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3528" windowWidth="14808" windowHeight="4596" tabRatio="920"/>
  </bookViews>
  <sheets>
    <sheet name="01.01.22" sheetId="35" r:id="rId1"/>
  </sheets>
  <definedNames>
    <definedName name="_xlnm.Print_Titles" localSheetId="0">'01.01.22'!$2:$4</definedName>
  </definedNames>
  <calcPr calcId="145621" iterateDelta="1E-4"/>
</workbook>
</file>

<file path=xl/calcChain.xml><?xml version="1.0" encoding="utf-8"?>
<calcChain xmlns="http://schemas.openxmlformats.org/spreadsheetml/2006/main">
  <c r="H47" i="35" l="1"/>
  <c r="I47" i="35" s="1"/>
  <c r="G47" i="35"/>
  <c r="H45" i="35"/>
  <c r="G45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H27" i="35"/>
  <c r="G27" i="35"/>
  <c r="G48" i="35" s="1"/>
  <c r="I26" i="35"/>
  <c r="I25" i="35"/>
  <c r="H24" i="35"/>
  <c r="I24" i="35" s="1"/>
  <c r="I23" i="35"/>
  <c r="H22" i="35"/>
  <c r="I22" i="35" s="1"/>
  <c r="G22" i="35"/>
  <c r="G44" i="35" s="1"/>
  <c r="G46" i="35" s="1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45" i="35" l="1"/>
  <c r="H44" i="35"/>
  <c r="I44" i="35" s="1"/>
  <c r="H48" i="35"/>
  <c r="I48" i="35"/>
  <c r="I27" i="35"/>
  <c r="H46" i="35" l="1"/>
  <c r="I46" i="35" s="1"/>
</calcChain>
</file>

<file path=xl/sharedStrings.xml><?xml version="1.0" encoding="utf-8"?>
<sst xmlns="http://schemas.openxmlformats.org/spreadsheetml/2006/main" count="140" uniqueCount="100">
  <si>
    <t>№ п/п</t>
  </si>
  <si>
    <t>№, дата постановления</t>
  </si>
  <si>
    <t>разд</t>
  </si>
  <si>
    <t>КЦСР</t>
  </si>
  <si>
    <t>источник финансирования</t>
  </si>
  <si>
    <t>МБ</t>
  </si>
  <si>
    <t>ОБ</t>
  </si>
  <si>
    <t>1003</t>
  </si>
  <si>
    <t>0409</t>
  </si>
  <si>
    <t>0503</t>
  </si>
  <si>
    <t>0501</t>
  </si>
  <si>
    <t>0505</t>
  </si>
  <si>
    <t>0412</t>
  </si>
  <si>
    <t>0113</t>
  </si>
  <si>
    <t>0605</t>
  </si>
  <si>
    <t>ВСЕГО:</t>
  </si>
  <si>
    <t xml:space="preserve">Предусмотрено в бюджете                </t>
  </si>
  <si>
    <t>0801            0804</t>
  </si>
  <si>
    <t>0707</t>
  </si>
  <si>
    <t>221F36748S</t>
  </si>
  <si>
    <t xml:space="preserve">Исполнение </t>
  </si>
  <si>
    <t>% исполнения</t>
  </si>
  <si>
    <t>ФБ</t>
  </si>
  <si>
    <t>грант</t>
  </si>
  <si>
    <t xml:space="preserve">ОБ </t>
  </si>
  <si>
    <t>0502</t>
  </si>
  <si>
    <t xml:space="preserve">ОБ  </t>
  </si>
  <si>
    <t>22117S1070</t>
  </si>
  <si>
    <t xml:space="preserve">2217717011 22117S1070         </t>
  </si>
  <si>
    <t>1004</t>
  </si>
  <si>
    <t xml:space="preserve">2217729000       2217729011       2217729013 </t>
  </si>
  <si>
    <t>2217708000        2217708011</t>
  </si>
  <si>
    <t>2217711000            2217711011</t>
  </si>
  <si>
    <t>2217729012                 2217729014</t>
  </si>
  <si>
    <t>221F367483  221F367484</t>
  </si>
  <si>
    <t>Наименование муниципальных программ</t>
  </si>
  <si>
    <t>на 01.01.2022г</t>
  </si>
  <si>
    <t xml:space="preserve">"Безопасность муниципального образования Советский городской округ" </t>
  </si>
  <si>
    <t xml:space="preserve">№ 1075                                                           от 15.10.2018г               (изм. № 1186 от 03.12.21)  </t>
  </si>
  <si>
    <t>0113 0204                 0314  0503             0701          0702   0801</t>
  </si>
  <si>
    <t xml:space="preserve">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 </t>
  </si>
  <si>
    <t xml:space="preserve">№ 829                                                           от 02.10.2020г                  (изм. № 1172 от 03.12.21) </t>
  </si>
  <si>
    <t xml:space="preserve">22106L4970 </t>
  </si>
  <si>
    <t xml:space="preserve">"Проведение капитального и (или) текущего ремонта жилищного фонда муниципального образования "Советский городской округ", закрепленного за детьми-сиротами и детьми, оставшимися без попечения родителей, лицами из числа детей-сирот и детей, оставшихся без попечения родителей" </t>
  </si>
  <si>
    <t xml:space="preserve">№ 919                                                            от 03.09.2018г                   (изм. № 1027 от 01.12.20) </t>
  </si>
  <si>
    <t xml:space="preserve">                                                                                                                                                               "Комплексное развитие транспортной инфраструктуры муниципального образования "Советский городской округ"</t>
  </si>
  <si>
    <t xml:space="preserve">№ 1327                                                            от 11.11.2016г                    (изм. № 1188 от 03.12.21) </t>
  </si>
  <si>
    <t xml:space="preserve">122Н979000          122Н971220             </t>
  </si>
  <si>
    <t xml:space="preserve">"Комплексное благоустройство территории муниципального образования "Советский городской округ" </t>
  </si>
  <si>
    <t>№ 1216                                                           от 21.10.2016г                     (изм. № 19 от 14.01.22)</t>
  </si>
  <si>
    <t xml:space="preserve">"Газификация муниципального образования "Советский городской округ" </t>
  </si>
  <si>
    <t>№ 797                                                            от 19.08.2015г                              (изм. № 1211 от 09.12.21)</t>
  </si>
  <si>
    <t>"Проведение капитального ремонта общего имущества многоквартирного  жилищного фонда муниципального образования "Советский городской округ"</t>
  </si>
  <si>
    <t xml:space="preserve">№ 1237                                                            от 25.10.2016г                        (изм. № 1169 от 02.12.21) </t>
  </si>
  <si>
    <t>"Энергосбережение и повышение энергетической эффективности муниципального образования "Советский городской округ"</t>
  </si>
  <si>
    <t xml:space="preserve">№ 943                                                             от 30.10.2020г                            (изм. № 1213 от 10.12.21) </t>
  </si>
  <si>
    <t xml:space="preserve">Программа природоохранных мероприятий на территории муниципального образования "Советский городской округ" </t>
  </si>
  <si>
    <t>№ 769                                                            от 11.08.2015г                       (изм. № 1189 от 03.12.21)</t>
  </si>
  <si>
    <t>"Формирование современной городской среды муниципального образования "Советский городской округ"</t>
  </si>
  <si>
    <t xml:space="preserve">№ 1023                                                            от 27.09.2017г                               (изм. № 1212 от 09.12.21) </t>
  </si>
  <si>
    <t xml:space="preserve">Программа  комплексного развития систем коммунальной инфраструктуры муниципального образования "Советский городской округ" </t>
  </si>
  <si>
    <t xml:space="preserve">Реш. № 366                                                           от 27.11.2019г                            (изм. № 140 от 15.12.21) </t>
  </si>
  <si>
    <t>221И794000</t>
  </si>
  <si>
    <t>221И734000</t>
  </si>
  <si>
    <t xml:space="preserve">"Развитие образования в Советском городском округе" </t>
  </si>
  <si>
    <t>№ 1090                                                           от 11.10.2017г                                   (изм. № 1057 от 28.10.21)</t>
  </si>
  <si>
    <t>0701              0702 0703                                0707 0709</t>
  </si>
  <si>
    <t>0223953030  02239L3040                022Е452080</t>
  </si>
  <si>
    <t>0223870620      0223970620              0233970620    034Р270120         0347070130 0336970160         02239L3040                        0223871130                         0223971130       0223971160                         022Е452080</t>
  </si>
  <si>
    <t xml:space="preserve">"Молодежь" </t>
  </si>
  <si>
    <t>№ 1060                                                           от 01.11.2021г                (изм. № 1192 от 06.12.21)</t>
  </si>
  <si>
    <t xml:space="preserve">"Развитие культуры в муниципальном образовании "Советский городской округ" </t>
  </si>
  <si>
    <t xml:space="preserve">№ 1028                                                           от 04.10.2018г                                (изм. № 1285 от 28.12.21)  </t>
  </si>
  <si>
    <t>0439471090            0459771090      045975519F</t>
  </si>
  <si>
    <t xml:space="preserve">"Развитие физической культуры и массового спорта в муниципальном образовании "Советский городской округ" </t>
  </si>
  <si>
    <t xml:space="preserve">№ 1181                                                           от 01.11.2017г                            (изм. № 1295 от 29.12.21)  </t>
  </si>
  <si>
    <t>1101       1102                 1105</t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</si>
  <si>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</si>
  <si>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 xml:space="preserve">№ 1058                                                            от 10.10.2018г                                (изм. № 1171 от 02.12.20) </t>
  </si>
  <si>
    <t>"Обеспечение эффективного использования муниципального имущества и земельных ресурсов Советского городского округа"</t>
  </si>
  <si>
    <t xml:space="preserve">№ 1088                                                            от 16.10.2018г                                 (изм. № 1170 от 02.12.21) </t>
  </si>
  <si>
    <t>0801</t>
  </si>
  <si>
    <t>22И7794000</t>
  </si>
  <si>
    <t xml:space="preserve">0113 0412           </t>
  </si>
  <si>
    <t xml:space="preserve">                                                                                                                                                               "Профессиональная переподготовка и повышение квалификации муниципальных служащих Советского городского округа"
</t>
  </si>
  <si>
    <t xml:space="preserve">№ 1205                                                            от 07.11.2019г                                (изм. № 1166 от 01.12.21) </t>
  </si>
  <si>
    <t>"Развитие территориального общественного самоуправления в муниципальном образовании "Советский городской округ"</t>
  </si>
  <si>
    <t>№ 364                                                            от 08.04.2019г                   (изм. № 942 от 29.09.21)</t>
  </si>
  <si>
    <t xml:space="preserve">"Переселение граждан из аварийного жилищного фонда, расположенного на территории муниципального образования "Советский городской округ" </t>
  </si>
  <si>
    <t xml:space="preserve">№ 475                                                            от 13.05.2019г                                 (изм. № 935 от 29.09.21)  </t>
  </si>
  <si>
    <t>Программа конкретных дел благоустройства территории муниципального образования «Советский городской округ» на 2021 год</t>
  </si>
  <si>
    <t xml:space="preserve">№ 66                                                            от 27.01.2021г                               (изм. № 31 от 18.01.21)  </t>
  </si>
  <si>
    <t>22125S1200</t>
  </si>
  <si>
    <t>"Комплексное развитие социальной инфраструктуры муниципального образования "Советский городской округ"</t>
  </si>
  <si>
    <t xml:space="preserve">№ 09                                                            от 09.01.2017г                             (изм. № 830 от 02.10.20) </t>
  </si>
  <si>
    <t xml:space="preserve">"Антинаркотическая программа Советского городского округа" </t>
  </si>
  <si>
    <t xml:space="preserve">№ 966                                                            от 03.11.2020г                              (изм. № 253 от 15.03.21) </t>
  </si>
  <si>
    <t xml:space="preserve">                                                                                                                                                               Муниципальная программа оптимизации расходов бюджета Советского городского округа 
</t>
  </si>
  <si>
    <t xml:space="preserve">№ 1230                                                            от 13.11.2019г                                     (изм. № 856 от 06.10.20) </t>
  </si>
  <si>
    <t xml:space="preserve">Исполнение муниципальных программ, предусмотренных к финансированию из бюджета Советского городского округа на 2021 год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</si>
</sst>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rgb="FFFF0000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i/>
      <sz val="8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0"/>
      <color rgb="FF9900CC"/>
      <name val="Times New Roman"/>
      <family val="1"/>
      <charset val="204"/>
    </font>
    <font>
      <b/>
      <sz val="9"/>
      <color rgb="FF9900CC"/>
      <name val="Times New Roman"/>
      <family val="1"/>
      <charset val="204"/>
    </font>
    <font>
      <b/>
      <sz val="12"/>
      <color rgb="FF9900CC"/>
      <name val="Times New Roman"/>
      <family val="1"/>
      <charset val="204"/>
    </font>
    <font>
      <sz val="8"/>
      <color rgb="FF9900CC"/>
      <name val="Times New Roman"/>
      <family val="1"/>
      <charset val="204"/>
    </font>
    <font>
      <b/>
      <sz val="11"/>
      <color rgb="FF9900CC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6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8" fillId="0" borderId="0" xfId="1" applyFont="1" applyFill="1"/>
    <xf numFmtId="0" fontId="12" fillId="0" borderId="0" xfId="1" applyFont="1" applyFill="1"/>
    <xf numFmtId="49" fontId="7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49" fontId="3" fillId="2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0" fontId="17" fillId="0" borderId="0" xfId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23" fillId="2" borderId="1" xfId="1" applyNumberFormat="1" applyFont="1" applyFill="1" applyBorder="1" applyAlignment="1">
      <alignment horizontal="center"/>
    </xf>
    <xf numFmtId="49" fontId="15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9" fontId="27" fillId="2" borderId="1" xfId="1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/>
    </xf>
    <xf numFmtId="4" fontId="25" fillId="0" borderId="1" xfId="1" applyNumberFormat="1" applyFont="1" applyFill="1" applyBorder="1" applyAlignment="1">
      <alignment horizontal="center"/>
    </xf>
    <xf numFmtId="4" fontId="30" fillId="0" borderId="1" xfId="1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4" fontId="28" fillId="0" borderId="1" xfId="1" applyNumberFormat="1" applyFont="1" applyFill="1" applyBorder="1" applyAlignment="1">
      <alignment horizontal="center"/>
    </xf>
    <xf numFmtId="4" fontId="20" fillId="0" borderId="1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21" fillId="2" borderId="2" xfId="1" applyNumberFormat="1" applyFont="1" applyFill="1" applyBorder="1" applyAlignment="1">
      <alignment horizontal="center" textRotation="90" wrapText="1"/>
    </xf>
    <xf numFmtId="0" fontId="4" fillId="0" borderId="3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textRotation="90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" fontId="8" fillId="0" borderId="0" xfId="1" applyNumberFormat="1" applyFont="1" applyFill="1"/>
    <xf numFmtId="0" fontId="8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0" fillId="0" borderId="3" xfId="0" applyFill="1" applyBorder="1" applyAlignment="1">
      <alignment horizontal="left" vertical="center" wrapText="1" shrinkToFit="1"/>
    </xf>
    <xf numFmtId="4" fontId="6" fillId="0" borderId="0" xfId="1" applyNumberFormat="1" applyFont="1" applyFill="1"/>
    <xf numFmtId="0" fontId="8" fillId="0" borderId="2" xfId="1" applyFont="1" applyFill="1" applyBorder="1" applyAlignment="1">
      <alignment horizontal="left" vertical="center" wrapText="1" shrinkToFit="1"/>
    </xf>
    <xf numFmtId="49" fontId="7" fillId="0" borderId="3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 shrinkToFi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 shrinkToFit="1"/>
    </xf>
    <xf numFmtId="0" fontId="0" fillId="0" borderId="4" xfId="0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shrinkToFit="1"/>
    </xf>
    <xf numFmtId="4" fontId="31" fillId="0" borderId="0" xfId="1" applyNumberFormat="1" applyFont="1" applyFill="1" applyAlignment="1">
      <alignment horizontal="center"/>
    </xf>
    <xf numFmtId="4" fontId="4" fillId="0" borderId="0" xfId="1" applyNumberFormat="1" applyFont="1" applyFill="1" applyAlignment="1">
      <alignment horizontal="center" vertical="top"/>
    </xf>
    <xf numFmtId="0" fontId="8" fillId="0" borderId="3" xfId="0" applyFont="1" applyFill="1" applyBorder="1" applyAlignment="1">
      <alignment horizontal="left" vertical="center" wrapText="1" shrinkToFit="1"/>
    </xf>
    <xf numFmtId="4" fontId="32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wrapText="1"/>
    </xf>
    <xf numFmtId="0" fontId="33" fillId="0" borderId="0" xfId="1" applyFont="1" applyFill="1"/>
    <xf numFmtId="0" fontId="7" fillId="0" borderId="1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9" fillId="0" borderId="8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right" vertical="center"/>
    </xf>
    <xf numFmtId="9" fontId="34" fillId="2" borderId="1" xfId="0" applyNumberFormat="1" applyFont="1" applyFill="1" applyBorder="1" applyAlignment="1">
      <alignment horizontal="center" vertical="center"/>
    </xf>
    <xf numFmtId="9" fontId="35" fillId="2" borderId="1" xfId="0" applyNumberFormat="1" applyFont="1" applyFill="1" applyBorder="1" applyAlignment="1">
      <alignment horizontal="center" vertical="center"/>
    </xf>
    <xf numFmtId="4" fontId="17" fillId="0" borderId="0" xfId="1" applyNumberFormat="1" applyFont="1" applyFill="1" applyAlignment="1">
      <alignment horizont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9" fontId="30" fillId="2" borderId="1" xfId="0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2" fontId="3" fillId="0" borderId="0" xfId="1" applyNumberFormat="1" applyFont="1" applyFill="1"/>
    <xf numFmtId="49" fontId="36" fillId="0" borderId="0" xfId="2" applyNumberFormat="1" applyFill="1" applyAlignment="1">
      <alignment horizontal="center"/>
    </xf>
    <xf numFmtId="49" fontId="26" fillId="0" borderId="0" xfId="1" applyNumberFormat="1" applyFont="1" applyFill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00FF"/>
      <color rgb="FF9900CC"/>
      <color rgb="FF006600"/>
      <color rgb="FF009900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Normal="100" workbookViewId="0">
      <selection activeCell="B60" sqref="B60"/>
    </sheetView>
  </sheetViews>
  <sheetFormatPr defaultColWidth="9.109375" defaultRowHeight="13.2" x14ac:dyDescent="0.25"/>
  <cols>
    <col min="1" max="1" width="3.44140625" style="19" customWidth="1"/>
    <col min="2" max="2" width="75.21875" style="6" customWidth="1"/>
    <col min="3" max="3" width="13" style="9" customWidth="1"/>
    <col min="4" max="4" width="4.6640625" style="8" customWidth="1"/>
    <col min="5" max="5" width="8.109375" style="9" customWidth="1"/>
    <col min="6" max="6" width="7.88671875" style="7" customWidth="1"/>
    <col min="7" max="7" width="12.6640625" style="10" customWidth="1"/>
    <col min="8" max="8" width="12.6640625" style="9" customWidth="1"/>
    <col min="9" max="9" width="8.5546875" style="10" customWidth="1"/>
    <col min="10" max="10" width="8.109375" style="2" customWidth="1"/>
    <col min="11" max="16384" width="9.109375" style="2"/>
  </cols>
  <sheetData>
    <row r="1" spans="1:10" s="1" customFormat="1" ht="33.6" customHeight="1" x14ac:dyDescent="0.25">
      <c r="A1" s="49" t="s">
        <v>99</v>
      </c>
      <c r="B1" s="49"/>
      <c r="C1" s="49"/>
      <c r="D1" s="49"/>
      <c r="E1" s="49"/>
      <c r="F1" s="49"/>
      <c r="G1" s="49"/>
      <c r="H1" s="49"/>
      <c r="I1" s="49"/>
    </row>
    <row r="2" spans="1:10" ht="12.9" customHeight="1" x14ac:dyDescent="0.25">
      <c r="A2" s="63" t="s">
        <v>0</v>
      </c>
      <c r="B2" s="50" t="s">
        <v>35</v>
      </c>
      <c r="C2" s="63" t="s">
        <v>1</v>
      </c>
      <c r="D2" s="63" t="s">
        <v>2</v>
      </c>
      <c r="E2" s="64" t="s">
        <v>3</v>
      </c>
      <c r="F2" s="65" t="s">
        <v>4</v>
      </c>
      <c r="G2" s="132" t="s">
        <v>36</v>
      </c>
      <c r="H2" s="133"/>
      <c r="I2" s="134"/>
    </row>
    <row r="3" spans="1:10" ht="58.2" customHeight="1" x14ac:dyDescent="0.25">
      <c r="A3" s="66"/>
      <c r="B3" s="50"/>
      <c r="C3" s="67"/>
      <c r="D3" s="68"/>
      <c r="E3" s="69"/>
      <c r="F3" s="70"/>
      <c r="G3" s="71" t="s">
        <v>16</v>
      </c>
      <c r="H3" s="72" t="s">
        <v>20</v>
      </c>
      <c r="I3" s="48" t="s">
        <v>21</v>
      </c>
    </row>
    <row r="4" spans="1:10" s="19" customFormat="1" ht="9.75" customHeight="1" x14ac:dyDescent="0.3">
      <c r="A4" s="73">
        <v>1</v>
      </c>
      <c r="B4" s="13">
        <v>2</v>
      </c>
      <c r="C4" s="73">
        <v>3</v>
      </c>
      <c r="D4" s="13">
        <v>4</v>
      </c>
      <c r="E4" s="13">
        <v>5</v>
      </c>
      <c r="F4" s="13">
        <v>6</v>
      </c>
      <c r="G4" s="13">
        <v>7</v>
      </c>
      <c r="H4" s="73">
        <v>8</v>
      </c>
      <c r="I4" s="13">
        <v>9</v>
      </c>
    </row>
    <row r="5" spans="1:10" s="3" customFormat="1" ht="69" customHeight="1" x14ac:dyDescent="0.25">
      <c r="A5" s="40">
        <v>1</v>
      </c>
      <c r="B5" s="41" t="s">
        <v>37</v>
      </c>
      <c r="C5" s="46" t="s">
        <v>38</v>
      </c>
      <c r="D5" s="46" t="s">
        <v>39</v>
      </c>
      <c r="E5" s="12">
        <v>2217728000</v>
      </c>
      <c r="F5" s="12" t="s">
        <v>5</v>
      </c>
      <c r="G5" s="14">
        <v>7087.72</v>
      </c>
      <c r="H5" s="14">
        <v>6695.99</v>
      </c>
      <c r="I5" s="20">
        <f t="shared" ref="I5:I48" si="0">H5/G5</f>
        <v>0.94473116883849806</v>
      </c>
      <c r="J5" s="74"/>
    </row>
    <row r="6" spans="1:10" s="4" customFormat="1" ht="26.4" customHeight="1" x14ac:dyDescent="0.25">
      <c r="A6" s="75">
        <v>2</v>
      </c>
      <c r="B6" s="76" t="s">
        <v>40</v>
      </c>
      <c r="C6" s="53" t="s">
        <v>41</v>
      </c>
      <c r="D6" s="77" t="s">
        <v>29</v>
      </c>
      <c r="E6" s="78" t="s">
        <v>42</v>
      </c>
      <c r="F6" s="16" t="s">
        <v>24</v>
      </c>
      <c r="G6" s="17">
        <v>357.21</v>
      </c>
      <c r="H6" s="17">
        <v>357.21</v>
      </c>
      <c r="I6" s="20">
        <f t="shared" si="0"/>
        <v>1</v>
      </c>
      <c r="J6" s="74"/>
    </row>
    <row r="7" spans="1:10" s="4" customFormat="1" ht="30.6" customHeight="1" x14ac:dyDescent="0.25">
      <c r="A7" s="79"/>
      <c r="B7" s="80"/>
      <c r="C7" s="55"/>
      <c r="D7" s="61"/>
      <c r="E7" s="61"/>
      <c r="F7" s="12" t="s">
        <v>5</v>
      </c>
      <c r="G7" s="14">
        <v>100</v>
      </c>
      <c r="H7" s="14">
        <v>83.79</v>
      </c>
      <c r="I7" s="20">
        <f t="shared" si="0"/>
        <v>0.83790000000000009</v>
      </c>
      <c r="J7" s="74"/>
    </row>
    <row r="8" spans="1:10" s="4" customFormat="1" ht="56.25" customHeight="1" x14ac:dyDescent="0.25">
      <c r="A8" s="40">
        <v>3</v>
      </c>
      <c r="B8" s="81" t="s">
        <v>43</v>
      </c>
      <c r="C8" s="46" t="s">
        <v>44</v>
      </c>
      <c r="D8" s="42" t="s">
        <v>7</v>
      </c>
      <c r="E8" s="46">
        <v>2217726000</v>
      </c>
      <c r="F8" s="12" t="s">
        <v>5</v>
      </c>
      <c r="G8" s="15">
        <v>505</v>
      </c>
      <c r="H8" s="14">
        <v>345</v>
      </c>
      <c r="I8" s="20">
        <f t="shared" si="0"/>
        <v>0.68316831683168322</v>
      </c>
      <c r="J8" s="74"/>
    </row>
    <row r="9" spans="1:10" ht="30" customHeight="1" x14ac:dyDescent="0.25">
      <c r="A9" s="82">
        <v>4</v>
      </c>
      <c r="B9" s="83" t="s">
        <v>45</v>
      </c>
      <c r="C9" s="53" t="s">
        <v>46</v>
      </c>
      <c r="D9" s="60" t="s">
        <v>8</v>
      </c>
      <c r="E9" s="12" t="s">
        <v>47</v>
      </c>
      <c r="F9" s="16" t="s">
        <v>24</v>
      </c>
      <c r="G9" s="17">
        <v>82742.880000000005</v>
      </c>
      <c r="H9" s="17">
        <v>0</v>
      </c>
      <c r="I9" s="20">
        <f t="shared" si="0"/>
        <v>0</v>
      </c>
      <c r="J9" s="74"/>
    </row>
    <row r="10" spans="1:10" ht="29.4" customHeight="1" x14ac:dyDescent="0.25">
      <c r="A10" s="62"/>
      <c r="B10" s="80"/>
      <c r="C10" s="55"/>
      <c r="D10" s="61"/>
      <c r="E10" s="12">
        <v>2217722000</v>
      </c>
      <c r="F10" s="12" t="s">
        <v>5</v>
      </c>
      <c r="G10" s="14">
        <v>7297.6</v>
      </c>
      <c r="H10" s="14">
        <v>5819.91</v>
      </c>
      <c r="I10" s="20">
        <f t="shared" si="0"/>
        <v>0.79751014032010514</v>
      </c>
      <c r="J10" s="74"/>
    </row>
    <row r="11" spans="1:10" ht="37.950000000000003" customHeight="1" x14ac:dyDescent="0.25">
      <c r="A11" s="58">
        <v>5</v>
      </c>
      <c r="B11" s="84" t="s">
        <v>48</v>
      </c>
      <c r="C11" s="54" t="s">
        <v>49</v>
      </c>
      <c r="D11" s="60" t="s">
        <v>9</v>
      </c>
      <c r="E11" s="12" t="s">
        <v>31</v>
      </c>
      <c r="F11" s="12" t="s">
        <v>5</v>
      </c>
      <c r="G11" s="14">
        <v>93644.47</v>
      </c>
      <c r="H11" s="14">
        <v>91006.47</v>
      </c>
      <c r="I11" s="20">
        <f t="shared" si="0"/>
        <v>0.9718296232548489</v>
      </c>
      <c r="J11" s="74"/>
    </row>
    <row r="12" spans="1:10" ht="38.4" customHeight="1" x14ac:dyDescent="0.25">
      <c r="A12" s="79"/>
      <c r="B12" s="85"/>
      <c r="C12" s="51"/>
      <c r="D12" s="61"/>
      <c r="E12" s="12">
        <v>2217708012</v>
      </c>
      <c r="F12" s="29" t="s">
        <v>23</v>
      </c>
      <c r="G12" s="32">
        <v>67340.240000000005</v>
      </c>
      <c r="H12" s="32">
        <v>46374.28</v>
      </c>
      <c r="I12" s="20">
        <f t="shared" si="0"/>
        <v>0.68865629228526648</v>
      </c>
      <c r="J12" s="86"/>
    </row>
    <row r="13" spans="1:10" ht="43.95" customHeight="1" x14ac:dyDescent="0.25">
      <c r="A13" s="44">
        <v>6</v>
      </c>
      <c r="B13" s="87" t="s">
        <v>50</v>
      </c>
      <c r="C13" s="46" t="s">
        <v>51</v>
      </c>
      <c r="D13" s="88" t="s">
        <v>25</v>
      </c>
      <c r="E13" s="12">
        <v>2211712000</v>
      </c>
      <c r="F13" s="12" t="s">
        <v>5</v>
      </c>
      <c r="G13" s="14">
        <v>3483</v>
      </c>
      <c r="H13" s="14">
        <v>2777.73</v>
      </c>
      <c r="I13" s="20">
        <f t="shared" si="0"/>
        <v>0.79751076658053399</v>
      </c>
      <c r="J13" s="74"/>
    </row>
    <row r="14" spans="1:10" ht="49.2" customHeight="1" x14ac:dyDescent="0.25">
      <c r="A14" s="40">
        <v>7</v>
      </c>
      <c r="B14" s="41" t="s">
        <v>52</v>
      </c>
      <c r="C14" s="46" t="s">
        <v>53</v>
      </c>
      <c r="D14" s="5" t="s">
        <v>10</v>
      </c>
      <c r="E14" s="12">
        <v>2217714000</v>
      </c>
      <c r="F14" s="12" t="s">
        <v>5</v>
      </c>
      <c r="G14" s="27">
        <v>17905.09</v>
      </c>
      <c r="H14" s="27">
        <v>10210.459999999999</v>
      </c>
      <c r="I14" s="20">
        <f t="shared" si="0"/>
        <v>0.57025460357920565</v>
      </c>
      <c r="J14" s="74"/>
    </row>
    <row r="15" spans="1:10" s="4" customFormat="1" ht="47.4" customHeight="1" x14ac:dyDescent="0.25">
      <c r="A15" s="40">
        <v>8</v>
      </c>
      <c r="B15" s="41" t="s">
        <v>54</v>
      </c>
      <c r="C15" s="46" t="s">
        <v>55</v>
      </c>
      <c r="D15" s="42" t="s">
        <v>11</v>
      </c>
      <c r="E15" s="12">
        <v>2217720000</v>
      </c>
      <c r="F15" s="12" t="s">
        <v>5</v>
      </c>
      <c r="G15" s="14">
        <v>1436</v>
      </c>
      <c r="H15" s="14">
        <v>1363.96</v>
      </c>
      <c r="I15" s="20">
        <f t="shared" si="0"/>
        <v>0.94983286908078002</v>
      </c>
      <c r="J15" s="74"/>
    </row>
    <row r="16" spans="1:10" s="11" customFormat="1" ht="40.950000000000003" customHeight="1" x14ac:dyDescent="0.4">
      <c r="A16" s="40">
        <v>9</v>
      </c>
      <c r="B16" s="89" t="s">
        <v>56</v>
      </c>
      <c r="C16" s="46" t="s">
        <v>57</v>
      </c>
      <c r="D16" s="42" t="s">
        <v>14</v>
      </c>
      <c r="E16" s="12">
        <v>2217709000</v>
      </c>
      <c r="F16" s="12" t="s">
        <v>5</v>
      </c>
      <c r="G16" s="14">
        <v>191</v>
      </c>
      <c r="H16" s="14">
        <v>116.54</v>
      </c>
      <c r="I16" s="20">
        <f t="shared" si="0"/>
        <v>0.61015706806282721</v>
      </c>
      <c r="J16" s="74"/>
    </row>
    <row r="17" spans="1:20" s="11" customFormat="1" ht="32.4" customHeight="1" x14ac:dyDescent="0.4">
      <c r="A17" s="58">
        <v>10</v>
      </c>
      <c r="B17" s="84" t="s">
        <v>58</v>
      </c>
      <c r="C17" s="53" t="s">
        <v>59</v>
      </c>
      <c r="D17" s="60" t="s">
        <v>9</v>
      </c>
      <c r="E17" s="12" t="s">
        <v>27</v>
      </c>
      <c r="F17" s="16" t="s">
        <v>6</v>
      </c>
      <c r="G17" s="17">
        <v>2300</v>
      </c>
      <c r="H17" s="17">
        <v>2300</v>
      </c>
      <c r="I17" s="20">
        <f t="shared" si="0"/>
        <v>1</v>
      </c>
      <c r="J17" s="74"/>
    </row>
    <row r="18" spans="1:20" ht="34.200000000000003" customHeight="1" x14ac:dyDescent="0.4">
      <c r="A18" s="90"/>
      <c r="B18" s="91"/>
      <c r="C18" s="55"/>
      <c r="D18" s="92"/>
      <c r="E18" s="12" t="s">
        <v>28</v>
      </c>
      <c r="F18" s="12" t="s">
        <v>5</v>
      </c>
      <c r="G18" s="14">
        <v>6614</v>
      </c>
      <c r="H18" s="14">
        <v>4972.25</v>
      </c>
      <c r="I18" s="20">
        <f t="shared" si="0"/>
        <v>0.75177653462352589</v>
      </c>
      <c r="J18" s="74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26.4" customHeight="1" x14ac:dyDescent="0.25">
      <c r="A19" s="79"/>
      <c r="B19" s="85"/>
      <c r="C19" s="55"/>
      <c r="D19" s="61"/>
      <c r="E19" s="12">
        <v>2217717012</v>
      </c>
      <c r="F19" s="29" t="s">
        <v>23</v>
      </c>
      <c r="G19" s="32">
        <v>13940.22</v>
      </c>
      <c r="H19" s="32">
        <v>10701.63</v>
      </c>
      <c r="I19" s="20">
        <f t="shared" si="0"/>
        <v>0.76768013704231353</v>
      </c>
      <c r="J19" s="86"/>
    </row>
    <row r="20" spans="1:20" s="11" customFormat="1" ht="35.4" hidden="1" customHeight="1" x14ac:dyDescent="0.4">
      <c r="A20" s="58">
        <v>11</v>
      </c>
      <c r="B20" s="84" t="s">
        <v>60</v>
      </c>
      <c r="C20" s="53" t="s">
        <v>61</v>
      </c>
      <c r="D20" s="60" t="s">
        <v>25</v>
      </c>
      <c r="E20" s="12" t="s">
        <v>62</v>
      </c>
      <c r="F20" s="16" t="s">
        <v>6</v>
      </c>
      <c r="G20" s="17">
        <v>0</v>
      </c>
      <c r="H20" s="17">
        <v>0</v>
      </c>
      <c r="I20" s="20" t="e">
        <f t="shared" si="0"/>
        <v>#DIV/0!</v>
      </c>
      <c r="J20" s="74"/>
    </row>
    <row r="21" spans="1:20" ht="51.6" customHeight="1" x14ac:dyDescent="0.4">
      <c r="A21" s="90"/>
      <c r="B21" s="91"/>
      <c r="C21" s="55"/>
      <c r="D21" s="92"/>
      <c r="E21" s="12" t="s">
        <v>63</v>
      </c>
      <c r="F21" s="12" t="s">
        <v>5</v>
      </c>
      <c r="G21" s="14">
        <v>1783.81</v>
      </c>
      <c r="H21" s="14">
        <v>0</v>
      </c>
      <c r="I21" s="20">
        <f t="shared" si="0"/>
        <v>0</v>
      </c>
      <c r="J21" s="74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39.6" customHeight="1" x14ac:dyDescent="0.25">
      <c r="A22" s="58">
        <v>12</v>
      </c>
      <c r="B22" s="84" t="s">
        <v>64</v>
      </c>
      <c r="C22" s="53" t="s">
        <v>65</v>
      </c>
      <c r="D22" s="60" t="s">
        <v>66</v>
      </c>
      <c r="E22" s="12" t="s">
        <v>67</v>
      </c>
      <c r="F22" s="21" t="s">
        <v>22</v>
      </c>
      <c r="G22" s="35">
        <f>12733.56+12778.58+8216.74</f>
        <v>33728.879999999997</v>
      </c>
      <c r="H22" s="35">
        <f>12297.88+10725.52+8216.74</f>
        <v>31240.14</v>
      </c>
      <c r="I22" s="20">
        <f t="shared" si="0"/>
        <v>0.92621338152941934</v>
      </c>
      <c r="J22" s="74"/>
    </row>
    <row r="23" spans="1:20" ht="118.2" customHeight="1" x14ac:dyDescent="0.25">
      <c r="A23" s="75"/>
      <c r="B23" s="93"/>
      <c r="C23" s="53"/>
      <c r="D23" s="77"/>
      <c r="E23" s="12" t="s">
        <v>68</v>
      </c>
      <c r="F23" s="16" t="s">
        <v>26</v>
      </c>
      <c r="G23" s="17">
        <v>342305.84</v>
      </c>
      <c r="H23" s="17">
        <v>337361.44</v>
      </c>
      <c r="I23" s="20">
        <f t="shared" si="0"/>
        <v>0.98555560723124092</v>
      </c>
      <c r="J23" s="74"/>
      <c r="K23" s="94"/>
      <c r="L23" s="94"/>
      <c r="M23" s="95"/>
    </row>
    <row r="24" spans="1:20" ht="31.95" customHeight="1" x14ac:dyDescent="0.25">
      <c r="A24" s="59"/>
      <c r="B24" s="96"/>
      <c r="C24" s="53"/>
      <c r="D24" s="61"/>
      <c r="E24" s="12">
        <v>2217727000</v>
      </c>
      <c r="F24" s="12" t="s">
        <v>5</v>
      </c>
      <c r="G24" s="14">
        <v>180034.4</v>
      </c>
      <c r="H24" s="14">
        <f>132497.44+15.73+3.35</f>
        <v>132516.52000000002</v>
      </c>
      <c r="I24" s="20">
        <f t="shared" si="0"/>
        <v>0.73606221922032689</v>
      </c>
      <c r="J24" s="74"/>
      <c r="K24" s="97"/>
      <c r="L24" s="97"/>
      <c r="M24" s="98"/>
    </row>
    <row r="25" spans="1:20" s="4" customFormat="1" ht="41.4" customHeight="1" x14ac:dyDescent="0.25">
      <c r="A25" s="40">
        <v>13</v>
      </c>
      <c r="B25" s="41" t="s">
        <v>69</v>
      </c>
      <c r="C25" s="46" t="s">
        <v>70</v>
      </c>
      <c r="D25" s="42" t="s">
        <v>18</v>
      </c>
      <c r="E25" s="12">
        <v>2217723000</v>
      </c>
      <c r="F25" s="12" t="s">
        <v>5</v>
      </c>
      <c r="G25" s="14">
        <v>180</v>
      </c>
      <c r="H25" s="14">
        <v>179.01</v>
      </c>
      <c r="I25" s="20">
        <f t="shared" si="0"/>
        <v>0.99449999999999994</v>
      </c>
      <c r="J25" s="74"/>
      <c r="K25" s="97"/>
      <c r="L25" s="97"/>
      <c r="M25" s="98"/>
      <c r="N25" s="99"/>
    </row>
    <row r="26" spans="1:20" ht="33.6" customHeight="1" x14ac:dyDescent="0.25">
      <c r="A26" s="75">
        <v>14</v>
      </c>
      <c r="B26" s="84" t="s">
        <v>71</v>
      </c>
      <c r="C26" s="53" t="s">
        <v>72</v>
      </c>
      <c r="D26" s="60" t="s">
        <v>17</v>
      </c>
      <c r="E26" s="42" t="s">
        <v>73</v>
      </c>
      <c r="F26" s="16" t="s">
        <v>6</v>
      </c>
      <c r="G26" s="17">
        <v>892.69</v>
      </c>
      <c r="H26" s="17">
        <v>892.69</v>
      </c>
      <c r="I26" s="20">
        <f t="shared" si="0"/>
        <v>1</v>
      </c>
      <c r="J26" s="74"/>
      <c r="K26" s="97"/>
      <c r="L26" s="97"/>
      <c r="M26" s="98"/>
    </row>
    <row r="27" spans="1:20" ht="37.200000000000003" customHeight="1" x14ac:dyDescent="0.25">
      <c r="A27" s="75"/>
      <c r="B27" s="91"/>
      <c r="C27" s="55"/>
      <c r="D27" s="92"/>
      <c r="E27" s="46" t="s">
        <v>30</v>
      </c>
      <c r="F27" s="12" t="s">
        <v>5</v>
      </c>
      <c r="G27" s="27">
        <f>44428.97+2.1</f>
        <v>44431.07</v>
      </c>
      <c r="H27" s="27">
        <f>42778.73+2.1</f>
        <v>42780.83</v>
      </c>
      <c r="I27" s="20">
        <f t="shared" si="0"/>
        <v>0.96285842317099279</v>
      </c>
      <c r="J27" s="100"/>
      <c r="K27" s="97"/>
      <c r="L27" s="97"/>
      <c r="M27" s="98"/>
      <c r="N27" s="101"/>
    </row>
    <row r="28" spans="1:20" ht="34.950000000000003" customHeight="1" x14ac:dyDescent="0.25">
      <c r="A28" s="79"/>
      <c r="B28" s="85"/>
      <c r="C28" s="55"/>
      <c r="D28" s="61"/>
      <c r="E28" s="46" t="s">
        <v>33</v>
      </c>
      <c r="F28" s="29" t="s">
        <v>23</v>
      </c>
      <c r="G28" s="33">
        <v>59183.56</v>
      </c>
      <c r="H28" s="33">
        <v>37069.72</v>
      </c>
      <c r="I28" s="20">
        <f t="shared" si="0"/>
        <v>0.6263516422465969</v>
      </c>
      <c r="J28" s="74"/>
      <c r="K28" s="97"/>
      <c r="L28" s="97"/>
      <c r="M28" s="98"/>
      <c r="N28" s="101"/>
    </row>
    <row r="29" spans="1:20" ht="35.4" customHeight="1" x14ac:dyDescent="0.25">
      <c r="A29" s="58">
        <v>15</v>
      </c>
      <c r="B29" s="84" t="s">
        <v>74</v>
      </c>
      <c r="C29" s="102" t="s">
        <v>75</v>
      </c>
      <c r="D29" s="60" t="s">
        <v>76</v>
      </c>
      <c r="E29" s="46">
        <v>2210371340</v>
      </c>
      <c r="F29" s="16" t="s">
        <v>6</v>
      </c>
      <c r="G29" s="17">
        <v>20251.5</v>
      </c>
      <c r="H29" s="17">
        <v>20251.5</v>
      </c>
      <c r="I29" s="20">
        <f t="shared" si="0"/>
        <v>1</v>
      </c>
      <c r="J29" s="74"/>
      <c r="K29" s="97"/>
      <c r="L29" s="97"/>
      <c r="M29" s="98"/>
    </row>
    <row r="30" spans="1:20" ht="34.950000000000003" customHeight="1" x14ac:dyDescent="0.25">
      <c r="A30" s="62"/>
      <c r="B30" s="57"/>
      <c r="C30" s="51"/>
      <c r="D30" s="61"/>
      <c r="E30" s="12">
        <v>2217703000</v>
      </c>
      <c r="F30" s="36" t="s">
        <v>5</v>
      </c>
      <c r="G30" s="38">
        <v>24824.32</v>
      </c>
      <c r="H30" s="27">
        <v>21644.02</v>
      </c>
      <c r="I30" s="20">
        <f t="shared" si="0"/>
        <v>0.871887729452408</v>
      </c>
      <c r="J30" s="74"/>
      <c r="K30" s="97"/>
      <c r="L30" s="97"/>
      <c r="M30" s="103"/>
    </row>
    <row r="31" spans="1:20" ht="45.6" customHeight="1" x14ac:dyDescent="0.25">
      <c r="A31" s="40">
        <v>16</v>
      </c>
      <c r="B31" s="41" t="s">
        <v>77</v>
      </c>
      <c r="C31" s="104" t="s">
        <v>78</v>
      </c>
      <c r="D31" s="42" t="s">
        <v>12</v>
      </c>
      <c r="E31" s="12">
        <v>2217718000</v>
      </c>
      <c r="F31" s="12" t="s">
        <v>5</v>
      </c>
      <c r="G31" s="15">
        <v>50</v>
      </c>
      <c r="H31" s="14">
        <v>0</v>
      </c>
      <c r="I31" s="20">
        <f t="shared" si="0"/>
        <v>0</v>
      </c>
      <c r="J31" s="74"/>
      <c r="K31" s="97"/>
      <c r="L31" s="97"/>
      <c r="M31" s="103"/>
    </row>
    <row r="32" spans="1:20" ht="35.4" customHeight="1" x14ac:dyDescent="0.25">
      <c r="A32" s="58">
        <v>17</v>
      </c>
      <c r="B32" s="105" t="s">
        <v>79</v>
      </c>
      <c r="C32" s="53" t="s">
        <v>80</v>
      </c>
      <c r="D32" s="45" t="s">
        <v>81</v>
      </c>
      <c r="E32" s="42" t="s">
        <v>82</v>
      </c>
      <c r="F32" s="16" t="s">
        <v>6</v>
      </c>
      <c r="G32" s="18">
        <v>14121.5</v>
      </c>
      <c r="H32" s="17">
        <v>0</v>
      </c>
      <c r="I32" s="20">
        <f t="shared" si="0"/>
        <v>0</v>
      </c>
      <c r="J32" s="74"/>
      <c r="K32" s="97"/>
      <c r="L32" s="97"/>
      <c r="M32" s="103"/>
    </row>
    <row r="33" spans="1:13" s="11" customFormat="1" ht="37.950000000000003" customHeight="1" x14ac:dyDescent="0.4">
      <c r="A33" s="106"/>
      <c r="B33" s="56"/>
      <c r="C33" s="51"/>
      <c r="D33" s="45" t="s">
        <v>83</v>
      </c>
      <c r="E33" s="12" t="s">
        <v>32</v>
      </c>
      <c r="F33" s="12" t="s">
        <v>5</v>
      </c>
      <c r="G33" s="14">
        <v>31887</v>
      </c>
      <c r="H33" s="14">
        <v>24280.44</v>
      </c>
      <c r="I33" s="20">
        <f t="shared" si="0"/>
        <v>0.76145262959826887</v>
      </c>
      <c r="J33" s="74"/>
      <c r="K33" s="97"/>
      <c r="L33" s="97"/>
      <c r="M33" s="98"/>
    </row>
    <row r="34" spans="1:13" s="11" customFormat="1" ht="34.950000000000003" customHeight="1" x14ac:dyDescent="0.4">
      <c r="A34" s="62"/>
      <c r="B34" s="57"/>
      <c r="C34" s="51"/>
      <c r="D34" s="42" t="s">
        <v>13</v>
      </c>
      <c r="E34" s="12">
        <v>2217711012</v>
      </c>
      <c r="F34" s="29" t="s">
        <v>23</v>
      </c>
      <c r="G34" s="33">
        <v>8454.8700000000008</v>
      </c>
      <c r="H34" s="33">
        <v>8447.26</v>
      </c>
      <c r="I34" s="20">
        <f t="shared" si="0"/>
        <v>0.99909992702430661</v>
      </c>
      <c r="J34" s="74"/>
    </row>
    <row r="35" spans="1:13" s="11" customFormat="1" ht="39" customHeight="1" x14ac:dyDescent="0.4">
      <c r="A35" s="43">
        <v>18</v>
      </c>
      <c r="B35" s="41" t="s">
        <v>84</v>
      </c>
      <c r="C35" s="46" t="s">
        <v>85</v>
      </c>
      <c r="D35" s="42" t="s">
        <v>13</v>
      </c>
      <c r="E35" s="12">
        <v>2217724000</v>
      </c>
      <c r="F35" s="12" t="s">
        <v>5</v>
      </c>
      <c r="G35" s="14">
        <v>210</v>
      </c>
      <c r="H35" s="14">
        <v>165.17</v>
      </c>
      <c r="I35" s="20">
        <f t="shared" si="0"/>
        <v>0.78652380952380951</v>
      </c>
      <c r="J35" s="74"/>
    </row>
    <row r="36" spans="1:13" s="11" customFormat="1" ht="43.95" customHeight="1" x14ac:dyDescent="0.4">
      <c r="A36" s="40">
        <v>19</v>
      </c>
      <c r="B36" s="89" t="s">
        <v>86</v>
      </c>
      <c r="C36" s="46" t="s">
        <v>87</v>
      </c>
      <c r="D36" s="42" t="s">
        <v>10</v>
      </c>
      <c r="E36" s="46">
        <v>2217733000</v>
      </c>
      <c r="F36" s="12" t="s">
        <v>5</v>
      </c>
      <c r="G36" s="14">
        <v>9</v>
      </c>
      <c r="H36" s="14">
        <v>0</v>
      </c>
      <c r="I36" s="20">
        <f t="shared" si="0"/>
        <v>0</v>
      </c>
      <c r="J36" s="74"/>
    </row>
    <row r="37" spans="1:13" s="11" customFormat="1" ht="34.950000000000003" customHeight="1" x14ac:dyDescent="0.4">
      <c r="A37" s="58">
        <v>20</v>
      </c>
      <c r="B37" s="84" t="s">
        <v>88</v>
      </c>
      <c r="C37" s="53" t="s">
        <v>89</v>
      </c>
      <c r="D37" s="60" t="s">
        <v>10</v>
      </c>
      <c r="E37" s="12" t="s">
        <v>34</v>
      </c>
      <c r="F37" s="16" t="s">
        <v>6</v>
      </c>
      <c r="G37" s="18">
        <v>46295.18</v>
      </c>
      <c r="H37" s="17">
        <v>46273.25</v>
      </c>
      <c r="I37" s="20">
        <f t="shared" si="0"/>
        <v>0.9995263005781595</v>
      </c>
      <c r="J37" s="74"/>
    </row>
    <row r="38" spans="1:13" s="11" customFormat="1" ht="29.4" customHeight="1" x14ac:dyDescent="0.4">
      <c r="A38" s="79"/>
      <c r="B38" s="85"/>
      <c r="C38" s="55"/>
      <c r="D38" s="61"/>
      <c r="E38" s="12" t="s">
        <v>19</v>
      </c>
      <c r="F38" s="12" t="s">
        <v>5</v>
      </c>
      <c r="G38" s="14">
        <v>3830.43</v>
      </c>
      <c r="H38" s="14">
        <v>3803.4</v>
      </c>
      <c r="I38" s="20">
        <f t="shared" si="0"/>
        <v>0.99294335100758935</v>
      </c>
      <c r="J38" s="74"/>
    </row>
    <row r="39" spans="1:13" s="11" customFormat="1" ht="30.6" customHeight="1" x14ac:dyDescent="0.4">
      <c r="A39" s="82">
        <v>21</v>
      </c>
      <c r="B39" s="107" t="s">
        <v>90</v>
      </c>
      <c r="C39" s="108" t="s">
        <v>91</v>
      </c>
      <c r="D39" s="60" t="s">
        <v>11</v>
      </c>
      <c r="E39" s="12" t="s">
        <v>92</v>
      </c>
      <c r="F39" s="16" t="s">
        <v>6</v>
      </c>
      <c r="G39" s="18">
        <v>12207.76</v>
      </c>
      <c r="H39" s="17">
        <v>9558.44</v>
      </c>
      <c r="I39" s="20">
        <f t="shared" si="0"/>
        <v>0.78298066148089418</v>
      </c>
      <c r="J39" s="74"/>
    </row>
    <row r="40" spans="1:13" s="11" customFormat="1" ht="24.6" customHeight="1" x14ac:dyDescent="0.4">
      <c r="A40" s="62"/>
      <c r="B40" s="109"/>
      <c r="C40" s="52"/>
      <c r="D40" s="61"/>
      <c r="E40" s="12">
        <v>2217725000</v>
      </c>
      <c r="F40" s="12" t="s">
        <v>5</v>
      </c>
      <c r="G40" s="15">
        <v>3692.24</v>
      </c>
      <c r="H40" s="14">
        <v>2890.95</v>
      </c>
      <c r="I40" s="20">
        <f t="shared" si="0"/>
        <v>0.78297997963295995</v>
      </c>
      <c r="J40" s="74"/>
    </row>
    <row r="41" spans="1:13" s="11" customFormat="1" ht="42.6" customHeight="1" x14ac:dyDescent="0.4">
      <c r="A41" s="39">
        <v>22</v>
      </c>
      <c r="B41" s="110" t="s">
        <v>93</v>
      </c>
      <c r="C41" s="47" t="s">
        <v>94</v>
      </c>
      <c r="D41" s="37"/>
      <c r="E41" s="12"/>
      <c r="F41" s="12"/>
      <c r="G41" s="15">
        <v>0</v>
      </c>
      <c r="H41" s="14"/>
      <c r="I41" s="20">
        <v>0</v>
      </c>
      <c r="J41" s="74"/>
    </row>
    <row r="42" spans="1:13" s="11" customFormat="1" ht="44.4" customHeight="1" x14ac:dyDescent="0.4">
      <c r="A42" s="40">
        <v>23</v>
      </c>
      <c r="B42" s="89" t="s">
        <v>95</v>
      </c>
      <c r="C42" s="46" t="s">
        <v>96</v>
      </c>
      <c r="D42" s="42"/>
      <c r="E42" s="12"/>
      <c r="F42" s="12"/>
      <c r="G42" s="15">
        <v>0</v>
      </c>
      <c r="H42" s="14"/>
      <c r="I42" s="20">
        <v>0</v>
      </c>
      <c r="J42" s="74"/>
    </row>
    <row r="43" spans="1:13" s="11" customFormat="1" ht="44.4" customHeight="1" x14ac:dyDescent="0.4">
      <c r="A43" s="40">
        <v>24</v>
      </c>
      <c r="B43" s="89" t="s">
        <v>97</v>
      </c>
      <c r="C43" s="46" t="s">
        <v>98</v>
      </c>
      <c r="D43" s="42"/>
      <c r="E43" s="12"/>
      <c r="F43" s="12"/>
      <c r="G43" s="15">
        <v>0</v>
      </c>
      <c r="H43" s="14"/>
      <c r="I43" s="20">
        <v>0</v>
      </c>
      <c r="J43" s="74"/>
    </row>
    <row r="44" spans="1:13" s="11" customFormat="1" ht="20.399999999999999" customHeight="1" x14ac:dyDescent="0.4">
      <c r="A44" s="111"/>
      <c r="B44" s="112"/>
      <c r="C44" s="112"/>
      <c r="D44" s="112"/>
      <c r="E44" s="113"/>
      <c r="F44" s="22" t="s">
        <v>22</v>
      </c>
      <c r="G44" s="30">
        <f t="shared" ref="G44:H44" si="1">G22</f>
        <v>33728.879999999997</v>
      </c>
      <c r="H44" s="30">
        <f t="shared" si="1"/>
        <v>31240.14</v>
      </c>
      <c r="I44" s="114">
        <f t="shared" si="0"/>
        <v>0.92621338152941934</v>
      </c>
      <c r="J44" s="74"/>
    </row>
    <row r="45" spans="1:13" s="11" customFormat="1" ht="21" customHeight="1" x14ac:dyDescent="0.4">
      <c r="A45" s="111"/>
      <c r="B45" s="112"/>
      <c r="C45" s="112"/>
      <c r="D45" s="112"/>
      <c r="E45" s="113"/>
      <c r="F45" s="23" t="s">
        <v>6</v>
      </c>
      <c r="G45" s="31">
        <f>G6+G9+G17+G23+G26+G29+G32+G37+G39</f>
        <v>521474.56000000006</v>
      </c>
      <c r="H45" s="31">
        <f>H6+H9+H17+H23+H26+H29+H32+H37+H39</f>
        <v>416994.53</v>
      </c>
      <c r="I45" s="115">
        <f t="shared" si="0"/>
        <v>0.79964501048718462</v>
      </c>
      <c r="J45" s="116"/>
    </row>
    <row r="46" spans="1:13" s="11" customFormat="1" ht="20.399999999999999" customHeight="1" x14ac:dyDescent="0.4">
      <c r="A46" s="117"/>
      <c r="B46" s="118"/>
      <c r="C46" s="118"/>
      <c r="D46" s="118"/>
      <c r="E46" s="119"/>
      <c r="F46" s="24" t="s">
        <v>5</v>
      </c>
      <c r="G46" s="120">
        <f t="shared" ref="G46:H46" si="2">G48-G44-G45-G47</f>
        <v>429196.15</v>
      </c>
      <c r="H46" s="120">
        <f t="shared" si="2"/>
        <v>351652.43999999983</v>
      </c>
      <c r="I46" s="121">
        <f t="shared" si="0"/>
        <v>0.81932803917276475</v>
      </c>
    </row>
    <row r="47" spans="1:13" s="11" customFormat="1" ht="21" customHeight="1" x14ac:dyDescent="0.4">
      <c r="A47" s="122"/>
      <c r="B47" s="123"/>
      <c r="C47" s="123"/>
      <c r="D47" s="123"/>
      <c r="E47" s="124"/>
      <c r="F47" s="28" t="s">
        <v>23</v>
      </c>
      <c r="G47" s="34">
        <f t="shared" ref="G47:H47" si="3">G12+G19+G28+G34</f>
        <v>148918.89000000001</v>
      </c>
      <c r="H47" s="34">
        <f t="shared" si="3"/>
        <v>102592.89</v>
      </c>
      <c r="I47" s="125">
        <f t="shared" si="0"/>
        <v>0.68891790692235211</v>
      </c>
    </row>
    <row r="48" spans="1:13" s="11" customFormat="1" ht="21.6" customHeight="1" x14ac:dyDescent="0.4">
      <c r="A48" s="126" t="s">
        <v>15</v>
      </c>
      <c r="B48" s="127"/>
      <c r="C48" s="127"/>
      <c r="D48" s="127"/>
      <c r="E48" s="128"/>
      <c r="F48" s="26"/>
      <c r="G48" s="25">
        <f>SUM(G5:G43)</f>
        <v>1133318.48</v>
      </c>
      <c r="H48" s="120">
        <f>SUM(H5:H43)</f>
        <v>902479.99999999988</v>
      </c>
      <c r="I48" s="121">
        <f t="shared" si="0"/>
        <v>0.79631631878093079</v>
      </c>
    </row>
    <row r="50" spans="7:9" x14ac:dyDescent="0.25">
      <c r="G50" s="129"/>
      <c r="I50" s="129"/>
    </row>
    <row r="54" spans="7:9" ht="14.4" x14ac:dyDescent="0.3">
      <c r="H54" s="130"/>
    </row>
    <row r="55" spans="7:9" x14ac:dyDescent="0.25">
      <c r="H55" s="131"/>
    </row>
  </sheetData>
  <mergeCells count="54">
    <mergeCell ref="A48:E48"/>
    <mergeCell ref="D37:D38"/>
    <mergeCell ref="A39:A40"/>
    <mergeCell ref="B39:B40"/>
    <mergeCell ref="C39:C40"/>
    <mergeCell ref="D39:D40"/>
    <mergeCell ref="A44:E47"/>
    <mergeCell ref="A32:A34"/>
    <mergeCell ref="B32:B34"/>
    <mergeCell ref="C32:C34"/>
    <mergeCell ref="A37:A38"/>
    <mergeCell ref="B37:B38"/>
    <mergeCell ref="C37:C38"/>
    <mergeCell ref="A26:A28"/>
    <mergeCell ref="B26:B28"/>
    <mergeCell ref="C26:C28"/>
    <mergeCell ref="D26:D28"/>
    <mergeCell ref="A29:A30"/>
    <mergeCell ref="B29:B30"/>
    <mergeCell ref="C29:C30"/>
    <mergeCell ref="D29:D30"/>
    <mergeCell ref="A20:A21"/>
    <mergeCell ref="B20:B21"/>
    <mergeCell ref="C20:C21"/>
    <mergeCell ref="D20:D21"/>
    <mergeCell ref="A22:A24"/>
    <mergeCell ref="B22:B24"/>
    <mergeCell ref="C22:C24"/>
    <mergeCell ref="D22:D24"/>
    <mergeCell ref="A11:A12"/>
    <mergeCell ref="B11:B12"/>
    <mergeCell ref="C11:C12"/>
    <mergeCell ref="D11:D12"/>
    <mergeCell ref="A17:A19"/>
    <mergeCell ref="B17:B19"/>
    <mergeCell ref="C17:C19"/>
    <mergeCell ref="D17:D19"/>
    <mergeCell ref="A6:A7"/>
    <mergeCell ref="B6:B7"/>
    <mergeCell ref="C6:C7"/>
    <mergeCell ref="D6:D7"/>
    <mergeCell ref="E6:E7"/>
    <mergeCell ref="A9:A10"/>
    <mergeCell ref="B9:B10"/>
    <mergeCell ref="C9:C10"/>
    <mergeCell ref="D9:D10"/>
    <mergeCell ref="A1:I1"/>
    <mergeCell ref="A2:A3"/>
    <mergeCell ref="B2:B3"/>
    <mergeCell ref="C2:C3"/>
    <mergeCell ref="D2:D3"/>
    <mergeCell ref="E2:E3"/>
    <mergeCell ref="F2:F3"/>
    <mergeCell ref="G2:I2"/>
  </mergeCells>
  <pageMargins left="0.39370078740157483" right="0" top="0.70866141732283472" bottom="0.39370078740157483" header="0.31496062992125984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01.01.22</vt:lpstr>
      <vt:lpstr>'01.01.22'!Заголовки_для_печати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2022-03-18T08:50:28Z</dcterms:modified>
</cp:coreProperties>
</file>