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8" yWindow="-108" windowWidth="23256" windowHeight="12576" tabRatio="917" activeTab="4"/>
  </bookViews>
  <sheets>
    <sheet name="Приложение 1" sheetId="14" r:id="rId1"/>
    <sheet name="Приложение 2" sheetId="2" r:id="rId2"/>
    <sheet name="Приложение 3" sheetId="11" r:id="rId3"/>
    <sheet name="Приложение 4" sheetId="16" r:id="rId4"/>
    <sheet name="Приложение 5" sheetId="17" r:id="rId5"/>
  </sheets>
  <definedNames>
    <definedName name="_xlnm._FilterDatabase" localSheetId="1" hidden="1">'Приложение 2'!$C$1:$C$438</definedName>
    <definedName name="_xlnm.Print_Area" localSheetId="2">'Приложение 3'!$A$1:$F$423</definedName>
    <definedName name="_xlnm.Print_Area" localSheetId="3">'Приложение 4'!$A$1:$G$456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4" i="2" l="1"/>
  <c r="C62" i="2"/>
  <c r="C101" i="14" l="1"/>
  <c r="G148" i="16" l="1"/>
  <c r="G440" i="16"/>
  <c r="G91" i="16"/>
  <c r="F290" i="11"/>
  <c r="F154" i="11" l="1"/>
  <c r="F29" i="11" l="1"/>
  <c r="C21" i="17" l="1"/>
  <c r="C19" i="17"/>
  <c r="C17" i="17"/>
  <c r="C14" i="17"/>
  <c r="C11" i="17"/>
  <c r="C24" i="17" l="1"/>
  <c r="C82" i="14"/>
  <c r="C28" i="14" l="1"/>
  <c r="C25" i="14"/>
  <c r="G453" i="16" l="1"/>
  <c r="G451" i="16"/>
  <c r="G449" i="16"/>
  <c r="G445" i="16"/>
  <c r="G436" i="16"/>
  <c r="G435" i="16" s="1"/>
  <c r="G432" i="16"/>
  <c r="G431" i="16" s="1"/>
  <c r="G428" i="16"/>
  <c r="G424" i="16"/>
  <c r="G422" i="16"/>
  <c r="G417" i="16"/>
  <c r="G415" i="16"/>
  <c r="G413" i="16"/>
  <c r="G410" i="16"/>
  <c r="G406" i="16"/>
  <c r="G405" i="16" s="1"/>
  <c r="G403" i="16"/>
  <c r="G400" i="16"/>
  <c r="G397" i="16"/>
  <c r="G394" i="16"/>
  <c r="G391" i="16"/>
  <c r="G388" i="16"/>
  <c r="G383" i="16"/>
  <c r="G382" i="16" s="1"/>
  <c r="G381" i="16" s="1"/>
  <c r="G378" i="16"/>
  <c r="G377" i="16" s="1"/>
  <c r="G376" i="16" s="1"/>
  <c r="G375" i="16" s="1"/>
  <c r="G373" i="16"/>
  <c r="G372" i="16" s="1"/>
  <c r="G371" i="16" s="1"/>
  <c r="G370" i="16" s="1"/>
  <c r="G367" i="16"/>
  <c r="G365" i="16"/>
  <c r="G362" i="16"/>
  <c r="G359" i="16"/>
  <c r="G358" i="16" s="1"/>
  <c r="G357" i="16" s="1"/>
  <c r="G355" i="16"/>
  <c r="G353" i="16"/>
  <c r="G349" i="16"/>
  <c r="G347" i="16"/>
  <c r="G346" i="16" s="1"/>
  <c r="G341" i="16"/>
  <c r="G340" i="16" s="1"/>
  <c r="G338" i="16"/>
  <c r="G337" i="16" s="1"/>
  <c r="G334" i="16"/>
  <c r="G333" i="16" s="1"/>
  <c r="G332" i="16" s="1"/>
  <c r="G329" i="16"/>
  <c r="G328" i="16" s="1"/>
  <c r="G327" i="16" s="1"/>
  <c r="G316" i="16"/>
  <c r="G315" i="16" s="1"/>
  <c r="G314" i="16" s="1"/>
  <c r="G312" i="16"/>
  <c r="G310" i="16"/>
  <c r="G308" i="16"/>
  <c r="G305" i="16"/>
  <c r="G303" i="16"/>
  <c r="G301" i="16"/>
  <c r="G299" i="16"/>
  <c r="G297" i="16"/>
  <c r="G295" i="16"/>
  <c r="G290" i="16"/>
  <c r="G289" i="16" s="1"/>
  <c r="G288" i="16" s="1"/>
  <c r="G286" i="16"/>
  <c r="G283" i="16"/>
  <c r="G281" i="16"/>
  <c r="G278" i="16"/>
  <c r="G275" i="16"/>
  <c r="G273" i="16"/>
  <c r="G271" i="16"/>
  <c r="G269" i="16"/>
  <c r="G267" i="16"/>
  <c r="G265" i="16"/>
  <c r="G263" i="16"/>
  <c r="G260" i="16"/>
  <c r="G258" i="16"/>
  <c r="G256" i="16"/>
  <c r="G254" i="16"/>
  <c r="G251" i="16"/>
  <c r="G249" i="16"/>
  <c r="G246" i="16"/>
  <c r="G244" i="16"/>
  <c r="G242" i="16"/>
  <c r="G240" i="16"/>
  <c r="G238" i="16"/>
  <c r="G235" i="16"/>
  <c r="G232" i="16"/>
  <c r="G230" i="16"/>
  <c r="G228" i="16"/>
  <c r="G226" i="16"/>
  <c r="G224" i="16"/>
  <c r="G221" i="16"/>
  <c r="G218" i="16"/>
  <c r="G215" i="16"/>
  <c r="G213" i="16"/>
  <c r="G210" i="16"/>
  <c r="G208" i="16"/>
  <c r="G206" i="16"/>
  <c r="G202" i="16"/>
  <c r="G200" i="16"/>
  <c r="G195" i="16"/>
  <c r="G194" i="16" s="1"/>
  <c r="G193" i="16" s="1"/>
  <c r="G191" i="16"/>
  <c r="G189" i="16"/>
  <c r="G185" i="16"/>
  <c r="G183" i="16"/>
  <c r="G180" i="16"/>
  <c r="G176" i="16"/>
  <c r="G174" i="16"/>
  <c r="G169" i="16"/>
  <c r="G161" i="16"/>
  <c r="G159" i="16"/>
  <c r="G157" i="16"/>
  <c r="G151" i="16"/>
  <c r="G145" i="16"/>
  <c r="G143" i="16"/>
  <c r="G140" i="16"/>
  <c r="G137" i="16"/>
  <c r="G135" i="16"/>
  <c r="G133" i="16"/>
  <c r="G130" i="16"/>
  <c r="G128" i="16"/>
  <c r="G124" i="16"/>
  <c r="G120" i="16"/>
  <c r="G115" i="16"/>
  <c r="G113" i="16"/>
  <c r="G107" i="16"/>
  <c r="G106" i="16" s="1"/>
  <c r="G104" i="16"/>
  <c r="G102" i="16"/>
  <c r="G99" i="16"/>
  <c r="G96" i="16"/>
  <c r="G89" i="16"/>
  <c r="G83" i="16"/>
  <c r="G82" i="16" s="1"/>
  <c r="G81" i="16" s="1"/>
  <c r="G79" i="16"/>
  <c r="G77" i="16"/>
  <c r="G68" i="16"/>
  <c r="G66" i="16"/>
  <c r="G61" i="16"/>
  <c r="G60" i="16" s="1"/>
  <c r="G58" i="16"/>
  <c r="G55" i="16"/>
  <c r="G54" i="16" s="1"/>
  <c r="G50" i="16"/>
  <c r="G49" i="16" s="1"/>
  <c r="G46" i="16"/>
  <c r="G45" i="16" s="1"/>
  <c r="G44" i="16" s="1"/>
  <c r="G42" i="16"/>
  <c r="G41" i="16" s="1"/>
  <c r="G39" i="16"/>
  <c r="G34" i="16"/>
  <c r="G32" i="16"/>
  <c r="G26" i="16"/>
  <c r="G24" i="16"/>
  <c r="G20" i="16"/>
  <c r="G19" i="16" s="1"/>
  <c r="G17" i="16"/>
  <c r="G14" i="16"/>
  <c r="G13" i="16"/>
  <c r="G12" i="16"/>
  <c r="G188" i="16" l="1"/>
  <c r="G444" i="16"/>
  <c r="G112" i="16"/>
  <c r="G111" i="16" s="1"/>
  <c r="G101" i="16"/>
  <c r="G88" i="16"/>
  <c r="G87" i="16" s="1"/>
  <c r="G86" i="16" s="1"/>
  <c r="G85" i="16" s="1"/>
  <c r="G387" i="16"/>
  <c r="G386" i="16" s="1"/>
  <c r="G385" i="16" s="1"/>
  <c r="G421" i="16"/>
  <c r="G420" i="16" s="1"/>
  <c r="G419" i="16" s="1"/>
  <c r="G95" i="16"/>
  <c r="G361" i="16"/>
  <c r="G65" i="16"/>
  <c r="G48" i="16" s="1"/>
  <c r="G280" i="16"/>
  <c r="G277" i="16" s="1"/>
  <c r="G119" i="16"/>
  <c r="G118" i="16" s="1"/>
  <c r="G156" i="16"/>
  <c r="G153" i="16" s="1"/>
  <c r="G147" i="16" s="1"/>
  <c r="G412" i="16"/>
  <c r="G409" i="16" s="1"/>
  <c r="G408" i="16" s="1"/>
  <c r="G139" i="16"/>
  <c r="G132" i="16" s="1"/>
  <c r="G262" i="16"/>
  <c r="G307" i="16"/>
  <c r="G294" i="16" s="1"/>
  <c r="G293" i="16" s="1"/>
  <c r="G217" i="16"/>
  <c r="G16" i="16"/>
  <c r="G11" i="16" s="1"/>
  <c r="G10" i="16" s="1"/>
  <c r="G31" i="16"/>
  <c r="G30" i="16" s="1"/>
  <c r="G336" i="16"/>
  <c r="G179" i="16"/>
  <c r="G178" i="16" s="1"/>
  <c r="G199" i="16"/>
  <c r="G326" i="16"/>
  <c r="G352" i="16"/>
  <c r="G351" i="16" s="1"/>
  <c r="G187" i="16"/>
  <c r="F366" i="11"/>
  <c r="F273" i="11"/>
  <c r="F249" i="11"/>
  <c r="F230" i="11"/>
  <c r="F140" i="11"/>
  <c r="G369" i="16" l="1"/>
  <c r="G94" i="16"/>
  <c r="G29" i="16"/>
  <c r="G117" i="16"/>
  <c r="G198" i="16"/>
  <c r="F66" i="11"/>
  <c r="G28" i="16" l="1"/>
  <c r="G455" i="16" s="1"/>
  <c r="C13" i="2"/>
  <c r="C56" i="2" l="1"/>
  <c r="C99" i="14" l="1"/>
  <c r="C94" i="14"/>
  <c r="C79" i="14"/>
  <c r="C78" i="14" s="1"/>
  <c r="C76" i="14"/>
  <c r="C75" i="14" s="1"/>
  <c r="C72" i="14"/>
  <c r="C70" i="14"/>
  <c r="C67" i="14"/>
  <c r="C66" i="14" s="1"/>
  <c r="C61" i="14"/>
  <c r="C60" i="14" s="1"/>
  <c r="C57" i="14"/>
  <c r="C56" i="14" s="1"/>
  <c r="C54" i="14"/>
  <c r="C53" i="14" s="1"/>
  <c r="C51" i="14"/>
  <c r="C50" i="14" s="1"/>
  <c r="C47" i="14"/>
  <c r="C45" i="14"/>
  <c r="C42" i="14"/>
  <c r="C40" i="14"/>
  <c r="C37" i="14"/>
  <c r="C35" i="14"/>
  <c r="C32" i="14"/>
  <c r="C23" i="14"/>
  <c r="C17" i="14"/>
  <c r="C16" i="14"/>
  <c r="C11" i="14"/>
  <c r="C10" i="14" s="1"/>
  <c r="C81" i="14" l="1"/>
  <c r="C44" i="14"/>
  <c r="C39" i="14"/>
  <c r="C34" i="14" s="1"/>
  <c r="C69" i="14"/>
  <c r="C65" i="14" s="1"/>
  <c r="C22" i="14"/>
  <c r="C21" i="14" s="1"/>
  <c r="C49" i="14"/>
  <c r="C74" i="14"/>
  <c r="D49" i="14" l="1"/>
  <c r="C9" i="14"/>
  <c r="D10" i="14"/>
  <c r="F421" i="11"/>
  <c r="F420" i="11" s="1"/>
  <c r="F419" i="11" s="1"/>
  <c r="F417" i="11"/>
  <c r="F415" i="11"/>
  <c r="F411" i="11"/>
  <c r="F409" i="11"/>
  <c r="F408" i="11" s="1"/>
  <c r="F402" i="11"/>
  <c r="F401" i="11" s="1"/>
  <c r="F399" i="11"/>
  <c r="F398" i="11" s="1"/>
  <c r="F394" i="11"/>
  <c r="F390" i="11"/>
  <c r="F387" i="11"/>
  <c r="F385" i="11"/>
  <c r="F378" i="11"/>
  <c r="F376" i="11"/>
  <c r="F374" i="11"/>
  <c r="F369" i="11"/>
  <c r="F368" i="11" s="1"/>
  <c r="F363" i="11"/>
  <c r="F360" i="11"/>
  <c r="F357" i="11"/>
  <c r="F354" i="11"/>
  <c r="F351" i="11"/>
  <c r="F345" i="11"/>
  <c r="F344" i="11" s="1"/>
  <c r="F343" i="11" s="1"/>
  <c r="F340" i="11"/>
  <c r="F339" i="11" s="1"/>
  <c r="F338" i="11" s="1"/>
  <c r="F327" i="11"/>
  <c r="F326" i="11" s="1"/>
  <c r="F325" i="11" s="1"/>
  <c r="F323" i="11"/>
  <c r="F321" i="11"/>
  <c r="F319" i="11"/>
  <c r="F316" i="11"/>
  <c r="F314" i="11"/>
  <c r="F311" i="11"/>
  <c r="F309" i="11"/>
  <c r="F307" i="11"/>
  <c r="F305" i="11"/>
  <c r="F300" i="11"/>
  <c r="F299" i="11" s="1"/>
  <c r="F298" i="11" s="1"/>
  <c r="F296" i="11"/>
  <c r="F293" i="11"/>
  <c r="F288" i="11"/>
  <c r="F286" i="11"/>
  <c r="F282" i="11"/>
  <c r="F280" i="11"/>
  <c r="F278" i="11"/>
  <c r="F276" i="11"/>
  <c r="F271" i="11"/>
  <c r="F269" i="11"/>
  <c r="F266" i="11"/>
  <c r="F264" i="11"/>
  <c r="F262" i="11"/>
  <c r="F260" i="11"/>
  <c r="F258" i="11"/>
  <c r="F255" i="11"/>
  <c r="F253" i="11"/>
  <c r="F251" i="11"/>
  <c r="F247" i="11"/>
  <c r="F244" i="11"/>
  <c r="F241" i="11"/>
  <c r="F239" i="11"/>
  <c r="F237" i="11"/>
  <c r="F235" i="11"/>
  <c r="F233" i="11"/>
  <c r="F227" i="11"/>
  <c r="F224" i="11"/>
  <c r="F222" i="11"/>
  <c r="F221" i="11" s="1"/>
  <c r="F219" i="11"/>
  <c r="F216" i="11"/>
  <c r="F214" i="11"/>
  <c r="F211" i="11"/>
  <c r="F209" i="11"/>
  <c r="F207" i="11"/>
  <c r="F202" i="11"/>
  <c r="F201" i="11" s="1"/>
  <c r="F199" i="11"/>
  <c r="F197" i="11"/>
  <c r="F193" i="11"/>
  <c r="F191" i="11"/>
  <c r="F188" i="11"/>
  <c r="F187" i="11" s="1"/>
  <c r="F185" i="11"/>
  <c r="F182" i="11"/>
  <c r="F180" i="11"/>
  <c r="F174" i="11"/>
  <c r="F166" i="11"/>
  <c r="F164" i="11"/>
  <c r="F162" i="11"/>
  <c r="F150" i="11"/>
  <c r="F147" i="11"/>
  <c r="F146" i="11" s="1"/>
  <c r="F144" i="11"/>
  <c r="F142" i="11"/>
  <c r="F137" i="11"/>
  <c r="F135" i="11"/>
  <c r="F131" i="11"/>
  <c r="F127" i="11"/>
  <c r="F125" i="11"/>
  <c r="F120" i="11"/>
  <c r="F118" i="11"/>
  <c r="F112" i="11"/>
  <c r="F111" i="11" s="1"/>
  <c r="F109" i="11"/>
  <c r="F107" i="11"/>
  <c r="F104" i="11"/>
  <c r="F101" i="11"/>
  <c r="F96" i="11"/>
  <c r="F93" i="11"/>
  <c r="F92" i="11"/>
  <c r="F91" i="11" s="1"/>
  <c r="F90" i="11" s="1"/>
  <c r="F89" i="11" s="1"/>
  <c r="F87" i="11"/>
  <c r="F86" i="11" s="1"/>
  <c r="F85" i="11" s="1"/>
  <c r="F83" i="11"/>
  <c r="F81" i="11"/>
  <c r="F62" i="11"/>
  <c r="F57" i="11"/>
  <c r="F56" i="11" s="1"/>
  <c r="F54" i="11"/>
  <c r="F51" i="11"/>
  <c r="F50" i="11" s="1"/>
  <c r="F46" i="11"/>
  <c r="F45" i="11" s="1"/>
  <c r="F42" i="11"/>
  <c r="F41" i="11" s="1"/>
  <c r="F38" i="11"/>
  <c r="F37" i="11" s="1"/>
  <c r="F35" i="11"/>
  <c r="F34" i="11" s="1"/>
  <c r="F27" i="11"/>
  <c r="F24" i="11"/>
  <c r="F19" i="11"/>
  <c r="F18" i="11" s="1"/>
  <c r="F16" i="11"/>
  <c r="F13" i="11"/>
  <c r="F12" i="11"/>
  <c r="F11" i="11"/>
  <c r="C41" i="2"/>
  <c r="C17" i="2"/>
  <c r="C10" i="2"/>
  <c r="C9" i="2" s="1"/>
  <c r="F414" i="11" l="1"/>
  <c r="F413" i="11" s="1"/>
  <c r="F124" i="11"/>
  <c r="F123" i="11" s="1"/>
  <c r="F285" i="11"/>
  <c r="F284" i="11" s="1"/>
  <c r="F196" i="11"/>
  <c r="F195" i="11" s="1"/>
  <c r="F61" i="11"/>
  <c r="F40" i="11" s="1"/>
  <c r="F384" i="11"/>
  <c r="F383" i="11" s="1"/>
  <c r="F382" i="11" s="1"/>
  <c r="F117" i="11"/>
  <c r="F116" i="11" s="1"/>
  <c r="F350" i="11"/>
  <c r="F349" i="11" s="1"/>
  <c r="F139" i="11"/>
  <c r="F373" i="11"/>
  <c r="F372" i="11" s="1"/>
  <c r="F371" i="11" s="1"/>
  <c r="F318" i="11"/>
  <c r="F304" i="11" s="1"/>
  <c r="F303" i="11" s="1"/>
  <c r="F268" i="11"/>
  <c r="F226" i="11"/>
  <c r="F206" i="11"/>
  <c r="F184" i="11"/>
  <c r="F161" i="11"/>
  <c r="F158" i="11" s="1"/>
  <c r="F157" i="11" s="1"/>
  <c r="F153" i="11" s="1"/>
  <c r="F106" i="11"/>
  <c r="F100" i="11"/>
  <c r="F26" i="11"/>
  <c r="F23" i="11" s="1"/>
  <c r="F15" i="11"/>
  <c r="C12" i="2"/>
  <c r="C8" i="2" s="1"/>
  <c r="F397" i="11"/>
  <c r="F99" i="11" l="1"/>
  <c r="F348" i="11"/>
  <c r="F347" i="11" s="1"/>
  <c r="F337" i="11" s="1"/>
  <c r="F205" i="11"/>
  <c r="F122" i="11"/>
  <c r="F10" i="11"/>
  <c r="F423" i="11" l="1"/>
</calcChain>
</file>

<file path=xl/sharedStrings.xml><?xml version="1.0" encoding="utf-8"?>
<sst xmlns="http://schemas.openxmlformats.org/spreadsheetml/2006/main" count="4433" uniqueCount="729">
  <si>
    <t xml:space="preserve">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</si>
  <si>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к   решению окружного Совета депутатов</t>
  </si>
  <si>
    <t>тыс.руб.</t>
  </si>
  <si>
    <t>Код бюджетной классификации</t>
  </si>
  <si>
    <t>Сумма</t>
  </si>
  <si>
    <t xml:space="preserve">                                                                                                                                            Приложение 2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</si>
  <si>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</si>
  <si>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</si>
  <si>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</si>
  <si>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000 2 01 00000 00 0000 000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</si>
  <si>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</si>
  <si>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</si>
  <si>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</si>
  <si>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Предоставление нерезидентами грантов для получателей средств бюджетов городских округов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</si>
  <si>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</si>
  <si>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</si>
  <si>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</si>
  <si>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</si>
  <si>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</si>
  <si>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</si>
  <si>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</si>
  <si>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</si>
  <si>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</si>
  <si>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</si>
  <si>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</si>
  <si>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</si>
  <si>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 xml:space="preserve">Субсидии бюджетам городских округов на поддержку муниципальных газет </t>
  </si>
  <si>
    <t>Субсидии бюджетам городских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</si>
  <si>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 xml:space="preserve">000 2 02 30000 00 0000 150 </t>
  </si>
  <si>
    <t>Субвенции бюджетам бюджетной системы Российской Федерации</t>
  </si>
  <si>
    <t>Субвенции бюджетам городских округов по осуществлению деятельности по опеке и попечительству в отношении совершеннолетних граждан</t>
  </si>
  <si>
    <t>Субвенции бюджетам городских округов на осуществление полномочий на руководство в сфере социальной поддержки населения</t>
  </si>
  <si>
    <t>Субвенции бюджетам городских округов на обеспечение полномочий по социальному обслуживанию граждан пожилого возраста и инвалидов</t>
  </si>
  <si>
    <t>Субвенции бюджетам городских округов в сфере организации работы комиссии по делам несовершеннолетних и защите их прав</t>
  </si>
  <si>
    <t>Субвенции бюджетам городских округов на обеспечение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</si>
  <si>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</si>
  <si>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</si>
  <si>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городских округов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</si>
  <si>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предоставлению мер социальной поддержки в сфере организации отдыха детей</t>
  </si>
  <si>
    <t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</si>
  <si>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</si>
  <si>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</si>
  <si>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</si>
  <si>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</si>
  <si>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000 2 02 40000 00 0000 000</t>
  </si>
  <si>
    <t>Иные межбюджетные трансферты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</si>
  <si>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</si>
  <si>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</si>
  <si>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Субсидии на софинансирование расходов, возникающих при реализации персонифицированного финансирования дополнительного образования детей</t>
  </si>
  <si>
    <t>510 2 02 25491 04 0000 150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</si>
  <si>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</si>
  <si>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на создание центров цифрового образования детей</t>
  </si>
  <si>
    <t>Субсидии на государственную поддержку отрасли культуры</t>
  </si>
  <si>
    <t>Субсидии на обеспечение мероприятий по организации теплоснабжения, водоснабжения, водоотведения</t>
  </si>
  <si>
    <t>510 2 01 04010 04 0000 150</t>
  </si>
  <si>
    <t>510 2 02 25304 04 0000 150</t>
  </si>
  <si>
    <t>510 2 02 29999 04 0000 150</t>
  </si>
  <si>
    <t>510 2 02 30024 04 0000 150</t>
  </si>
  <si>
    <t>510 2 02 30027 04 0000 150</t>
  </si>
  <si>
    <t>510 2 02 35120 04 0000 150</t>
  </si>
  <si>
    <t>510 2 02 35930 04 0000 150</t>
  </si>
  <si>
    <t>510 2 02 39999 04 0000 150</t>
  </si>
  <si>
    <t>510 2 02 25497 04 0000 150</t>
  </si>
  <si>
    <t>510 2 02 25208 04 0000 150</t>
  </si>
  <si>
    <t>Субсидии на благоустройство дворовых территорий в рамках реализации муниципальных программ формирования современной городской среды</t>
  </si>
  <si>
    <t>510 2 02 15001 04 0000 150</t>
  </si>
  <si>
    <t>510 2 02 20077 04 0000 150</t>
  </si>
  <si>
    <t>510 2 02 45303 04 0000 150</t>
  </si>
  <si>
    <t xml:space="preserve">Субсидии на решение вопросов местного значения в сфере жилищно-коммунального хозяйства </t>
  </si>
  <si>
    <t>510 2 02 49999 04 0000 150</t>
  </si>
  <si>
    <t>Иные межбюджетные трансферты на стимулирование трудоустройства молодых специалистов, впервые получивших высшее профессиональное образование в области, соответствующей преподаваемому предмету, в муниципальные общеобразовательные организации</t>
  </si>
  <si>
    <t>к решению окружного Совета депутатов</t>
  </si>
  <si>
    <t>Наименование показателей</t>
  </si>
  <si>
    <t>РЗ</t>
  </si>
  <si>
    <t>Пр</t>
  </si>
  <si>
    <t>КЦСР</t>
  </si>
  <si>
    <t>КВР</t>
  </si>
  <si>
    <t>2022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</si>
  <si>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</si>
  <si>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</si>
  <si>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</si>
  <si>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</si>
  <si>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</si>
  <si>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</si>
  <si>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</si>
  <si>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</si>
  <si>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</si>
  <si>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</si>
  <si>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</si>
  <si>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</si>
  <si>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</si>
  <si>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представительных органов муниципальных образований </t>
  </si>
  <si>
    <t>03</t>
  </si>
  <si>
    <t>Депутаты (члены) законодательного (представительного) органа местного самоуправления</t>
  </si>
  <si>
    <t>02 2 01 02190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</si>
  <si>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</si>
  <si>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</si>
  <si>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</si>
  <si>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</si>
  <si>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>Иные бюджетные ассигнования</t>
  </si>
  <si>
    <t>800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</si>
  <si>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</si>
  <si>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</si>
  <si>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</si>
  <si>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</si>
  <si>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</si>
  <si>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</si>
  <si>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</si>
  <si>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</si>
  <si>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</si>
  <si>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</si>
  <si>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</si>
  <si>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</si>
  <si>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</si>
  <si>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</si>
  <si>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</si>
  <si>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</si>
  <si>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</si>
  <si>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</si>
  <si>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 xml:space="preserve">Государственная регистрация актов гражданского состояния </t>
  </si>
  <si>
    <t xml:space="preserve">01 </t>
  </si>
  <si>
    <t>Руководство и управление в сфере установленных функций органов местного самоуправления</t>
  </si>
  <si>
    <t>03 2 04 70720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</si>
  <si>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</si>
  <si>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</si>
  <si>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</si>
  <si>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</si>
  <si>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</si>
  <si>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</si>
  <si>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</si>
  <si>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</si>
  <si>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</si>
  <si>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округ" </t>
  </si>
  <si>
    <t>22 1 77 28000</t>
  </si>
  <si>
    <t>22 1 77 28005</t>
  </si>
  <si>
    <t>Программа "Обеспечение эффективного использования муниципального имущества и земельных ресурсов Советского городского округа"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</si>
  <si>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</si>
  <si>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</si>
  <si>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</si>
  <si>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</si>
  <si>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</si>
  <si>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</si>
  <si>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22 1 7711005</t>
  </si>
  <si>
    <t>22 1 7711008</t>
  </si>
  <si>
    <t>22 1 7711011</t>
  </si>
  <si>
    <t>22 1 7711012</t>
  </si>
  <si>
    <t>22 И 77 94000</t>
  </si>
  <si>
    <t xml:space="preserve">Программа "Профессиональная переподготовка и повышение квалификации муниципальных служащих Советского городского округа "
</t>
  </si>
  <si>
    <t>22 1 77 24000</t>
  </si>
  <si>
    <t>Расходы на проведение Всероссийской переписи населения 2020 года</t>
  </si>
  <si>
    <t>99 9 00 54690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</si>
  <si>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</si>
  <si>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</si>
  <si>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</si>
  <si>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</si>
  <si>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</si>
  <si>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</si>
  <si>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</si>
  <si>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</si>
  <si>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</si>
  <si>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</si>
  <si>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</si>
  <si>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</si>
  <si>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Дорожное хозяйство (дорожные фонды)</t>
  </si>
  <si>
    <t>09</t>
  </si>
  <si>
    <t>Реконструкция железобетонного путепровода через железную дорогу по ул. Маяковского г. Советска</t>
  </si>
  <si>
    <t>Капитальный ремонт и ремонт автомобильных дорог общего пользования местного значения и исскусственных сооружений на них в населенных пунктах КО</t>
  </si>
  <si>
    <r>
      <t xml:space="preserve"> Программа "Комплексное развитие транспортной инфраструктуры муниципального образования "Советский городской округ"</t>
    </r>
    <r>
      <rPr>
        <sz val="10"/>
        <color indexed="8"/>
        <rFont val="Times New Roman"/>
        <family val="1"/>
        <charset val="204"/>
      </rPr>
      <t xml:space="preserve">
</t>
    </r>
  </si>
  <si>
    <t>22 1 77 22000</t>
  </si>
  <si>
    <t xml:space="preserve">04 </t>
  </si>
  <si>
    <t>Другие вопросы  в области национальной экономики</t>
  </si>
  <si>
    <t>12</t>
  </si>
  <si>
    <r>
      <t>Программа "Обеспечение эффективного использования муниципального имущества и земельных ресурсов Советского городского округа</t>
    </r>
    <r>
      <rPr>
        <sz val="10"/>
        <color indexed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>"</t>
    </r>
  </si>
  <si>
    <t xml:space="preserve">Программа поддержки и развития субъектов малого и среднего предпринимательства на территории муниципального образования "Советский городской округ" </t>
  </si>
  <si>
    <t>22 1 77 18000</t>
  </si>
  <si>
    <t>Жилищно-коммунальное хозяйство</t>
  </si>
  <si>
    <t>Жилищное хозяйство</t>
  </si>
  <si>
    <t xml:space="preserve"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</si>
  <si>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</si>
  <si>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</si>
  <si>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</t>
  </si>
  <si>
    <t>22 1 F3 67483</t>
  </si>
  <si>
    <t>22 1 F3 67484</t>
  </si>
  <si>
    <t>22 1 F3 6748S</t>
  </si>
  <si>
    <t xml:space="preserve">Программа "Развитие территориального общественного самоуправления в муниципальном образовании "Советский городской округ" </t>
  </si>
  <si>
    <t>22 1 77 33000</t>
  </si>
  <si>
    <t>Расходы за счет средств резервного фонда Правительства КО</t>
  </si>
  <si>
    <t>99 2 00 21910</t>
  </si>
  <si>
    <t>Коммунальное хозяйство</t>
  </si>
  <si>
    <t>Субсидии на обеспечение мероприятий по организации теплоснабжения</t>
  </si>
  <si>
    <t>Программа "Газификация муниципального образования "Советский городской округ"</t>
  </si>
  <si>
    <t>22 1 17 12090</t>
  </si>
  <si>
    <t>Программа комплексного развития систем коммунальной инфраструктуры муниципального образования "Советский городской округ"</t>
  </si>
  <si>
    <t>22 1 И7 94000</t>
  </si>
  <si>
    <t>22 1 И7 34000</t>
  </si>
  <si>
    <t>Благоустройство</t>
  </si>
  <si>
    <r>
      <t>Программа "Комплексное благоустройство территории муниципального образования "Советского городского округа"</t>
    </r>
    <r>
      <rPr>
        <sz val="10"/>
        <color indexed="10"/>
        <rFont val="Times New Roman"/>
        <family val="1"/>
        <charset val="204"/>
      </rPr>
      <t xml:space="preserve"> </t>
    </r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</si>
  <si>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</si>
  <si>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</si>
  <si>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</si>
  <si>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</si>
  <si>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</si>
  <si>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</si>
  <si>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</si>
  <si>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22 1 77 08011</t>
  </si>
  <si>
    <t>22 1 77 08012</t>
  </si>
  <si>
    <t xml:space="preserve">Программа "Формирование современной городской среды муниципального образования "Советский городской округ" </t>
  </si>
  <si>
    <t>22 1 77 17000</t>
  </si>
  <si>
    <t>22 1 77 17011</t>
  </si>
  <si>
    <t>22 1 77 17012</t>
  </si>
  <si>
    <t>22 1 17 S1070</t>
  </si>
  <si>
    <t>Другие вопросы в области жилищно-коммунального хозяйства</t>
  </si>
  <si>
    <t xml:space="preserve">Программа "Энергосбережение и повышение энергетической эффективности муниципального образования "Советский городской округ" </t>
  </si>
  <si>
    <t>22 1 77 20000</t>
  </si>
  <si>
    <t>Субсидии на решение вопросов местного значения в сфере жилищно-коммунального хозяйства</t>
  </si>
  <si>
    <t>22 1 25 S1120</t>
  </si>
  <si>
    <t>Программа конкретных дел благоустройства территории муниципального образования "Советский городской округ"  на 2022 год"</t>
  </si>
  <si>
    <t>22 1 77 25000</t>
  </si>
  <si>
    <t>Охрана окружающей среды</t>
  </si>
  <si>
    <t>06</t>
  </si>
  <si>
    <t>Сбор, удаление отходов и очистка сточных вод</t>
  </si>
  <si>
    <t xml:space="preserve">Программа природоохранных мероприятий на территории муниципального образования "Советский городской округ" </t>
  </si>
  <si>
    <t>22 1 77 09000</t>
  </si>
  <si>
    <t>Другие вопросы в области охраны окружающей среды</t>
  </si>
  <si>
    <t xml:space="preserve">Образование                            </t>
  </si>
  <si>
    <t>07</t>
  </si>
  <si>
    <t>Дошкольное образование</t>
  </si>
  <si>
    <t>Программа "Развитие образования в Советском городском округе"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</si>
  <si>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</si>
  <si>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</si>
  <si>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</si>
  <si>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</si>
  <si>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Общее образование</t>
  </si>
  <si>
    <t>02 1 Е4 52190</t>
  </si>
  <si>
    <t>02 2 39 71130</t>
  </si>
  <si>
    <t>Субсидии по организации и обеспечению бесплатным горячим питанием обучающихся, получающих начальное общее образование в муниципальных образовательных организациях</t>
  </si>
  <si>
    <t>02 1 39 71160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</si>
  <si>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</si>
  <si>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02 2 39 53030</t>
  </si>
  <si>
    <t>02 2 39 L3040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</si>
  <si>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</si>
  <si>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02 2 Е4 52080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</si>
  <si>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</si>
  <si>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</si>
  <si>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Программа "Развитие образования в Советском городском округе "</t>
  </si>
  <si>
    <t xml:space="preserve">02 </t>
  </si>
  <si>
    <t>22 1 77 27040</t>
  </si>
  <si>
    <t>Дополнительное образование детей</t>
  </si>
  <si>
    <t>02 1 07 71360</t>
  </si>
  <si>
    <t>02 1 07 71370</t>
  </si>
  <si>
    <t xml:space="preserve"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</si>
  <si>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02 1 Е2 54910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</si>
  <si>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</si>
  <si>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</si>
  <si>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</si>
  <si>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</si>
  <si>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Социальное обеспечение и иные выплаты населению</t>
  </si>
  <si>
    <t>300</t>
  </si>
  <si>
    <t>Субсидии на организацию отдыха детей всех групп здоровья в лагерях различных типов</t>
  </si>
  <si>
    <t>22 1 77 27000</t>
  </si>
  <si>
    <t>Программа "Молодежь"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</si>
  <si>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</si>
  <si>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</si>
  <si>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</si>
  <si>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</si>
  <si>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</si>
  <si>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2  02 R5190</t>
  </si>
  <si>
    <t>04 5 97 71090</t>
  </si>
  <si>
    <r>
      <t>Программа "Развитие культуры в муниципальном образовании "Советский городской округ"</t>
    </r>
    <r>
      <rPr>
        <b/>
        <sz val="10"/>
        <color indexed="10"/>
        <rFont val="Times New Roman"/>
        <family val="1"/>
        <charset val="204"/>
      </rPr>
      <t xml:space="preserve"> </t>
    </r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</si>
  <si>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</si>
  <si>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</si>
  <si>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</si>
  <si>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</si>
  <si>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</si>
  <si>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</si>
  <si>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</si>
  <si>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</si>
  <si>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</si>
  <si>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Программа "Развитие культуры в муниципальном образовании "Советский городской округ"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</si>
  <si>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</si>
  <si>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</si>
  <si>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</si>
  <si>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</si>
  <si>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</si>
  <si>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</si>
  <si>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</si>
  <si>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</si>
  <si>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публичных 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</si>
  <si>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</si>
  <si>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</si>
  <si>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</si>
  <si>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</si>
  <si>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</si>
  <si>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</si>
  <si>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</si>
  <si>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</si>
  <si>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</si>
  <si>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</si>
  <si>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</si>
  <si>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</si>
  <si>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</si>
  <si>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</si>
  <si>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</si>
  <si>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</si>
  <si>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</si>
  <si>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</si>
  <si>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</si>
  <si>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</si>
  <si>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</si>
  <si>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</si>
  <si>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</si>
  <si>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</si>
  <si>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Вознаграждение приемному родителю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</si>
  <si>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</t>
  </si>
  <si>
    <t>22 1 06 L4970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</si>
  <si>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</si>
  <si>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</si>
  <si>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</si>
  <si>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</si>
  <si>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</si>
  <si>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</si>
  <si>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</si>
  <si>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</si>
  <si>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</si>
  <si>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</si>
  <si>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</si>
  <si>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r>
      <t>Программа "Развитие физической культуры и массового спорта в муниципальном образовании "Советский городской округ"</t>
    </r>
    <r>
      <rPr>
        <sz val="10"/>
        <color indexed="10"/>
        <rFont val="Times New Roman"/>
        <family val="1"/>
        <charset val="204"/>
      </rPr>
      <t xml:space="preserve"> </t>
    </r>
  </si>
  <si>
    <t>22 1 77 03000</t>
  </si>
  <si>
    <t>Массовый спорт</t>
  </si>
  <si>
    <t>05 4 01 94007</t>
  </si>
  <si>
    <t>Другие вопросы в области физической культуры и спорта</t>
  </si>
  <si>
    <t>Программа "Развитие физической культуры и массового спорта в муниципальном образовании "Советский городской округ"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</si>
  <si>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</si>
  <si>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</si>
  <si>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</si>
  <si>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</si>
  <si>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</si>
  <si>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</si>
  <si>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</si>
  <si>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</si>
  <si>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</si>
  <si>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09 0 88 03030</t>
  </si>
  <si>
    <t>Обслуживание муниципального долга</t>
  </si>
  <si>
    <t>700</t>
  </si>
  <si>
    <t>ИТОГО РАСХОДОВ</t>
  </si>
  <si>
    <t>Субсидии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</t>
  </si>
  <si>
    <t>02 1 Е1 51690</t>
  </si>
  <si>
    <t>Стимулирование трудоустройства молодых специалистов, впервые получивших высшее профессиональное образование в области, соответствующей преподоваемому предмету, в муниципальные общеобразовательные организации</t>
  </si>
  <si>
    <t>02 2 43 74060</t>
  </si>
  <si>
    <t>06 1 04 70730</t>
  </si>
  <si>
    <t>13 9 03 59300</t>
  </si>
  <si>
    <t>13 Т 03 59300</t>
  </si>
  <si>
    <t>11 2 04 70250</t>
  </si>
  <si>
    <t>11 1 04 79013</t>
  </si>
  <si>
    <t>11 1 05 71220</t>
  </si>
  <si>
    <t>06 1 F3 2191В</t>
  </si>
  <si>
    <t>06 2 01 71040</t>
  </si>
  <si>
    <t>06 2 03 71040</t>
  </si>
  <si>
    <t>Субсидии на обеспечение мероприятий по организации теплоснабжения, водоснабжения и водоотведения</t>
  </si>
  <si>
    <t>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деятельность, в части обеспечения питанием всех категорий воспитаников за счет средств резервного фонда Правительства Калининградской области</t>
  </si>
  <si>
    <t>02 1 01 2191П</t>
  </si>
  <si>
    <t>02 1 01 71130</t>
  </si>
  <si>
    <t>02 4 03 21911</t>
  </si>
  <si>
    <t>22 1 77 27010</t>
  </si>
  <si>
    <t>02 1 02 70620</t>
  </si>
  <si>
    <t>02 2 02 2191С</t>
  </si>
  <si>
    <t>02 2 ЕВ 57860</t>
  </si>
  <si>
    <t>Оснащение государственных и муниципальных общеобразовательных организаций, в том числе стркутурных подразделений указанных организаций, государственными символами Российской Федерации</t>
  </si>
  <si>
    <t>Единовременные денежные выплаты за счет средств резервного фонда Правительства Калининградской области</t>
  </si>
  <si>
    <t>03 2 01 70160</t>
  </si>
  <si>
    <t>03 3 01 70130</t>
  </si>
  <si>
    <t>03 4 70 70120</t>
  </si>
  <si>
    <t>Осуществление мероприятий за счет остатков неиспользованных бюджетных ассигнований прошлых лет. (Приспособление объектов культурного наследия "Здание театра имени Королевы Луизы 1909 год" под музейно-выставочный центр)</t>
  </si>
  <si>
    <t>Техническое оснащение муниципальных музеев</t>
  </si>
  <si>
    <t>04 1 А1 55900</t>
  </si>
  <si>
    <t>Поддержка учреждений клубного типа, библиотек, музеев и работников указанных учреждений</t>
  </si>
  <si>
    <t>04 1 03 74080</t>
  </si>
  <si>
    <t>03 2 01 70610</t>
  </si>
  <si>
    <t>03 3 01 70610</t>
  </si>
  <si>
    <t>03 4 01 70610</t>
  </si>
  <si>
    <t>510 2 02 25590 04 0000 150</t>
  </si>
  <si>
    <t>Субсидии бюджетам городских округов на техническое оснащение муниципальных музеев</t>
  </si>
  <si>
    <t>510 2 02 25219 04 0000 150</t>
  </si>
  <si>
    <t>510 2 02 20041 04 0000 150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</si>
  <si>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</si>
  <si>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Субсидии за счет средств резервного фонда Правительства Калининградской области </t>
  </si>
  <si>
    <t>Иные межбюджетные трансферты на единовременные денежные выплаты за счет средств резервного фонда Правительства Калининградской области</t>
  </si>
  <si>
    <t>Иные межбюджетные трансферты на поддержку учреждений клубного типа, библиотек, музеев и работников указанных учреждений</t>
  </si>
  <si>
    <t>510 2 02 25786 04 0000 150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</si>
  <si>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</si>
  <si>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бюджетам городских округов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деятельность, в части обеспечения питанием всех категорий воспитаников за счет средств резервного фонда Правительства Калининградской области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</si>
  <si>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</si>
  <si>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510 2 02 25169 04 0000 150</t>
  </si>
  <si>
    <t>510 2 02 25519 04 0000 150</t>
  </si>
  <si>
    <t>Д О Х О Д Ы</t>
  </si>
  <si>
    <t>Государственная пошлина за выдачу разрешения на установку рекламной конструкции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</si>
  <si>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</si>
  <si>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Прочие неналоговые доходы бюджетов городских округов</t>
  </si>
  <si>
    <t>Прочие дотации бюджетам городских округов</t>
  </si>
  <si>
    <t>Субсидии бюджетам городских округов на создание центров цифрового образования детей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</si>
  <si>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</si>
  <si>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</si>
  <si>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</si>
  <si>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</si>
  <si>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</si>
  <si>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 xml:space="preserve"> 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</si>
  <si>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</si>
  <si>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</si>
  <si>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</si>
  <si>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</si>
  <si>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</si>
  <si>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</si>
  <si>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</si>
  <si>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</si>
  <si>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</si>
  <si>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</si>
  <si>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</si>
  <si>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</si>
  <si>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</si>
  <si>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</si>
  <si>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</si>
  <si>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</si>
  <si>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</si>
  <si>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</si>
  <si>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</si>
  <si>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</si>
  <si>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</si>
  <si>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</si>
  <si>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</si>
  <si>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Налог, взимаемый с налогоплательщиков, выбравших в качестве обьекта налогообложения доходы</t>
  </si>
  <si>
    <t>000 1 05 01011 01 0000 110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</si>
  <si>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</si>
  <si>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</si>
  <si>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</t>
  </si>
  <si>
    <t>000 1 05 01021 01 0000 110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</si>
  <si>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</si>
  <si>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000 1 05 02000 02 0000 110</t>
  </si>
  <si>
    <t xml:space="preserve">  Единый налог на вмененный доход для отдельных видов деятельности 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</si>
  <si>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</si>
  <si>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</si>
  <si>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</si>
  <si>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</si>
  <si>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</si>
  <si>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</si>
  <si>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</si>
  <si>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</si>
  <si>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</si>
  <si>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</si>
  <si>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</si>
  <si>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</si>
  <si>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</si>
  <si>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</si>
  <si>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</si>
  <si>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000 1 06 06000 00 0000 110</t>
  </si>
  <si>
    <t>Земельный  налог</t>
  </si>
  <si>
    <t>000 1 06 06030 00 0000 110</t>
  </si>
  <si>
    <t>Земельный налог с организаций</t>
  </si>
  <si>
    <t>000 1 06 06032 04 0000 110</t>
  </si>
  <si>
    <t xml:space="preserve">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</si>
  <si>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</si>
  <si>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</si>
  <si>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</si>
  <si>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</si>
  <si>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</si>
  <si>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</si>
  <si>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</si>
  <si>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</si>
  <si>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</si>
  <si>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</si>
  <si>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</si>
  <si>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</si>
  <si>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</si>
  <si>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</si>
  <si>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</si>
  <si>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</si>
  <si>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</si>
  <si>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</si>
  <si>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</si>
  <si>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000 1 11 05012 04 0000 120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</si>
  <si>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</si>
  <si>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</si>
  <si>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</si>
  <si>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</si>
  <si>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</si>
  <si>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</si>
  <si>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</si>
  <si>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</si>
  <si>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</si>
  <si>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</si>
  <si>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</si>
  <si>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</si>
  <si>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 xml:space="preserve"> прочие поступления от использования 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</si>
  <si>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000 1 11 09044 04 0001 120</t>
  </si>
  <si>
    <t xml:space="preserve"> прочие поступления от использования имущества, находящегося в собственности городских округов (плата за наём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</si>
  <si>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</si>
  <si>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</si>
  <si>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</si>
  <si>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</si>
  <si>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</si>
  <si>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</si>
  <si>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</si>
  <si>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</si>
  <si>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</si>
  <si>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</si>
  <si>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</si>
  <si>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</si>
  <si>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</si>
  <si>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</si>
  <si>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</si>
  <si>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</si>
  <si>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</si>
  <si>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</si>
  <si>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</si>
  <si>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</si>
  <si>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</si>
  <si>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</si>
  <si>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</si>
  <si>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</si>
  <si>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</si>
  <si>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 xml:space="preserve">Прочие доходы от компенсации затрат государства 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</si>
  <si>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</si>
  <si>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</si>
  <si>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</si>
  <si>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</si>
  <si>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</si>
  <si>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</si>
  <si>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</si>
  <si>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</si>
  <si>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</si>
  <si>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</si>
  <si>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</si>
  <si>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</si>
  <si>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</si>
  <si>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</si>
  <si>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</si>
  <si>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</si>
  <si>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</si>
  <si>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</si>
  <si>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</si>
  <si>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</si>
  <si>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</si>
  <si>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</si>
  <si>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</si>
  <si>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</si>
  <si>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</si>
  <si>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</si>
  <si>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</si>
  <si>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</si>
  <si>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000 1 16 01193 01 0000140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</si>
  <si>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</si>
  <si>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</si>
  <si>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</si>
  <si>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</si>
  <si>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</si>
  <si>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000 1 16 07010 04 0000 140</t>
  </si>
  <si>
    <t>000 1 16 07090 04 0000140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</si>
  <si>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</si>
  <si>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000 1 16 10123 01 0000140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</si>
  <si>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</si>
  <si>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000 1 17 00000 00 0000 000</t>
  </si>
  <si>
    <t xml:space="preserve">Прочие неналоговые доходы </t>
  </si>
  <si>
    <t>000 1 17 05000 00 0000 180</t>
  </si>
  <si>
    <t>Прочие неналоговые доходы</t>
  </si>
  <si>
    <t>000 1 17 05040 04 0000 180</t>
  </si>
  <si>
    <t>Субсидия на оснащение геральдической символикой Калининградской области государственных и муниципальныхобщеобразовательных организаций Калининградской области за счет средств резервного фонда Правительства Калининградской области</t>
  </si>
  <si>
    <t>510 2 02 15002 04 0000 150</t>
  </si>
  <si>
    <t>510 2 02 19999 04 0000 150</t>
  </si>
  <si>
    <t>Дотации бюджетам городских округов на поддержку мер по обеспечению сбалансированности бюджетов</t>
  </si>
  <si>
    <t>510 2 02 45179 04 0000 150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</si>
  <si>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объединениямив общеобразовательных организациях</t>
  </si>
  <si>
    <t>Субсидии на благоустройство территорий</t>
  </si>
  <si>
    <t>Субсидии на закупку жилых помещений для муниципальных нужд по переселению граждан из аварийного жилищного фонда за счет резервного фонда Правительства Калининградской области</t>
  </si>
  <si>
    <t>Субсидии на реализацию мероприятий муниципальных программ по организации благоустройства территорий в соответствии с правилами благоустройства</t>
  </si>
  <si>
    <t>08 3 01 71170</t>
  </si>
  <si>
    <t>02 2 ЕВ 5179F</t>
  </si>
  <si>
    <t>Обеспечение деятельности советников директора по воспитанию и  взаимодействию с детскими общественными объединениями в  общеобразовательных организациях за счет резервного фонда Правительства Российской Федерации</t>
  </si>
  <si>
    <t xml:space="preserve">Расходы за счет средств резервного фонда  </t>
  </si>
  <si>
    <t>на 2022 год</t>
  </si>
  <si>
    <t>Наименование</t>
  </si>
  <si>
    <t>Коды БК</t>
  </si>
  <si>
    <t>Мин</t>
  </si>
  <si>
    <t>ПР</t>
  </si>
  <si>
    <t>Окружной Совет депутатов Советского городского округа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</si>
  <si>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</si>
  <si>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</si>
  <si>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</si>
  <si>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</si>
  <si>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</si>
  <si>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>Функционирование местных администраций</t>
  </si>
  <si>
    <t>02 2 01 04Т80</t>
  </si>
  <si>
    <t>07 0 РО 05910</t>
  </si>
  <si>
    <t xml:space="preserve">Реализиция государственных функций, связанных с общегосударственным управлением  </t>
  </si>
  <si>
    <t>Программа "Безопасность муниципального образования "Советский городской округ"</t>
  </si>
  <si>
    <t>22 1 77  28000</t>
  </si>
  <si>
    <t>Капитальные вложения в объекты государственной (муниципальной) собственности</t>
  </si>
  <si>
    <t>22 1 77 11011</t>
  </si>
  <si>
    <t>22 1 77 11012</t>
  </si>
  <si>
    <t>Программа "Профессиональная переподготовка и повышение квалификации муниципальных служащих Советского городского округа"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</si>
  <si>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</si>
  <si>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</si>
  <si>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Капитальный ремонт и ремонт автомобильных дорог общего пользования местного значения и искусственных сооружений на них в населенныхпунктах Калининградской области</t>
  </si>
  <si>
    <t xml:space="preserve">Программа "Комплексное развитие транспортной инфраструктуры муниципальной образования "Советский городской округ" 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</si>
  <si>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</si>
  <si>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</si>
  <si>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 xml:space="preserve">Программа поддержки и развития субъектов малого и среднего предпринимательства на территории МО "Советский городской округ" </t>
  </si>
  <si>
    <t>Программа "Проведение капитального ремонта общего имущества многоквартирного жилищного фонда муниципального образования "Советский городской округ"</t>
  </si>
  <si>
    <t xml:space="preserve">05 </t>
  </si>
  <si>
    <t xml:space="preserve">Субсидии на закупку жилых помещений для муниципальных  нужд по переселению граждан из аварийного жилищного фонда за счет средств резервного фонда Правительства Калининградской области </t>
  </si>
  <si>
    <t xml:space="preserve">Программа "Газификация муниципального образования "Советский городской округ" </t>
  </si>
  <si>
    <t>Субсидии на реализацию мероприяий муниципальных программ по организации благоустройства территорий в соответствии с правилами благоустройства</t>
  </si>
  <si>
    <t>Программа "Формирование современной городской среды муниципального образования "Советский городской округ"</t>
  </si>
  <si>
    <t xml:space="preserve">Программа "Комплексное благоустройство территории муниципального образования "Советского городского округа" </t>
  </si>
  <si>
    <t>Расходы по содержанию города (содержание города)</t>
  </si>
  <si>
    <t>512</t>
  </si>
  <si>
    <t>Программа "Энергосбережение и повышение энергетической эффективности муниципального образования "Советский городской округ"</t>
  </si>
  <si>
    <t>Расходы на решение вопросов местного значения в сфере жилищно-коммунального хозяйства</t>
  </si>
  <si>
    <t xml:space="preserve">Программа конкретных дел благоустройства территории муниципального образования "Советский городской округ" на 2021 год 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</si>
  <si>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</si>
  <si>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02 2  39 71160</t>
  </si>
  <si>
    <t>Субсидия на оснащение геральдической символикой Калининградской области государственных и муниципальных общеобразовательных организаций Калининградской области за счет средств резервного фонда Правительства Калининградской области</t>
  </si>
  <si>
    <t>Оснащение государственных и муниципальных общеобразовательных организаций, в том числе структурных подразделений этих организаций, государственными символами Российской Федерации</t>
  </si>
  <si>
    <t>02 2 EB 517F</t>
  </si>
  <si>
    <t xml:space="preserve">Программа "Безопасность муниципального образования "Советский городской округ" </t>
  </si>
  <si>
    <t>03 3 69 70160</t>
  </si>
  <si>
    <t>02 3 39 70620</t>
  </si>
  <si>
    <t xml:space="preserve">Субсидии на реализацию дополнительных образовательных общеразвивающих программ по четырем направленностям (художественная, социальнро-гуманитарная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</si>
  <si>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 xml:space="preserve">Субсидии на софинансирование рнасходов, возникающих при реализации персонифицированного финансирования дополнительного образования детей 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</si>
  <si>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</si>
  <si>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Молодежная политика</t>
  </si>
  <si>
    <t>Оздоровление детей за счет средств областного бюджета</t>
  </si>
  <si>
    <t>03 4 70 70130</t>
  </si>
  <si>
    <t xml:space="preserve">Программа "Молодежь" </t>
  </si>
  <si>
    <t>Субсидии на модернизацию учреждений культуры</t>
  </si>
  <si>
    <t>04 2 02 R5190</t>
  </si>
  <si>
    <t>Осуществление мероприятий за счет остатков неиспользованных бюджетных ассигнований прошлых лет.(Приспособление объектов культурного наследия "Здание театра имени Королевы Луизы 1909 год" под музейно-выставочный центр)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</si>
  <si>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</si>
  <si>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</si>
  <si>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</si>
  <si>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</si>
  <si>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Контрольно-счетная комиссия</t>
  </si>
  <si>
    <t>Управление социальной защиты населения Советского городского округа</t>
  </si>
  <si>
    <t>Другие вопросы в области коммунального хозяйства</t>
  </si>
  <si>
    <t>Молодежная политика и оздоровление детей</t>
  </si>
  <si>
    <t>Мероприятия по проведению оздоровительной кампании детей</t>
  </si>
  <si>
    <t>03 4 Р2 70120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</si>
  <si>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</si>
  <si>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</si>
  <si>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</si>
  <si>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</si>
  <si>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Расходы за счет резервного фонда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</si>
  <si>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</si>
  <si>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родителей"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</si>
  <si>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"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</si>
  <si>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</si>
  <si>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"Управление по делам ГО, ЧС и обеспечения"</t>
  </si>
  <si>
    <t>22 1 77 11005</t>
  </si>
  <si>
    <t>22 1 7728000</t>
  </si>
  <si>
    <t>Муниципальное казенное учреждение Советского городского округа "Служба заказчика"</t>
  </si>
  <si>
    <t>22 1 77 11008</t>
  </si>
  <si>
    <t>22 1 77 0900</t>
  </si>
  <si>
    <t xml:space="preserve"> от  "____" __________ 2023 г.  № ____</t>
  </si>
  <si>
    <t>Исполнение налоговых и неналоговых доходов бюджета Советского городского округа  за 2022 год</t>
  </si>
  <si>
    <t>Исполнение безвозмездных поступлений за 2022 год</t>
  </si>
  <si>
    <t xml:space="preserve">  Единый сельскохозяйственный налог</t>
  </si>
  <si>
    <t>000 1 05 03000 02 0000 110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</si>
  <si>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</si>
  <si>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</si>
  <si>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</si>
  <si>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</si>
  <si>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</si>
  <si>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</si>
  <si>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</si>
  <si>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</si>
  <si>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</si>
  <si>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</si>
  <si>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000 1 16 01173 01 0000140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</si>
  <si>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</si>
  <si>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</si>
  <si>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</si>
  <si>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</si>
  <si>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000 1 16 10129 01 0000140</t>
  </si>
  <si>
    <t>Субсидии на осуществление мероприятий за счет остатков неиспользованных бюджетных ассигнований прошлых лет, предоставленных на осуществление капитальных вложений в объекты капитального строительства государственной (муниципальной) собственности (Приспособление объекта культурного наследия "Здание театра им. Королевы Луизы 1909 год", расположенного по адресу: Калининградская область, г. Советск, ул. Победы, 6, под музейно-выставочный центр)</t>
  </si>
  <si>
    <t xml:space="preserve">               Исполнение расходов бюджета   по разделам и подразделам, целевым статьям и видам  расходов классификации расходов бюджета за 2022г</t>
  </si>
  <si>
    <t xml:space="preserve">Приложение 3 </t>
  </si>
  <si>
    <t xml:space="preserve"> от  "____" _________ 2023 г.  № _____</t>
  </si>
  <si>
    <t>Приложение 4</t>
  </si>
  <si>
    <t xml:space="preserve"> от  "____" ________ 2023 г.  № _____</t>
  </si>
  <si>
    <t xml:space="preserve">Исполнение по ведомственной структуре расходов бюджета Советского городского округа </t>
  </si>
  <si>
    <t xml:space="preserve">Приложение 5 </t>
  </si>
  <si>
    <t>к  решению окружного Совета депутатов</t>
  </si>
  <si>
    <t>Исполнение по источникам финансирования  дефицита бюджета</t>
  </si>
  <si>
    <t xml:space="preserve"> Советского городского округа </t>
  </si>
  <si>
    <t>Код</t>
  </si>
  <si>
    <t xml:space="preserve">Наименование </t>
  </si>
  <si>
    <t xml:space="preserve"> Сумма   (тыс.руб.)</t>
  </si>
  <si>
    <t>Кредиты, полученные в валюте Российской Федерации от кредитных организаций</t>
  </si>
  <si>
    <t>510 01 02 00 00 04 0000 710</t>
  </si>
  <si>
    <t>Получение кредитов от кредитных организаций бюджетом городского округа в валюте Российской Федерации</t>
  </si>
  <si>
    <t>510 01 02 00 00 04 0000 810</t>
  </si>
  <si>
    <t>Погашение бюджетом городского округа кредитов от кредитных организаций в валюте Российской Федерации</t>
  </si>
  <si>
    <t>Бюджетные кредиты, полученные от бюджетов бюджетной системы</t>
  </si>
  <si>
    <t>510 01 03 01 00 04 0000 710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</si>
  <si>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</si>
  <si>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510 01 03 01 00 04 0000 810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</si>
  <si>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</si>
  <si>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</si>
  <si>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510 01 06 03 00 04 0000 171</t>
  </si>
  <si>
    <t>Курсовая разница по средствам бюджетов городских округов</t>
  </si>
  <si>
    <t>Исполнение муниципальных гарантий Советского городского округа</t>
  </si>
  <si>
    <t>510 01 06 04 01 04 0000 810</t>
  </si>
  <si>
    <t>Исполнение муниципальных гарантий Советского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</si>
  <si>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учтенных в источниках финансирования дефицита в результате исполнения гарантом муниципальных гарантий, ведущих к возникновению права регрессного требования гаранта к принципалу</t>
  </si>
  <si>
    <t>510 01 06 05 01 04 0000 640</t>
  </si>
  <si>
    <t>Возврат бюджетных кредитов, предоставленных юридическим лицам из бюджета городского округа в валюте Российской Федерации
 (в результате исполнения  гарантом муниципальных гарантий)</t>
  </si>
  <si>
    <t>510 01 05 00 00 00 0000 000</t>
  </si>
  <si>
    <t>Изменение  остатков средств  на счетах по учету средств   бюджета  городского округа</t>
  </si>
  <si>
    <t>Всего источников финансирования дефицита бюджета городского округа</t>
  </si>
  <si>
    <t xml:space="preserve"> от  "______"  __________  2023г.  № ______</t>
  </si>
  <si>
    <t>000 1 17 01040 04 0000 180</t>
  </si>
  <si>
    <t>Невыясненные поступления, зачисляемые в бюджеты городских округов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</si>
  <si>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</si>
  <si>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 и трансфертов, имеющих целевое назначение, прошлых лет</t>
  </si>
  <si>
    <t>510 2 18 04010 04 0000 150</t>
  </si>
  <si>
    <t>Доходы бюджетов городских округов от возврата бюджетными учреждениями остатков субсидий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</si>
  <si>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</si>
  <si>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</si>
  <si>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000 2 19 6001 04 0000 150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</si>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</sst>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sz val="10"/>
      <color rgb="FFFF0000"/>
      <name val="Times New Roman"/>
      <family val="1"/>
      <charset val="204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i/>
      <sz val="9"/>
      <color rgb="FF000000"/>
      <name val="Cambria"/>
      <family val="1"/>
      <charset val="204"/>
    </font>
    <font>
      <b/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49" fontId="42" fillId="0" borderId="28">
      <alignment horizontal="left" vertical="center" wrapText="1" indent="1"/>
    </xf>
    <xf numFmtId="0" fontId="40" fillId="0" borderId="0"/>
  </cellStyleXfs>
  <cellXfs count="393">
    <xf numFmtId="0" fontId="0" fillId="0" borderId="0" xfId="0"/>
    <xf numFmtId="0" fontId="2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Continuous"/>
    </xf>
    <xf numFmtId="0" fontId="3" fillId="0" borderId="1" xfId="1" applyFont="1" applyFill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 vertical="center" shrinkToFit="1"/>
    </xf>
    <xf numFmtId="0" fontId="5" fillId="0" borderId="1" xfId="1" applyFont="1" applyFill="1" applyBorder="1" applyAlignment="1" applyProtection="1">
      <alignment horizontal="center" wrapText="1"/>
      <protection locked="0"/>
    </xf>
    <xf numFmtId="0" fontId="7" fillId="0" borderId="1" xfId="1" applyFont="1" applyFill="1" applyBorder="1" applyAlignment="1" applyProtection="1">
      <alignment horizontal="center" wrapText="1"/>
      <protection locked="0"/>
    </xf>
    <xf numFmtId="0" fontId="14" fillId="0" borderId="1" xfId="1" applyFont="1" applyFill="1" applyBorder="1" applyAlignment="1">
      <alignment horizontal="left" wrapText="1"/>
    </xf>
    <xf numFmtId="4" fontId="7" fillId="0" borderId="1" xfId="1" applyNumberFormat="1" applyFont="1" applyFill="1" applyBorder="1" applyAlignment="1">
      <alignment horizontal="center" vertical="center" shrinkToFit="1"/>
    </xf>
    <xf numFmtId="0" fontId="11" fillId="0" borderId="0" xfId="1" applyFont="1" applyFill="1" applyBorder="1"/>
    <xf numFmtId="3" fontId="10" fillId="0" borderId="1" xfId="1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wrapText="1"/>
    </xf>
    <xf numFmtId="4" fontId="10" fillId="0" borderId="1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/>
    <xf numFmtId="0" fontId="4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wrapText="1" shrinkToFit="1"/>
    </xf>
    <xf numFmtId="0" fontId="10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center" vertical="center"/>
    </xf>
    <xf numFmtId="0" fontId="14" fillId="0" borderId="1" xfId="2" applyFont="1" applyBorder="1" applyAlignment="1">
      <alignment vertical="center" wrapText="1"/>
    </xf>
    <xf numFmtId="0" fontId="6" fillId="0" borderId="1" xfId="1" applyFont="1" applyFill="1" applyBorder="1" applyAlignment="1">
      <alignment wrapText="1"/>
    </xf>
    <xf numFmtId="0" fontId="14" fillId="0" borderId="1" xfId="2" applyFont="1" applyFill="1" applyBorder="1" applyAlignment="1">
      <alignment vertical="center" wrapText="1"/>
    </xf>
    <xf numFmtId="0" fontId="3" fillId="0" borderId="1" xfId="1" applyFont="1" applyFill="1" applyBorder="1" applyAlignment="1">
      <alignment wrapText="1"/>
    </xf>
    <xf numFmtId="0" fontId="8" fillId="0" borderId="1" xfId="1" applyFont="1" applyBorder="1" applyAlignment="1">
      <alignment wrapText="1"/>
    </xf>
    <xf numFmtId="4" fontId="4" fillId="0" borderId="0" xfId="1" applyNumberFormat="1" applyFont="1" applyFill="1" applyBorder="1" applyAlignment="1">
      <alignment horizontal="center"/>
    </xf>
    <xf numFmtId="4" fontId="4" fillId="0" borderId="0" xfId="1" applyNumberFormat="1" applyFont="1" applyFill="1" applyBorder="1"/>
    <xf numFmtId="0" fontId="11" fillId="0" borderId="0" xfId="2" applyFont="1" applyFill="1"/>
    <xf numFmtId="4" fontId="11" fillId="0" borderId="0" xfId="2" applyNumberFormat="1" applyFont="1" applyFill="1" applyAlignment="1">
      <alignment horizontal="right"/>
    </xf>
    <xf numFmtId="0" fontId="15" fillId="0" borderId="2" xfId="2" applyFont="1" applyFill="1" applyBorder="1" applyAlignment="1">
      <alignment horizontal="center" wrapText="1"/>
    </xf>
    <xf numFmtId="4" fontId="9" fillId="0" borderId="2" xfId="2" applyNumberFormat="1" applyFont="1" applyFill="1" applyBorder="1" applyAlignment="1">
      <alignment horizontal="center" wrapText="1"/>
    </xf>
    <xf numFmtId="3" fontId="16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left" wrapText="1" shrinkToFit="1"/>
      <protection locked="0"/>
    </xf>
    <xf numFmtId="49" fontId="10" fillId="0" borderId="1" xfId="2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0" fillId="0" borderId="1" xfId="2" applyFont="1" applyFill="1" applyBorder="1" applyAlignment="1" applyProtection="1">
      <alignment horizontal="left" wrapText="1" shrinkToFit="1"/>
      <protection locked="0"/>
    </xf>
    <xf numFmtId="49" fontId="9" fillId="0" borderId="1" xfId="2" applyNumberFormat="1" applyFont="1" applyFill="1" applyBorder="1" applyAlignment="1">
      <alignment horizontal="center" wrapText="1"/>
    </xf>
    <xf numFmtId="4" fontId="9" fillId="0" borderId="1" xfId="2" applyNumberFormat="1" applyFont="1" applyFill="1" applyBorder="1" applyAlignment="1">
      <alignment horizontal="center"/>
    </xf>
    <xf numFmtId="0" fontId="17" fillId="0" borderId="1" xfId="2" applyFont="1" applyFill="1" applyBorder="1" applyAlignment="1" applyProtection="1">
      <alignment horizontal="left" wrapText="1" shrinkToFit="1"/>
      <protection locked="0"/>
    </xf>
    <xf numFmtId="49" fontId="17" fillId="0" borderId="1" xfId="2" applyNumberFormat="1" applyFont="1" applyFill="1" applyBorder="1" applyAlignment="1">
      <alignment horizontal="center" wrapText="1"/>
    </xf>
    <xf numFmtId="4" fontId="17" fillId="0" borderId="1" xfId="2" applyNumberFormat="1" applyFont="1" applyFill="1" applyBorder="1" applyAlignment="1">
      <alignment horizontal="center"/>
    </xf>
    <xf numFmtId="0" fontId="18" fillId="0" borderId="1" xfId="2" applyFont="1" applyFill="1" applyBorder="1" applyAlignment="1" applyProtection="1">
      <alignment horizontal="left" wrapText="1" shrinkToFit="1"/>
      <protection locked="0"/>
    </xf>
    <xf numFmtId="49" fontId="18" fillId="0" borderId="1" xfId="2" applyNumberFormat="1" applyFont="1" applyFill="1" applyBorder="1" applyAlignment="1">
      <alignment horizontal="center" wrapText="1"/>
    </xf>
    <xf numFmtId="4" fontId="18" fillId="0" borderId="1" xfId="2" applyNumberFormat="1" applyFont="1" applyFill="1" applyBorder="1" applyAlignment="1">
      <alignment horizontal="center"/>
    </xf>
    <xf numFmtId="0" fontId="18" fillId="0" borderId="0" xfId="2" applyFont="1" applyFill="1"/>
    <xf numFmtId="0" fontId="11" fillId="0" borderId="1" xfId="2" applyFont="1" applyFill="1" applyBorder="1" applyAlignment="1" applyProtection="1">
      <alignment horizontal="left" wrapText="1" shrinkToFit="1"/>
      <protection locked="0"/>
    </xf>
    <xf numFmtId="49" fontId="11" fillId="0" borderId="1" xfId="2" applyNumberFormat="1" applyFont="1" applyFill="1" applyBorder="1" applyAlignment="1">
      <alignment horizontal="center" wrapText="1"/>
    </xf>
    <xf numFmtId="4" fontId="11" fillId="0" borderId="1" xfId="2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wrapText="1"/>
    </xf>
    <xf numFmtId="0" fontId="17" fillId="0" borderId="0" xfId="2" applyFont="1" applyFill="1"/>
    <xf numFmtId="0" fontId="9" fillId="0" borderId="0" xfId="2" applyFont="1" applyFill="1"/>
    <xf numFmtId="49" fontId="18" fillId="0" borderId="1" xfId="0" applyNumberFormat="1" applyFont="1" applyFill="1" applyBorder="1" applyAlignment="1">
      <alignment horizontal="center" wrapText="1"/>
    </xf>
    <xf numFmtId="49" fontId="10" fillId="0" borderId="1" xfId="2" applyNumberFormat="1" applyFont="1" applyFill="1" applyBorder="1" applyAlignment="1">
      <alignment horizontal="center" wrapText="1"/>
    </xf>
    <xf numFmtId="4" fontId="10" fillId="0" borderId="1" xfId="2" applyNumberFormat="1" applyFont="1" applyFill="1" applyBorder="1" applyAlignment="1">
      <alignment horizontal="center" wrapText="1"/>
    </xf>
    <xf numFmtId="4" fontId="11" fillId="0" borderId="0" xfId="2" applyNumberFormat="1" applyFont="1" applyFill="1"/>
    <xf numFmtId="49" fontId="17" fillId="0" borderId="1" xfId="2" applyNumberFormat="1" applyFont="1" applyFill="1" applyBorder="1" applyAlignment="1">
      <alignment horizontal="center"/>
    </xf>
    <xf numFmtId="49" fontId="17" fillId="0" borderId="3" xfId="2" applyNumberFormat="1" applyFont="1" applyFill="1" applyBorder="1" applyAlignment="1">
      <alignment horizontal="center"/>
    </xf>
    <xf numFmtId="49" fontId="11" fillId="0" borderId="1" xfId="2" applyNumberFormat="1" applyFont="1" applyFill="1" applyBorder="1" applyAlignment="1">
      <alignment horizontal="center"/>
    </xf>
    <xf numFmtId="49" fontId="11" fillId="0" borderId="3" xfId="2" applyNumberFormat="1" applyFont="1" applyFill="1" applyBorder="1" applyAlignment="1">
      <alignment horizontal="center"/>
    </xf>
    <xf numFmtId="49" fontId="10" fillId="0" borderId="3" xfId="2" applyNumberFormat="1" applyFont="1" applyFill="1" applyBorder="1" applyAlignment="1">
      <alignment horizontal="center"/>
    </xf>
    <xf numFmtId="0" fontId="19" fillId="0" borderId="0" xfId="2" applyFont="1" applyFill="1"/>
    <xf numFmtId="49" fontId="18" fillId="0" borderId="1" xfId="2" applyNumberFormat="1" applyFont="1" applyFill="1" applyBorder="1" applyAlignment="1">
      <alignment horizontal="center"/>
    </xf>
    <xf numFmtId="0" fontId="20" fillId="0" borderId="1" xfId="2" applyFont="1" applyFill="1" applyBorder="1" applyAlignment="1" applyProtection="1">
      <alignment horizontal="left" wrapText="1" shrinkToFit="1"/>
      <protection locked="0"/>
    </xf>
    <xf numFmtId="0" fontId="18" fillId="0" borderId="0" xfId="2" applyFont="1" applyFill="1" applyAlignment="1">
      <alignment shrinkToFit="1"/>
    </xf>
    <xf numFmtId="0" fontId="11" fillId="0" borderId="1" xfId="2" applyFont="1" applyFill="1" applyBorder="1" applyAlignment="1" applyProtection="1">
      <alignment wrapText="1" shrinkToFit="1"/>
      <protection locked="0"/>
    </xf>
    <xf numFmtId="0" fontId="11" fillId="2" borderId="1" xfId="0" applyFont="1" applyFill="1" applyBorder="1" applyAlignment="1">
      <alignment horizontal="left" wrapText="1" shrinkToFit="1"/>
    </xf>
    <xf numFmtId="0" fontId="9" fillId="0" borderId="1" xfId="2" applyFont="1" applyFill="1" applyBorder="1" applyAlignment="1" applyProtection="1">
      <alignment horizontal="left" wrapText="1" shrinkToFit="1"/>
      <protection locked="0"/>
    </xf>
    <xf numFmtId="49" fontId="9" fillId="0" borderId="1" xfId="2" applyNumberFormat="1" applyFont="1" applyFill="1" applyBorder="1" applyAlignment="1">
      <alignment horizontal="center"/>
    </xf>
    <xf numFmtId="49" fontId="8" fillId="0" borderId="1" xfId="2" applyNumberFormat="1" applyFont="1" applyFill="1" applyBorder="1" applyAlignment="1">
      <alignment horizontal="center"/>
    </xf>
    <xf numFmtId="4" fontId="8" fillId="0" borderId="1" xfId="2" applyNumberFormat="1" applyFont="1" applyFill="1" applyBorder="1" applyAlignment="1">
      <alignment horizontal="center"/>
    </xf>
    <xf numFmtId="0" fontId="8" fillId="0" borderId="0" xfId="2" applyFont="1" applyFill="1"/>
    <xf numFmtId="49" fontId="8" fillId="0" borderId="1" xfId="2" applyNumberFormat="1" applyFont="1" applyFill="1" applyBorder="1" applyAlignment="1">
      <alignment horizontal="center" wrapText="1"/>
    </xf>
    <xf numFmtId="0" fontId="11" fillId="2" borderId="0" xfId="2" applyFont="1" applyFill="1"/>
    <xf numFmtId="4" fontId="18" fillId="0" borderId="1" xfId="2" applyNumberFormat="1" applyFont="1" applyFill="1" applyBorder="1" applyAlignment="1">
      <alignment horizontal="center" wrapText="1"/>
    </xf>
    <xf numFmtId="0" fontId="19" fillId="0" borderId="1" xfId="2" applyFont="1" applyFill="1" applyBorder="1" applyAlignment="1" applyProtection="1">
      <alignment horizontal="left" wrapText="1" shrinkToFit="1"/>
      <protection locked="0"/>
    </xf>
    <xf numFmtId="49" fontId="19" fillId="0" borderId="1" xfId="2" applyNumberFormat="1" applyFont="1" applyFill="1" applyBorder="1" applyAlignment="1">
      <alignment horizontal="center"/>
    </xf>
    <xf numFmtId="4" fontId="19" fillId="0" borderId="1" xfId="2" applyNumberFormat="1" applyFont="1" applyFill="1" applyBorder="1" applyAlignment="1">
      <alignment horizontal="center"/>
    </xf>
    <xf numFmtId="4" fontId="17" fillId="0" borderId="1" xfId="2" applyNumberFormat="1" applyFont="1" applyFill="1" applyBorder="1" applyAlignment="1">
      <alignment horizontal="center" wrapText="1"/>
    </xf>
    <xf numFmtId="0" fontId="22" fillId="0" borderId="0" xfId="2" applyFont="1" applyFill="1"/>
    <xf numFmtId="0" fontId="23" fillId="0" borderId="0" xfId="2" applyFont="1" applyFill="1"/>
    <xf numFmtId="49" fontId="19" fillId="0" borderId="1" xfId="2" applyNumberFormat="1" applyFont="1" applyFill="1" applyBorder="1" applyAlignment="1">
      <alignment horizontal="center" wrapText="1"/>
    </xf>
    <xf numFmtId="0" fontId="24" fillId="0" borderId="0" xfId="2" applyFont="1" applyFill="1"/>
    <xf numFmtId="0" fontId="25" fillId="0" borderId="0" xfId="2" applyFont="1" applyFill="1"/>
    <xf numFmtId="4" fontId="11" fillId="0" borderId="1" xfId="2" applyNumberFormat="1" applyFont="1" applyFill="1" applyBorder="1" applyAlignment="1">
      <alignment horizontal="center" wrapText="1"/>
    </xf>
    <xf numFmtId="49" fontId="18" fillId="0" borderId="3" xfId="2" applyNumberFormat="1" applyFont="1" applyFill="1" applyBorder="1" applyAlignment="1">
      <alignment horizontal="center"/>
    </xf>
    <xf numFmtId="0" fontId="18" fillId="0" borderId="1" xfId="2" applyFont="1" applyFill="1" applyBorder="1" applyAlignment="1">
      <alignment horizontal="left" wrapText="1"/>
    </xf>
    <xf numFmtId="49" fontId="9" fillId="0" borderId="3" xfId="2" applyNumberFormat="1" applyFont="1" applyFill="1" applyBorder="1" applyAlignment="1">
      <alignment horizontal="center"/>
    </xf>
    <xf numFmtId="0" fontId="10" fillId="0" borderId="4" xfId="2" applyFont="1" applyFill="1" applyBorder="1" applyAlignment="1" applyProtection="1">
      <alignment horizontal="left" wrapText="1" shrinkToFit="1"/>
      <protection locked="0"/>
    </xf>
    <xf numFmtId="49" fontId="10" fillId="0" borderId="3" xfId="2" applyNumberFormat="1" applyFont="1" applyFill="1" applyBorder="1" applyAlignment="1">
      <alignment horizontal="center" wrapText="1"/>
    </xf>
    <xf numFmtId="49" fontId="9" fillId="0" borderId="3" xfId="2" applyNumberFormat="1" applyFont="1" applyFill="1" applyBorder="1" applyAlignment="1">
      <alignment horizontal="center" wrapText="1"/>
    </xf>
    <xf numFmtId="0" fontId="26" fillId="0" borderId="0" xfId="2" applyFont="1" applyFill="1"/>
    <xf numFmtId="0" fontId="11" fillId="0" borderId="4" xfId="2" applyFont="1" applyFill="1" applyBorder="1" applyAlignment="1" applyProtection="1">
      <alignment horizontal="left" wrapText="1" shrinkToFit="1"/>
      <protection locked="0"/>
    </xf>
    <xf numFmtId="49" fontId="11" fillId="0" borderId="3" xfId="2" applyNumberFormat="1" applyFont="1" applyFill="1" applyBorder="1" applyAlignment="1">
      <alignment horizontal="center" wrapText="1"/>
    </xf>
    <xf numFmtId="0" fontId="27" fillId="0" borderId="0" xfId="2" applyFont="1" applyFill="1"/>
    <xf numFmtId="49" fontId="18" fillId="0" borderId="3" xfId="2" applyNumberFormat="1" applyFont="1" applyFill="1" applyBorder="1" applyAlignment="1">
      <alignment horizontal="center" wrapText="1"/>
    </xf>
    <xf numFmtId="0" fontId="28" fillId="0" borderId="0" xfId="2" applyFont="1" applyFill="1"/>
    <xf numFmtId="49" fontId="18" fillId="0" borderId="5" xfId="2" applyNumberFormat="1" applyFont="1" applyFill="1" applyBorder="1" applyAlignment="1">
      <alignment horizontal="center"/>
    </xf>
    <xf numFmtId="49" fontId="11" fillId="0" borderId="5" xfId="2" applyNumberFormat="1" applyFont="1" applyFill="1" applyBorder="1" applyAlignment="1">
      <alignment horizontal="center"/>
    </xf>
    <xf numFmtId="49" fontId="11" fillId="0" borderId="6" xfId="2" applyNumberFormat="1" applyFont="1" applyFill="1" applyBorder="1" applyAlignment="1">
      <alignment horizontal="center"/>
    </xf>
    <xf numFmtId="49" fontId="8" fillId="0" borderId="5" xfId="2" applyNumberFormat="1" applyFont="1" applyFill="1" applyBorder="1" applyAlignment="1">
      <alignment horizontal="center"/>
    </xf>
    <xf numFmtId="0" fontId="29" fillId="0" borderId="0" xfId="2" applyFont="1" applyFill="1"/>
    <xf numFmtId="49" fontId="9" fillId="0" borderId="5" xfId="2" applyNumberFormat="1" applyFont="1" applyFill="1" applyBorder="1" applyAlignment="1">
      <alignment horizontal="center"/>
    </xf>
    <xf numFmtId="4" fontId="9" fillId="0" borderId="1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center" wrapText="1" shrinkToFit="1"/>
    </xf>
    <xf numFmtId="4" fontId="11" fillId="0" borderId="1" xfId="2" applyNumberFormat="1" applyFont="1" applyFill="1" applyBorder="1" applyAlignment="1">
      <alignment horizontal="center" wrapText="1" shrinkToFit="1"/>
    </xf>
    <xf numFmtId="0" fontId="30" fillId="0" borderId="0" xfId="2" applyFont="1" applyFill="1"/>
    <xf numFmtId="0" fontId="9" fillId="2" borderId="1" xfId="2" applyFont="1" applyFill="1" applyBorder="1" applyAlignment="1" applyProtection="1">
      <alignment horizontal="left" wrapText="1" shrinkToFit="1"/>
      <protection locked="0"/>
    </xf>
    <xf numFmtId="49" fontId="9" fillId="2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 applyProtection="1">
      <alignment wrapText="1" shrinkToFit="1"/>
      <protection locked="0"/>
    </xf>
    <xf numFmtId="0" fontId="20" fillId="0" borderId="0" xfId="0" applyFont="1" applyAlignment="1" applyProtection="1">
      <alignment wrapText="1" shrinkToFit="1"/>
      <protection locked="0"/>
    </xf>
    <xf numFmtId="0" fontId="10" fillId="0" borderId="1" xfId="2" applyFont="1" applyFill="1" applyBorder="1" applyAlignment="1" applyProtection="1">
      <alignment wrapText="1" shrinkToFit="1"/>
      <protection locked="0"/>
    </xf>
    <xf numFmtId="0" fontId="18" fillId="0" borderId="1" xfId="2" applyFont="1" applyFill="1" applyBorder="1" applyAlignment="1" applyProtection="1">
      <alignment wrapText="1" shrinkToFit="1"/>
      <protection locked="0"/>
    </xf>
    <xf numFmtId="0" fontId="31" fillId="0" borderId="0" xfId="0" applyFont="1" applyAlignment="1">
      <alignment wrapText="1"/>
    </xf>
    <xf numFmtId="0" fontId="20" fillId="2" borderId="1" xfId="2" applyFont="1" applyFill="1" applyBorder="1" applyAlignment="1" applyProtection="1">
      <alignment wrapText="1" shrinkToFit="1"/>
      <protection locked="0"/>
    </xf>
    <xf numFmtId="0" fontId="17" fillId="0" borderId="1" xfId="2" applyFont="1" applyFill="1" applyBorder="1" applyAlignment="1" applyProtection="1">
      <alignment wrapText="1" shrinkToFit="1"/>
      <protection locked="0"/>
    </xf>
    <xf numFmtId="0" fontId="7" fillId="0" borderId="0" xfId="2" applyFont="1" applyFill="1"/>
    <xf numFmtId="0" fontId="14" fillId="0" borderId="0" xfId="2" applyFont="1" applyFill="1"/>
    <xf numFmtId="0" fontId="11" fillId="0" borderId="0" xfId="2" applyFont="1" applyFill="1" applyAlignment="1"/>
    <xf numFmtId="49" fontId="11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/>
    <xf numFmtId="0" fontId="20" fillId="0" borderId="1" xfId="2" applyFont="1" applyFill="1" applyBorder="1" applyAlignment="1" applyProtection="1">
      <alignment wrapText="1" shrinkToFit="1"/>
      <protection locked="0"/>
    </xf>
    <xf numFmtId="0" fontId="11" fillId="0" borderId="0" xfId="2" applyFont="1" applyFill="1" applyAlignment="1">
      <alignment horizontal="right"/>
    </xf>
    <xf numFmtId="0" fontId="16" fillId="0" borderId="1" xfId="2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4" fontId="11" fillId="0" borderId="0" xfId="1" applyNumberFormat="1" applyFont="1" applyFill="1" applyBorder="1" applyAlignment="1">
      <alignment vertical="center"/>
    </xf>
    <xf numFmtId="0" fontId="2" fillId="0" borderId="0" xfId="2" applyFont="1" applyFill="1" applyAlignment="1">
      <alignment horizontal="right"/>
    </xf>
    <xf numFmtId="0" fontId="2" fillId="0" borderId="0" xfId="2" applyFont="1" applyFill="1" applyAlignment="1">
      <alignment horizontal="center"/>
    </xf>
    <xf numFmtId="3" fontId="2" fillId="0" borderId="0" xfId="2" applyNumberFormat="1" applyFont="1" applyFill="1" applyAlignment="1">
      <alignment horizontal="center"/>
    </xf>
    <xf numFmtId="0" fontId="2" fillId="0" borderId="0" xfId="2" applyFont="1" applyFill="1"/>
    <xf numFmtId="0" fontId="2" fillId="0" borderId="0" xfId="2" applyFont="1" applyFill="1" applyAlignment="1">
      <alignment wrapText="1"/>
    </xf>
    <xf numFmtId="0" fontId="4" fillId="0" borderId="0" xfId="2" applyFont="1" applyFill="1" applyAlignment="1">
      <alignment wrapText="1"/>
    </xf>
    <xf numFmtId="3" fontId="4" fillId="0" borderId="2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4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horizontal="center" wrapText="1"/>
    </xf>
    <xf numFmtId="3" fontId="4" fillId="0" borderId="1" xfId="2" applyNumberFormat="1" applyFont="1" applyFill="1" applyBorder="1" applyAlignment="1">
      <alignment horizontal="centerContinuous" wrapText="1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top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9" fillId="0" borderId="0" xfId="2" applyNumberFormat="1" applyFont="1" applyFill="1" applyAlignment="1">
      <alignment wrapText="1"/>
    </xf>
    <xf numFmtId="0" fontId="9" fillId="0" borderId="0" xfId="2" applyFont="1" applyFill="1" applyAlignment="1">
      <alignment wrapText="1"/>
    </xf>
    <xf numFmtId="0" fontId="5" fillId="0" borderId="1" xfId="2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top" wrapText="1"/>
    </xf>
    <xf numFmtId="4" fontId="7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 shrinkToFit="1"/>
    </xf>
    <xf numFmtId="0" fontId="32" fillId="0" borderId="1" xfId="2" applyFont="1" applyFill="1" applyBorder="1" applyAlignment="1">
      <alignment horizontal="left" vertical="top" wrapText="1" shrinkToFit="1"/>
    </xf>
    <xf numFmtId="4" fontId="32" fillId="0" borderId="1" xfId="2" applyNumberFormat="1" applyFont="1" applyFill="1" applyBorder="1" applyAlignment="1">
      <alignment horizontal="center" vertical="center" wrapText="1" shrinkToFit="1"/>
    </xf>
    <xf numFmtId="0" fontId="32" fillId="0" borderId="1" xfId="2" applyFont="1" applyFill="1" applyBorder="1" applyAlignment="1">
      <alignment horizontal="left" vertical="top" wrapText="1"/>
    </xf>
    <xf numFmtId="4" fontId="32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4" fontId="4" fillId="0" borderId="1" xfId="2" applyNumberFormat="1" applyFont="1" applyFill="1" applyBorder="1" applyAlignment="1">
      <alignment horizontal="center" vertical="center" wrapText="1"/>
    </xf>
    <xf numFmtId="4" fontId="33" fillId="0" borderId="1" xfId="2" applyNumberFormat="1" applyFont="1" applyFill="1" applyBorder="1" applyAlignment="1">
      <alignment horizontal="center" vertical="center" wrapText="1"/>
    </xf>
    <xf numFmtId="0" fontId="18" fillId="0" borderId="0" xfId="2" applyFont="1" applyFill="1" applyAlignment="1">
      <alignment wrapText="1"/>
    </xf>
    <xf numFmtId="0" fontId="32" fillId="0" borderId="1" xfId="2" applyFont="1" applyFill="1" applyBorder="1" applyAlignment="1">
      <alignment horizontal="left" vertical="top" wrapText="1" readingOrder="1"/>
    </xf>
    <xf numFmtId="0" fontId="11" fillId="0" borderId="0" xfId="2" applyFont="1" applyFill="1" applyAlignment="1">
      <alignment wrapText="1"/>
    </xf>
    <xf numFmtId="4" fontId="12" fillId="0" borderId="0" xfId="2" applyNumberFormat="1" applyFont="1" applyFill="1" applyAlignment="1">
      <alignment wrapText="1"/>
    </xf>
    <xf numFmtId="0" fontId="12" fillId="0" borderId="0" xfId="2" applyFont="1" applyFill="1" applyAlignment="1">
      <alignment wrapText="1"/>
    </xf>
    <xf numFmtId="4" fontId="3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32" fillId="0" borderId="1" xfId="2" applyFont="1" applyFill="1" applyBorder="1" applyAlignment="1">
      <alignment horizontal="left" vertical="center" wrapText="1"/>
    </xf>
    <xf numFmtId="3" fontId="4" fillId="0" borderId="0" xfId="2" applyNumberFormat="1" applyFont="1" applyFill="1" applyAlignment="1">
      <alignment horizontal="center" wrapText="1"/>
    </xf>
    <xf numFmtId="3" fontId="2" fillId="0" borderId="0" xfId="2" applyNumberFormat="1" applyFont="1" applyFill="1" applyAlignment="1">
      <alignment vertical="center" wrapText="1"/>
    </xf>
    <xf numFmtId="3" fontId="4" fillId="0" borderId="0" xfId="2" applyNumberFormat="1" applyFont="1" applyFill="1" applyAlignment="1">
      <alignment wrapText="1"/>
    </xf>
    <xf numFmtId="4" fontId="9" fillId="0" borderId="0" xfId="1" applyNumberFormat="1" applyFont="1" applyFill="1" applyBorder="1" applyAlignment="1">
      <alignment horizontal="right" vertical="center"/>
    </xf>
    <xf numFmtId="0" fontId="14" fillId="0" borderId="1" xfId="1" applyFont="1" applyBorder="1" applyAlignment="1">
      <alignment wrapText="1"/>
    </xf>
    <xf numFmtId="0" fontId="35" fillId="3" borderId="0" xfId="2" applyFont="1" applyFill="1"/>
    <xf numFmtId="0" fontId="11" fillId="0" borderId="0" xfId="2" applyFont="1" applyFill="1" applyBorder="1"/>
    <xf numFmtId="0" fontId="2" fillId="0" borderId="0" xfId="2" applyFont="1" applyFill="1" applyAlignment="1"/>
    <xf numFmtId="0" fontId="2" fillId="0" borderId="0" xfId="2" applyFont="1" applyFill="1" applyBorder="1" applyAlignment="1"/>
    <xf numFmtId="0" fontId="12" fillId="0" borderId="2" xfId="2" applyFont="1" applyFill="1" applyBorder="1" applyAlignment="1">
      <alignment horizontal="center" wrapText="1" shrinkToFit="1"/>
    </xf>
    <xf numFmtId="164" fontId="12" fillId="0" borderId="2" xfId="2" applyNumberFormat="1" applyFont="1" applyFill="1" applyBorder="1" applyAlignment="1">
      <alignment horizontal="center" wrapText="1" shrinkToFit="1"/>
    </xf>
    <xf numFmtId="0" fontId="12" fillId="0" borderId="1" xfId="2" applyFont="1" applyFill="1" applyBorder="1" applyAlignment="1">
      <alignment horizontal="center" vertical="center" wrapText="1" shrinkToFit="1"/>
    </xf>
    <xf numFmtId="49" fontId="12" fillId="0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165" fontId="12" fillId="0" borderId="1" xfId="2" applyNumberFormat="1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left" wrapText="1"/>
    </xf>
    <xf numFmtId="0" fontId="10" fillId="0" borderId="10" xfId="2" applyFont="1" applyFill="1" applyBorder="1" applyAlignment="1">
      <alignment horizontal="center" wrapText="1" shrinkToFit="1"/>
    </xf>
    <xf numFmtId="49" fontId="10" fillId="0" borderId="10" xfId="2" applyNumberFormat="1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164" fontId="10" fillId="0" borderId="11" xfId="2" applyNumberFormat="1" applyFont="1" applyFill="1" applyBorder="1" applyAlignment="1">
      <alignment horizontal="center"/>
    </xf>
    <xf numFmtId="0" fontId="7" fillId="0" borderId="0" xfId="2" applyFont="1" applyFill="1" applyAlignment="1"/>
    <xf numFmtId="0" fontId="8" fillId="0" borderId="12" xfId="2" applyFont="1" applyFill="1" applyBorder="1" applyAlignment="1">
      <alignment horizontal="left"/>
    </xf>
    <xf numFmtId="0" fontId="12" fillId="0" borderId="13" xfId="2" applyFont="1" applyFill="1" applyBorder="1" applyAlignment="1">
      <alignment horizontal="center" vertical="center" wrapText="1" shrinkToFit="1"/>
    </xf>
    <xf numFmtId="49" fontId="10" fillId="0" borderId="13" xfId="2" applyNumberFormat="1" applyFont="1" applyFill="1" applyBorder="1" applyAlignment="1">
      <alignment horizontal="center"/>
    </xf>
    <xf numFmtId="164" fontId="10" fillId="0" borderId="14" xfId="2" applyNumberFormat="1" applyFont="1" applyFill="1" applyBorder="1" applyAlignment="1">
      <alignment horizontal="center"/>
    </xf>
    <xf numFmtId="0" fontId="9" fillId="0" borderId="12" xfId="2" applyFont="1" applyFill="1" applyBorder="1" applyAlignment="1">
      <alignment horizontal="left" wrapText="1"/>
    </xf>
    <xf numFmtId="49" fontId="9" fillId="0" borderId="13" xfId="2" applyNumberFormat="1" applyFont="1" applyFill="1" applyBorder="1" applyAlignment="1">
      <alignment horizontal="center"/>
    </xf>
    <xf numFmtId="49" fontId="9" fillId="0" borderId="13" xfId="2" applyNumberFormat="1" applyFont="1" applyFill="1" applyBorder="1" applyAlignment="1">
      <alignment horizontal="center" wrapText="1"/>
    </xf>
    <xf numFmtId="164" fontId="9" fillId="0" borderId="14" xfId="2" applyNumberFormat="1" applyFont="1" applyFill="1" applyBorder="1" applyAlignment="1">
      <alignment horizontal="center"/>
    </xf>
    <xf numFmtId="0" fontId="4" fillId="0" borderId="0" xfId="2" applyFont="1" applyFill="1" applyAlignment="1"/>
    <xf numFmtId="0" fontId="17" fillId="0" borderId="12" xfId="2" applyFont="1" applyFill="1" applyBorder="1" applyAlignment="1">
      <alignment horizontal="left" wrapText="1"/>
    </xf>
    <xf numFmtId="49" fontId="36" fillId="0" borderId="13" xfId="2" applyNumberFormat="1" applyFont="1" applyFill="1" applyBorder="1" applyAlignment="1">
      <alignment horizontal="center"/>
    </xf>
    <xf numFmtId="49" fontId="17" fillId="0" borderId="13" xfId="2" applyNumberFormat="1" applyFont="1" applyFill="1" applyBorder="1" applyAlignment="1">
      <alignment horizontal="center" wrapText="1"/>
    </xf>
    <xf numFmtId="164" fontId="17" fillId="0" borderId="14" xfId="2" applyNumberFormat="1" applyFont="1" applyFill="1" applyBorder="1" applyAlignment="1">
      <alignment horizontal="center"/>
    </xf>
    <xf numFmtId="0" fontId="36" fillId="0" borderId="0" xfId="2" applyFont="1" applyFill="1" applyAlignment="1"/>
    <xf numFmtId="0" fontId="18" fillId="0" borderId="12" xfId="2" applyFont="1" applyFill="1" applyBorder="1" applyAlignment="1">
      <alignment horizontal="left" wrapText="1"/>
    </xf>
    <xf numFmtId="49" fontId="32" fillId="0" borderId="13" xfId="2" applyNumberFormat="1" applyFont="1" applyFill="1" applyBorder="1" applyAlignment="1">
      <alignment horizontal="center"/>
    </xf>
    <xf numFmtId="49" fontId="18" fillId="0" borderId="13" xfId="2" applyNumberFormat="1" applyFont="1" applyFill="1" applyBorder="1" applyAlignment="1">
      <alignment horizontal="center" wrapText="1"/>
    </xf>
    <xf numFmtId="164" fontId="18" fillId="0" borderId="14" xfId="2" applyNumberFormat="1" applyFont="1" applyFill="1" applyBorder="1" applyAlignment="1">
      <alignment horizontal="center"/>
    </xf>
    <xf numFmtId="0" fontId="18" fillId="0" borderId="0" xfId="2" applyFont="1" applyFill="1" applyAlignment="1"/>
    <xf numFmtId="0" fontId="11" fillId="0" borderId="12" xfId="2" applyFont="1" applyFill="1" applyBorder="1" applyAlignment="1">
      <alignment horizontal="left" wrapText="1"/>
    </xf>
    <xf numFmtId="49" fontId="2" fillId="0" borderId="13" xfId="2" applyNumberFormat="1" applyFont="1" applyFill="1" applyBorder="1" applyAlignment="1">
      <alignment horizontal="center"/>
    </xf>
    <xf numFmtId="49" fontId="11" fillId="0" borderId="13" xfId="2" applyNumberFormat="1" applyFont="1" applyFill="1" applyBorder="1" applyAlignment="1">
      <alignment horizontal="center" wrapText="1"/>
    </xf>
    <xf numFmtId="164" fontId="11" fillId="0" borderId="14" xfId="2" applyNumberFormat="1" applyFont="1" applyFill="1" applyBorder="1" applyAlignment="1">
      <alignment horizontal="center"/>
    </xf>
    <xf numFmtId="0" fontId="10" fillId="0" borderId="12" xfId="2" applyFont="1" applyFill="1" applyBorder="1" applyAlignment="1">
      <alignment horizontal="left" wrapText="1"/>
    </xf>
    <xf numFmtId="49" fontId="11" fillId="0" borderId="13" xfId="2" applyNumberFormat="1" applyFont="1" applyFill="1" applyBorder="1" applyAlignment="1">
      <alignment horizontal="center"/>
    </xf>
    <xf numFmtId="49" fontId="17" fillId="0" borderId="13" xfId="2" applyNumberFormat="1" applyFont="1" applyFill="1" applyBorder="1" applyAlignment="1">
      <alignment horizontal="center"/>
    </xf>
    <xf numFmtId="49" fontId="11" fillId="0" borderId="13" xfId="2" applyNumberFormat="1" applyFont="1" applyFill="1" applyBorder="1" applyAlignment="1">
      <alignment horizontal="center" vertical="center"/>
    </xf>
    <xf numFmtId="49" fontId="18" fillId="0" borderId="13" xfId="2" applyNumberFormat="1" applyFont="1" applyFill="1" applyBorder="1" applyAlignment="1">
      <alignment horizontal="center"/>
    </xf>
    <xf numFmtId="0" fontId="19" fillId="0" borderId="0" xfId="2" applyFont="1" applyFill="1" applyAlignment="1"/>
    <xf numFmtId="0" fontId="11" fillId="0" borderId="12" xfId="2" applyFont="1" applyFill="1" applyBorder="1" applyAlignment="1">
      <alignment horizontal="left"/>
    </xf>
    <xf numFmtId="0" fontId="10" fillId="0" borderId="0" xfId="2" applyFont="1" applyFill="1" applyAlignment="1"/>
    <xf numFmtId="0" fontId="18" fillId="0" borderId="13" xfId="2" applyFont="1" applyFill="1" applyBorder="1" applyAlignment="1">
      <alignment horizontal="center" wrapText="1" shrinkToFit="1"/>
    </xf>
    <xf numFmtId="0" fontId="5" fillId="0" borderId="12" xfId="2" applyFont="1" applyFill="1" applyBorder="1" applyAlignment="1">
      <alignment wrapText="1" shrinkToFit="1"/>
    </xf>
    <xf numFmtId="0" fontId="10" fillId="0" borderId="12" xfId="2" applyFont="1" applyFill="1" applyBorder="1" applyAlignment="1">
      <alignment horizontal="left"/>
    </xf>
    <xf numFmtId="49" fontId="10" fillId="0" borderId="13" xfId="2" applyNumberFormat="1" applyFont="1" applyFill="1" applyBorder="1" applyAlignment="1">
      <alignment horizontal="center" wrapText="1"/>
    </xf>
    <xf numFmtId="49" fontId="7" fillId="0" borderId="13" xfId="2" applyNumberFormat="1" applyFont="1" applyFill="1" applyBorder="1" applyAlignment="1">
      <alignment horizontal="center" wrapText="1"/>
    </xf>
    <xf numFmtId="164" fontId="9" fillId="0" borderId="14" xfId="2" applyNumberFormat="1" applyFont="1" applyFill="1" applyBorder="1" applyAlignment="1">
      <alignment horizontal="center" wrapText="1"/>
    </xf>
    <xf numFmtId="0" fontId="33" fillId="0" borderId="0" xfId="2" applyFont="1" applyFill="1" applyAlignment="1"/>
    <xf numFmtId="0" fontId="32" fillId="0" borderId="0" xfId="2" applyFont="1" applyFill="1" applyAlignment="1"/>
    <xf numFmtId="0" fontId="9" fillId="0" borderId="0" xfId="2" applyFont="1" applyFill="1" applyAlignment="1"/>
    <xf numFmtId="49" fontId="37" fillId="0" borderId="13" xfId="2" applyNumberFormat="1" applyFont="1" applyFill="1" applyBorder="1" applyAlignment="1">
      <alignment horizontal="center" wrapText="1"/>
    </xf>
    <xf numFmtId="0" fontId="17" fillId="0" borderId="12" xfId="2" applyFont="1" applyFill="1" applyBorder="1" applyAlignment="1">
      <alignment horizontal="left"/>
    </xf>
    <xf numFmtId="49" fontId="2" fillId="0" borderId="13" xfId="2" applyNumberFormat="1" applyFont="1" applyFill="1" applyBorder="1" applyAlignment="1">
      <alignment horizontal="center" wrapText="1"/>
    </xf>
    <xf numFmtId="0" fontId="12" fillId="0" borderId="0" xfId="2" applyFont="1" applyFill="1" applyAlignment="1"/>
    <xf numFmtId="0" fontId="18" fillId="0" borderId="12" xfId="2" applyFont="1" applyFill="1" applyBorder="1" applyAlignment="1">
      <alignment horizontal="left" wrapText="1" shrinkToFit="1"/>
    </xf>
    <xf numFmtId="0" fontId="17" fillId="0" borderId="0" xfId="2" applyFont="1" applyFill="1" applyAlignment="1"/>
    <xf numFmtId="0" fontId="8" fillId="0" borderId="12" xfId="2" applyFont="1" applyFill="1" applyBorder="1" applyAlignment="1">
      <alignment wrapText="1" shrinkToFit="1"/>
    </xf>
    <xf numFmtId="49" fontId="8" fillId="0" borderId="13" xfId="2" applyNumberFormat="1" applyFont="1" applyFill="1" applyBorder="1" applyAlignment="1">
      <alignment horizontal="center"/>
    </xf>
    <xf numFmtId="164" fontId="8" fillId="0" borderId="14" xfId="2" applyNumberFormat="1" applyFont="1" applyFill="1" applyBorder="1" applyAlignment="1">
      <alignment horizontal="center"/>
    </xf>
    <xf numFmtId="0" fontId="8" fillId="0" borderId="0" xfId="2" applyFont="1" applyFill="1" applyAlignment="1"/>
    <xf numFmtId="0" fontId="17" fillId="0" borderId="12" xfId="2" applyFont="1" applyFill="1" applyBorder="1" applyAlignment="1">
      <alignment wrapText="1" shrinkToFit="1"/>
    </xf>
    <xf numFmtId="0" fontId="8" fillId="0" borderId="12" xfId="2" applyFont="1" applyFill="1" applyBorder="1" applyAlignment="1">
      <alignment horizontal="left" wrapText="1"/>
    </xf>
    <xf numFmtId="49" fontId="8" fillId="0" borderId="13" xfId="2" applyNumberFormat="1" applyFont="1" applyFill="1" applyBorder="1" applyAlignment="1">
      <alignment horizontal="center" wrapText="1"/>
    </xf>
    <xf numFmtId="0" fontId="37" fillId="0" borderId="0" xfId="2" applyFont="1" applyFill="1" applyAlignment="1"/>
    <xf numFmtId="49" fontId="38" fillId="0" borderId="13" xfId="2" applyNumberFormat="1" applyFont="1" applyFill="1" applyBorder="1" applyAlignment="1">
      <alignment horizontal="center"/>
    </xf>
    <xf numFmtId="164" fontId="18" fillId="0" borderId="14" xfId="2" applyNumberFormat="1" applyFont="1" applyFill="1" applyBorder="1" applyAlignment="1">
      <alignment horizontal="center" wrapText="1"/>
    </xf>
    <xf numFmtId="0" fontId="38" fillId="0" borderId="0" xfId="2" applyFont="1" applyFill="1" applyAlignment="1"/>
    <xf numFmtId="0" fontId="19" fillId="0" borderId="12" xfId="2" applyFont="1" applyFill="1" applyBorder="1" applyAlignment="1">
      <alignment horizontal="left"/>
    </xf>
    <xf numFmtId="49" fontId="19" fillId="0" borderId="13" xfId="2" applyNumberFormat="1" applyFont="1" applyFill="1" applyBorder="1" applyAlignment="1">
      <alignment horizontal="center"/>
    </xf>
    <xf numFmtId="164" fontId="19" fillId="0" borderId="14" xfId="2" applyNumberFormat="1" applyFont="1" applyFill="1" applyBorder="1" applyAlignment="1">
      <alignment horizontal="center"/>
    </xf>
    <xf numFmtId="164" fontId="17" fillId="0" borderId="14" xfId="2" applyNumberFormat="1" applyFont="1" applyFill="1" applyBorder="1" applyAlignment="1">
      <alignment horizontal="center" wrapText="1"/>
    </xf>
    <xf numFmtId="0" fontId="19" fillId="0" borderId="12" xfId="2" applyFont="1" applyFill="1" applyBorder="1" applyAlignment="1">
      <alignment horizontal="left" wrapText="1"/>
    </xf>
    <xf numFmtId="0" fontId="11" fillId="0" borderId="12" xfId="2" applyFont="1" applyFill="1" applyBorder="1" applyAlignment="1">
      <alignment horizontal="left" wrapText="1" shrinkToFit="1"/>
    </xf>
    <xf numFmtId="164" fontId="32" fillId="0" borderId="14" xfId="2" applyNumberFormat="1" applyFont="1" applyFill="1" applyBorder="1" applyAlignment="1">
      <alignment horizontal="center"/>
    </xf>
    <xf numFmtId="164" fontId="11" fillId="0" borderId="14" xfId="2" applyNumberFormat="1" applyFont="1" applyFill="1" applyBorder="1" applyAlignment="1">
      <alignment horizontal="center" wrapText="1"/>
    </xf>
    <xf numFmtId="0" fontId="11" fillId="0" borderId="12" xfId="2" applyFont="1" applyFill="1" applyBorder="1" applyAlignment="1">
      <alignment wrapText="1" shrinkToFit="1"/>
    </xf>
    <xf numFmtId="49" fontId="19" fillId="0" borderId="13" xfId="2" applyNumberFormat="1" applyFont="1" applyFill="1" applyBorder="1" applyAlignment="1">
      <alignment horizontal="center" wrapText="1"/>
    </xf>
    <xf numFmtId="0" fontId="9" fillId="0" borderId="13" xfId="2" applyFont="1" applyFill="1" applyBorder="1" applyAlignment="1">
      <alignment horizontal="center" wrapText="1" shrinkToFit="1"/>
    </xf>
    <xf numFmtId="0" fontId="17" fillId="0" borderId="13" xfId="2" applyFont="1" applyFill="1" applyBorder="1" applyAlignment="1">
      <alignment horizontal="center" wrapText="1" shrinkToFit="1"/>
    </xf>
    <xf numFmtId="49" fontId="5" fillId="0" borderId="13" xfId="2" applyNumberFormat="1" applyFont="1" applyFill="1" applyBorder="1" applyAlignment="1">
      <alignment horizontal="center" wrapText="1"/>
    </xf>
    <xf numFmtId="0" fontId="9" fillId="0" borderId="12" xfId="2" applyFont="1" applyFill="1" applyBorder="1" applyAlignment="1">
      <alignment horizontal="left"/>
    </xf>
    <xf numFmtId="0" fontId="18" fillId="0" borderId="12" xfId="2" applyFont="1" applyFill="1" applyBorder="1" applyAlignment="1">
      <alignment horizontal="left"/>
    </xf>
    <xf numFmtId="0" fontId="18" fillId="0" borderId="15" xfId="2" applyFont="1" applyFill="1" applyBorder="1" applyAlignment="1">
      <alignment wrapText="1"/>
    </xf>
    <xf numFmtId="0" fontId="18" fillId="0" borderId="12" xfId="2" applyFont="1" applyFill="1" applyBorder="1" applyAlignment="1">
      <alignment wrapText="1"/>
    </xf>
    <xf numFmtId="164" fontId="35" fillId="0" borderId="14" xfId="2" applyNumberFormat="1" applyFont="1" applyFill="1" applyBorder="1" applyAlignment="1">
      <alignment horizontal="center"/>
    </xf>
    <xf numFmtId="0" fontId="18" fillId="0" borderId="12" xfId="2" applyFont="1" applyFill="1" applyBorder="1" applyAlignment="1">
      <alignment wrapText="1" shrinkToFit="1"/>
    </xf>
    <xf numFmtId="0" fontId="11" fillId="0" borderId="13" xfId="2" applyFont="1" applyFill="1" applyBorder="1" applyAlignment="1">
      <alignment horizontal="center" wrapText="1" shrinkToFit="1"/>
    </xf>
    <xf numFmtId="49" fontId="18" fillId="0" borderId="13" xfId="2" applyNumberFormat="1" applyFont="1" applyFill="1" applyBorder="1" applyAlignment="1">
      <alignment horizontal="center" wrapText="1" shrinkToFit="1"/>
    </xf>
    <xf numFmtId="164" fontId="18" fillId="0" borderId="14" xfId="2" applyNumberFormat="1" applyFont="1" applyFill="1" applyBorder="1" applyAlignment="1">
      <alignment horizontal="center" wrapText="1" shrinkToFit="1"/>
    </xf>
    <xf numFmtId="49" fontId="11" fillId="0" borderId="13" xfId="2" applyNumberFormat="1" applyFont="1" applyFill="1" applyBorder="1" applyAlignment="1">
      <alignment horizontal="center" wrapText="1" shrinkToFit="1"/>
    </xf>
    <xf numFmtId="164" fontId="11" fillId="0" borderId="14" xfId="2" applyNumberFormat="1" applyFont="1" applyFill="1" applyBorder="1" applyAlignment="1">
      <alignment horizontal="center" wrapText="1" shrinkToFit="1"/>
    </xf>
    <xf numFmtId="0" fontId="9" fillId="0" borderId="12" xfId="2" applyFont="1" applyFill="1" applyBorder="1" applyAlignment="1">
      <alignment wrapText="1" shrinkToFit="1"/>
    </xf>
    <xf numFmtId="0" fontId="31" fillId="0" borderId="15" xfId="0" applyFont="1" applyFill="1" applyBorder="1" applyAlignment="1">
      <alignment wrapText="1"/>
    </xf>
    <xf numFmtId="0" fontId="18" fillId="0" borderId="16" xfId="2" applyFont="1" applyFill="1" applyBorder="1" applyAlignment="1">
      <alignment horizontal="left" wrapText="1"/>
    </xf>
    <xf numFmtId="0" fontId="2" fillId="0" borderId="13" xfId="2" applyFont="1" applyFill="1" applyBorder="1" applyAlignment="1">
      <alignment horizontal="center" wrapText="1" shrinkToFit="1"/>
    </xf>
    <xf numFmtId="0" fontId="10" fillId="0" borderId="13" xfId="2" applyFont="1" applyFill="1" applyBorder="1" applyAlignment="1">
      <alignment horizontal="center" wrapText="1" shrinkToFit="1"/>
    </xf>
    <xf numFmtId="0" fontId="8" fillId="0" borderId="13" xfId="2" applyFont="1" applyFill="1" applyBorder="1" applyAlignment="1">
      <alignment horizontal="center" wrapText="1" shrinkToFit="1"/>
    </xf>
    <xf numFmtId="0" fontId="3" fillId="0" borderId="12" xfId="2" applyFont="1" applyFill="1" applyBorder="1" applyAlignment="1">
      <alignment wrapText="1" shrinkToFit="1"/>
    </xf>
    <xf numFmtId="0" fontId="3" fillId="0" borderId="13" xfId="2" applyFont="1" applyFill="1" applyBorder="1" applyAlignment="1">
      <alignment horizontal="center" wrapText="1" shrinkToFit="1"/>
    </xf>
    <xf numFmtId="49" fontId="39" fillId="0" borderId="13" xfId="2" applyNumberFormat="1" applyFont="1" applyFill="1" applyBorder="1" applyAlignment="1">
      <alignment horizontal="center"/>
    </xf>
    <xf numFmtId="164" fontId="3" fillId="0" borderId="14" xfId="2" applyNumberFormat="1" applyFont="1" applyFill="1" applyBorder="1" applyAlignment="1">
      <alignment horizontal="center"/>
    </xf>
    <xf numFmtId="0" fontId="6" fillId="0" borderId="0" xfId="2" applyFont="1" applyFill="1" applyAlignment="1"/>
    <xf numFmtId="49" fontId="33" fillId="0" borderId="13" xfId="2" applyNumberFormat="1" applyFont="1" applyFill="1" applyBorder="1" applyAlignment="1">
      <alignment horizontal="center"/>
    </xf>
    <xf numFmtId="164" fontId="5" fillId="0" borderId="14" xfId="2" applyNumberFormat="1" applyFont="1" applyFill="1" applyBorder="1" applyAlignment="1">
      <alignment horizontal="center"/>
    </xf>
    <xf numFmtId="164" fontId="12" fillId="0" borderId="14" xfId="2" applyNumberFormat="1" applyFont="1" applyFill="1" applyBorder="1" applyAlignment="1">
      <alignment horizontal="center"/>
    </xf>
    <xf numFmtId="0" fontId="10" fillId="0" borderId="12" xfId="2" applyFont="1" applyFill="1" applyBorder="1" applyAlignment="1">
      <alignment wrapText="1"/>
    </xf>
    <xf numFmtId="164" fontId="10" fillId="0" borderId="14" xfId="2" applyNumberFormat="1" applyFont="1" applyFill="1" applyBorder="1" applyAlignment="1">
      <alignment horizontal="center" wrapText="1"/>
    </xf>
    <xf numFmtId="0" fontId="17" fillId="0" borderId="12" xfId="2" applyFont="1" applyFill="1" applyBorder="1" applyAlignment="1">
      <alignment wrapText="1"/>
    </xf>
    <xf numFmtId="0" fontId="16" fillId="0" borderId="12" xfId="2" applyFont="1" applyFill="1" applyBorder="1" applyAlignment="1">
      <alignment horizontal="left" wrapText="1"/>
    </xf>
    <xf numFmtId="0" fontId="11" fillId="0" borderId="12" xfId="2" applyFont="1" applyFill="1" applyBorder="1" applyAlignment="1">
      <alignment wrapText="1"/>
    </xf>
    <xf numFmtId="49" fontId="37" fillId="0" borderId="13" xfId="2" applyNumberFormat="1" applyFont="1" applyFill="1" applyBorder="1" applyAlignment="1">
      <alignment horizontal="center"/>
    </xf>
    <xf numFmtId="0" fontId="12" fillId="0" borderId="13" xfId="2" applyFont="1" applyFill="1" applyBorder="1" applyAlignment="1">
      <alignment horizontal="center" wrapText="1" shrinkToFit="1"/>
    </xf>
    <xf numFmtId="0" fontId="10" fillId="0" borderId="15" xfId="2" applyFont="1" applyFill="1" applyBorder="1" applyAlignment="1">
      <alignment horizontal="left" wrapText="1"/>
    </xf>
    <xf numFmtId="0" fontId="10" fillId="0" borderId="17" xfId="2" applyFont="1" applyFill="1" applyBorder="1" applyAlignment="1">
      <alignment horizontal="center" wrapText="1" shrinkToFit="1"/>
    </xf>
    <xf numFmtId="49" fontId="10" fillId="0" borderId="18" xfId="2" applyNumberFormat="1" applyFont="1" applyFill="1" applyBorder="1" applyAlignment="1">
      <alignment horizontal="center"/>
    </xf>
    <xf numFmtId="49" fontId="10" fillId="0" borderId="17" xfId="2" applyNumberFormat="1" applyFont="1" applyFill="1" applyBorder="1" applyAlignment="1">
      <alignment horizontal="center"/>
    </xf>
    <xf numFmtId="49" fontId="10" fillId="0" borderId="18" xfId="2" applyNumberFormat="1" applyFont="1" applyFill="1" applyBorder="1" applyAlignment="1">
      <alignment horizontal="center" wrapText="1"/>
    </xf>
    <xf numFmtId="0" fontId="11" fillId="0" borderId="0" xfId="2" applyFont="1" applyFill="1" applyBorder="1" applyAlignment="1">
      <alignment horizontal="center" wrapText="1" shrinkToFit="1"/>
    </xf>
    <xf numFmtId="49" fontId="11" fillId="0" borderId="18" xfId="2" applyNumberFormat="1" applyFont="1" applyFill="1" applyBorder="1" applyAlignment="1">
      <alignment horizontal="center"/>
    </xf>
    <xf numFmtId="49" fontId="11" fillId="0" borderId="19" xfId="2" applyNumberFormat="1" applyFont="1" applyFill="1" applyBorder="1" applyAlignment="1">
      <alignment horizontal="center" wrapText="1"/>
    </xf>
    <xf numFmtId="164" fontId="11" fillId="0" borderId="20" xfId="2" applyNumberFormat="1" applyFont="1" applyFill="1" applyBorder="1" applyAlignment="1">
      <alignment horizontal="center"/>
    </xf>
    <xf numFmtId="49" fontId="18" fillId="0" borderId="18" xfId="2" applyNumberFormat="1" applyFont="1" applyFill="1" applyBorder="1" applyAlignment="1">
      <alignment horizontal="center"/>
    </xf>
    <xf numFmtId="49" fontId="18" fillId="0" borderId="19" xfId="2" applyNumberFormat="1" applyFont="1" applyFill="1" applyBorder="1" applyAlignment="1">
      <alignment horizontal="center" wrapText="1"/>
    </xf>
    <xf numFmtId="49" fontId="18" fillId="0" borderId="18" xfId="2" applyNumberFormat="1" applyFont="1" applyFill="1" applyBorder="1" applyAlignment="1">
      <alignment horizontal="center" wrapText="1"/>
    </xf>
    <xf numFmtId="164" fontId="18" fillId="0" borderId="21" xfId="2" applyNumberFormat="1" applyFont="1" applyFill="1" applyBorder="1" applyAlignment="1">
      <alignment horizontal="center"/>
    </xf>
    <xf numFmtId="0" fontId="18" fillId="0" borderId="22" xfId="2" applyFont="1" applyFill="1" applyBorder="1" applyAlignment="1">
      <alignment horizontal="center" wrapText="1" shrinkToFit="1"/>
    </xf>
    <xf numFmtId="0" fontId="11" fillId="0" borderId="23" xfId="2" applyFont="1" applyFill="1" applyBorder="1" applyAlignment="1">
      <alignment horizontal="center" wrapText="1" shrinkToFit="1"/>
    </xf>
    <xf numFmtId="49" fontId="11" fillId="0" borderId="17" xfId="2" applyNumberFormat="1" applyFont="1" applyFill="1" applyBorder="1" applyAlignment="1">
      <alignment horizontal="center"/>
    </xf>
    <xf numFmtId="49" fontId="11" fillId="0" borderId="18" xfId="2" applyNumberFormat="1" applyFont="1" applyFill="1" applyBorder="1" applyAlignment="1">
      <alignment horizontal="center" wrapText="1"/>
    </xf>
    <xf numFmtId="49" fontId="18" fillId="0" borderId="17" xfId="2" applyNumberFormat="1" applyFont="1" applyFill="1" applyBorder="1" applyAlignment="1">
      <alignment horizontal="center"/>
    </xf>
    <xf numFmtId="49" fontId="18" fillId="0" borderId="17" xfId="2" applyNumberFormat="1" applyFont="1" applyFill="1" applyBorder="1" applyAlignment="1">
      <alignment horizontal="center" wrapText="1"/>
    </xf>
    <xf numFmtId="0" fontId="18" fillId="0" borderId="10" xfId="2" applyFont="1" applyFill="1" applyBorder="1" applyAlignment="1">
      <alignment horizontal="center" wrapText="1" shrinkToFit="1"/>
    </xf>
    <xf numFmtId="49" fontId="18" fillId="0" borderId="23" xfId="2" applyNumberFormat="1" applyFont="1" applyFill="1" applyBorder="1" applyAlignment="1">
      <alignment horizontal="center" wrapText="1"/>
    </xf>
    <xf numFmtId="0" fontId="18" fillId="0" borderId="23" xfId="2" applyFont="1" applyFill="1" applyBorder="1" applyAlignment="1">
      <alignment horizontal="center" wrapText="1" shrinkToFit="1"/>
    </xf>
    <xf numFmtId="164" fontId="18" fillId="0" borderId="24" xfId="2" applyNumberFormat="1" applyFont="1" applyFill="1" applyBorder="1" applyAlignment="1">
      <alignment horizontal="center"/>
    </xf>
    <xf numFmtId="164" fontId="11" fillId="0" borderId="24" xfId="2" applyNumberFormat="1" applyFont="1" applyFill="1" applyBorder="1" applyAlignment="1">
      <alignment horizontal="center"/>
    </xf>
    <xf numFmtId="49" fontId="11" fillId="0" borderId="0" xfId="2" applyNumberFormat="1" applyFont="1" applyFill="1" applyBorder="1" applyAlignment="1">
      <alignment horizontal="center" wrapText="1"/>
    </xf>
    <xf numFmtId="49" fontId="18" fillId="0" borderId="0" xfId="2" applyNumberFormat="1" applyFont="1" applyFill="1" applyBorder="1" applyAlignment="1">
      <alignment horizontal="center"/>
    </xf>
    <xf numFmtId="49" fontId="18" fillId="0" borderId="25" xfId="2" applyNumberFormat="1" applyFont="1" applyFill="1" applyBorder="1" applyAlignment="1">
      <alignment horizontal="center"/>
    </xf>
    <xf numFmtId="49" fontId="18" fillId="0" borderId="2" xfId="2" applyNumberFormat="1" applyFont="1" applyFill="1" applyBorder="1" applyAlignment="1">
      <alignment horizontal="center" wrapText="1"/>
    </xf>
    <xf numFmtId="49" fontId="18" fillId="0" borderId="26" xfId="2" applyNumberFormat="1" applyFont="1" applyFill="1" applyBorder="1" applyAlignment="1">
      <alignment horizontal="center"/>
    </xf>
    <xf numFmtId="164" fontId="10" fillId="0" borderId="27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 wrapText="1" shrinkToFit="1"/>
    </xf>
    <xf numFmtId="49" fontId="11" fillId="0" borderId="0" xfId="2" applyNumberFormat="1" applyFont="1" applyFill="1" applyBorder="1" applyAlignment="1">
      <alignment horizontal="center"/>
    </xf>
    <xf numFmtId="164" fontId="11" fillId="0" borderId="0" xfId="2" applyNumberFormat="1" applyFont="1" applyFill="1"/>
    <xf numFmtId="0" fontId="11" fillId="0" borderId="0" xfId="3" applyFont="1"/>
    <xf numFmtId="0" fontId="11" fillId="0" borderId="0" xfId="3" applyFont="1" applyFill="1"/>
    <xf numFmtId="0" fontId="11" fillId="0" borderId="0" xfId="4" applyFont="1" applyFill="1"/>
    <xf numFmtId="0" fontId="11" fillId="0" borderId="0" xfId="4" applyFont="1"/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wrapText="1"/>
    </xf>
    <xf numFmtId="4" fontId="9" fillId="0" borderId="1" xfId="3" applyNumberFormat="1" applyFont="1" applyBorder="1" applyAlignment="1">
      <alignment horizontal="center" wrapText="1"/>
    </xf>
    <xf numFmtId="0" fontId="11" fillId="0" borderId="1" xfId="3" applyFont="1" applyBorder="1"/>
    <xf numFmtId="0" fontId="11" fillId="0" borderId="1" xfId="3" applyFont="1" applyBorder="1" applyAlignment="1">
      <alignment wrapText="1"/>
    </xf>
    <xf numFmtId="4" fontId="11" fillId="0" borderId="1" xfId="3" applyNumberFormat="1" applyFont="1" applyBorder="1" applyAlignment="1">
      <alignment horizontal="center"/>
    </xf>
    <xf numFmtId="0" fontId="11" fillId="0" borderId="5" xfId="3" applyFont="1" applyBorder="1"/>
    <xf numFmtId="0" fontId="11" fillId="0" borderId="5" xfId="0" applyFont="1" applyBorder="1" applyAlignment="1">
      <alignment vertical="center" wrapText="1"/>
    </xf>
    <xf numFmtId="0" fontId="11" fillId="0" borderId="7" xfId="3" applyFont="1" applyBorder="1"/>
    <xf numFmtId="0" fontId="11" fillId="0" borderId="7" xfId="0" applyFont="1" applyBorder="1" applyAlignment="1">
      <alignment vertical="center" wrapText="1"/>
    </xf>
    <xf numFmtId="4" fontId="9" fillId="0" borderId="1" xfId="3" applyNumberFormat="1" applyFont="1" applyBorder="1" applyAlignment="1">
      <alignment horizontal="center"/>
    </xf>
    <xf numFmtId="0" fontId="11" fillId="0" borderId="3" xfId="3" applyFont="1" applyBorder="1" applyAlignment="1">
      <alignment wrapText="1"/>
    </xf>
    <xf numFmtId="4" fontId="11" fillId="0" borderId="1" xfId="3" applyNumberFormat="1" applyFont="1" applyFill="1" applyBorder="1" applyAlignment="1">
      <alignment horizontal="center"/>
    </xf>
    <xf numFmtId="0" fontId="20" fillId="0" borderId="0" xfId="3" applyFont="1" applyFill="1"/>
    <xf numFmtId="0" fontId="9" fillId="0" borderId="4" xfId="3" applyFont="1" applyBorder="1" applyAlignment="1">
      <alignment wrapText="1"/>
    </xf>
    <xf numFmtId="4" fontId="9" fillId="0" borderId="1" xfId="3" applyNumberFormat="1" applyFont="1" applyFill="1" applyBorder="1" applyAlignment="1">
      <alignment horizontal="center"/>
    </xf>
    <xf numFmtId="0" fontId="11" fillId="0" borderId="0" xfId="3" applyFont="1" applyBorder="1"/>
    <xf numFmtId="0" fontId="11" fillId="0" borderId="0" xfId="3" applyFont="1" applyFill="1" applyBorder="1"/>
    <xf numFmtId="4" fontId="8" fillId="0" borderId="1" xfId="2" applyNumberFormat="1" applyFont="1" applyFill="1" applyBorder="1" applyAlignment="1">
      <alignment horizontal="center" wrapText="1"/>
    </xf>
    <xf numFmtId="0" fontId="43" fillId="0" borderId="1" xfId="0" applyFont="1" applyBorder="1" applyAlignment="1">
      <alignment wrapText="1" shrinkToFit="1"/>
    </xf>
    <xf numFmtId="4" fontId="10" fillId="0" borderId="1" xfId="1" applyNumberFormat="1" applyFont="1" applyFill="1" applyBorder="1" applyAlignment="1">
      <alignment horizontal="center"/>
    </xf>
    <xf numFmtId="4" fontId="4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wrapText="1" shrinkToFit="1"/>
    </xf>
    <xf numFmtId="4" fontId="8" fillId="0" borderId="1" xfId="1" applyNumberFormat="1" applyFont="1" applyFill="1" applyBorder="1" applyAlignment="1">
      <alignment horizontal="center"/>
    </xf>
    <xf numFmtId="0" fontId="8" fillId="0" borderId="0" xfId="1" applyFont="1" applyFill="1" applyBorder="1"/>
    <xf numFmtId="0" fontId="11" fillId="0" borderId="0" xfId="3" applyFont="1" applyAlignment="1">
      <alignment horizontal="right"/>
    </xf>
    <xf numFmtId="0" fontId="3" fillId="0" borderId="0" xfId="2" applyFont="1" applyFill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13" fillId="0" borderId="0" xfId="1" applyFont="1" applyFill="1" applyBorder="1" applyAlignment="1">
      <alignment horizontal="center" vertical="center"/>
    </xf>
    <xf numFmtId="0" fontId="11" fillId="0" borderId="0" xfId="2" applyFont="1" applyFill="1" applyAlignment="1">
      <alignment horizontal="right"/>
    </xf>
    <xf numFmtId="0" fontId="8" fillId="0" borderId="0" xfId="2" applyFont="1" applyFill="1" applyBorder="1" applyAlignment="1">
      <alignment horizontal="center" wrapText="1"/>
    </xf>
    <xf numFmtId="0" fontId="16" fillId="0" borderId="1" xfId="2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4" fontId="16" fillId="0" borderId="1" xfId="2" applyNumberFormat="1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left"/>
    </xf>
    <xf numFmtId="0" fontId="1" fillId="0" borderId="8" xfId="2" applyFill="1" applyBorder="1" applyAlignment="1"/>
    <xf numFmtId="0" fontId="11" fillId="0" borderId="0" xfId="2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1" fillId="0" borderId="0" xfId="2" applyFont="1" applyFill="1" applyBorder="1" applyAlignment="1">
      <alignment horizontal="right"/>
    </xf>
    <xf numFmtId="0" fontId="0" fillId="0" borderId="0" xfId="0" applyFill="1" applyBorder="1" applyAlignment="1"/>
    <xf numFmtId="0" fontId="3" fillId="0" borderId="0" xfId="2" applyFont="1" applyFill="1" applyBorder="1" applyAlignment="1">
      <alignment horizontal="center" wrapText="1" shrinkToFit="1"/>
    </xf>
    <xf numFmtId="0" fontId="12" fillId="0" borderId="0" xfId="2" applyFont="1" applyFill="1" applyBorder="1" applyAlignment="1">
      <alignment horizontal="center" wrapText="1" shrinkToFit="1"/>
    </xf>
    <xf numFmtId="0" fontId="12" fillId="0" borderId="7" xfId="2" applyFont="1" applyFill="1" applyBorder="1" applyAlignment="1">
      <alignment horizontal="center" vertical="center" wrapText="1" shrinkToFit="1"/>
    </xf>
    <xf numFmtId="0" fontId="12" fillId="0" borderId="1" xfId="2" applyFont="1" applyFill="1" applyBorder="1" applyAlignment="1">
      <alignment horizontal="center" vertical="center" wrapText="1" shrinkToFit="1"/>
    </xf>
    <xf numFmtId="0" fontId="12" fillId="0" borderId="7" xfId="2" applyFont="1" applyFill="1" applyBorder="1" applyAlignment="1">
      <alignment horizontal="center" vertical="center"/>
    </xf>
    <xf numFmtId="0" fontId="1" fillId="0" borderId="7" xfId="2" applyFill="1" applyBorder="1"/>
    <xf numFmtId="164" fontId="12" fillId="0" borderId="7" xfId="2" applyNumberFormat="1" applyFont="1" applyFill="1" applyBorder="1" applyAlignment="1">
      <alignment horizontal="center" vertical="center" wrapText="1"/>
    </xf>
    <xf numFmtId="164" fontId="1" fillId="0" borderId="1" xfId="2" applyNumberFormat="1" applyFont="1" applyFill="1" applyBorder="1"/>
    <xf numFmtId="0" fontId="9" fillId="0" borderId="4" xfId="3" applyFont="1" applyBorder="1" applyAlignment="1">
      <alignment horizontal="center"/>
    </xf>
    <xf numFmtId="0" fontId="9" fillId="0" borderId="3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1" fillId="0" borderId="0" xfId="3" applyFont="1" applyAlignment="1">
      <alignment horizontal="right"/>
    </xf>
    <xf numFmtId="0" fontId="9" fillId="0" borderId="4" xfId="3" applyFont="1" applyBorder="1" applyAlignment="1">
      <alignment horizontal="center" wrapText="1"/>
    </xf>
    <xf numFmtId="0" fontId="9" fillId="0" borderId="3" xfId="3" applyFont="1" applyBorder="1" applyAlignment="1">
      <alignment horizontal="center" wrapText="1"/>
    </xf>
    <xf numFmtId="0" fontId="41" fillId="0" borderId="3" xfId="0" applyFont="1" applyBorder="1" applyAlignment="1">
      <alignment horizontal="center"/>
    </xf>
    <xf numFmtId="0" fontId="8" fillId="0" borderId="0" xfId="4" applyFont="1" applyAlignment="1">
      <alignment horizontal="center"/>
    </xf>
    <xf numFmtId="0" fontId="14" fillId="0" borderId="0" xfId="4" applyFont="1" applyAlignment="1">
      <alignment horizontal="center"/>
    </xf>
    <xf numFmtId="0" fontId="8" fillId="0" borderId="0" xfId="4" applyFont="1" applyAlignment="1">
      <alignment horizontal="center" wrapText="1"/>
    </xf>
    <xf numFmtId="0" fontId="14" fillId="0" borderId="0" xfId="4" applyFont="1" applyAlignment="1">
      <alignment horizontal="center" wrapText="1"/>
    </xf>
  </cellXfs>
  <cellStyles count="7">
    <cellStyle name="xl32" xfId="5"/>
    <cellStyle name="Обычный" xfId="0" builtinId="0"/>
    <cellStyle name="Обычный 2" xfId="2"/>
    <cellStyle name="Обычный 3 2" xfId="6"/>
    <cellStyle name="Обычный 3 3" xfId="1"/>
    <cellStyle name="Обычный_Источники финан.дефицита-2014-2016" xfId="3"/>
    <cellStyle name="Обычный_Источники финан.дефицита-2014-2016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86"/>
  <sheetViews>
    <sheetView workbookViewId="0">
      <selection activeCell="F9" sqref="F9"/>
    </sheetView>
  </sheetViews>
  <sheetFormatPr defaultColWidth="9.109375" defaultRowHeight="13.8" x14ac:dyDescent="0.25"/>
  <cols>
    <col min="1" max="1" width="25.6640625" style="139" customWidth="1"/>
    <col min="2" max="2" width="69.44140625" style="138" customWidth="1"/>
    <col min="3" max="3" width="12.33203125" style="176" customWidth="1"/>
    <col min="4" max="4" width="9.88671875" style="138" hidden="1" customWidth="1"/>
    <col min="5" max="5" width="12.6640625" style="138" hidden="1" customWidth="1"/>
    <col min="6" max="6" width="12.6640625" style="138" customWidth="1"/>
    <col min="7" max="248" width="9.109375" style="138"/>
    <col min="249" max="249" width="26.6640625" style="138" customWidth="1"/>
    <col min="250" max="250" width="51" style="138" customWidth="1"/>
    <col min="251" max="251" width="16.33203125" style="138" customWidth="1"/>
    <col min="252" max="252" width="14.5546875" style="138" customWidth="1"/>
    <col min="253" max="253" width="9.109375" style="138"/>
    <col min="254" max="254" width="26.6640625" style="138" customWidth="1"/>
    <col min="255" max="255" width="51" style="138" customWidth="1"/>
    <col min="256" max="256" width="16.33203125" style="138" customWidth="1"/>
    <col min="257" max="257" width="0" style="138" hidden="1" customWidth="1"/>
    <col min="258" max="504" width="9.109375" style="138"/>
    <col min="505" max="505" width="26.6640625" style="138" customWidth="1"/>
    <col min="506" max="506" width="51" style="138" customWidth="1"/>
    <col min="507" max="507" width="16.33203125" style="138" customWidth="1"/>
    <col min="508" max="508" width="14.5546875" style="138" customWidth="1"/>
    <col min="509" max="509" width="9.109375" style="138"/>
    <col min="510" max="510" width="26.6640625" style="138" customWidth="1"/>
    <col min="511" max="511" width="51" style="138" customWidth="1"/>
    <col min="512" max="512" width="16.33203125" style="138" customWidth="1"/>
    <col min="513" max="513" width="0" style="138" hidden="1" customWidth="1"/>
    <col min="514" max="760" width="9.109375" style="138"/>
    <col min="761" max="761" width="26.6640625" style="138" customWidth="1"/>
    <col min="762" max="762" width="51" style="138" customWidth="1"/>
    <col min="763" max="763" width="16.33203125" style="138" customWidth="1"/>
    <col min="764" max="764" width="14.5546875" style="138" customWidth="1"/>
    <col min="765" max="765" width="9.109375" style="138"/>
    <col min="766" max="766" width="26.6640625" style="138" customWidth="1"/>
    <col min="767" max="767" width="51" style="138" customWidth="1"/>
    <col min="768" max="768" width="16.33203125" style="138" customWidth="1"/>
    <col min="769" max="769" width="0" style="138" hidden="1" customWidth="1"/>
    <col min="770" max="1016" width="9.109375" style="138"/>
    <col min="1017" max="1017" width="26.6640625" style="138" customWidth="1"/>
    <col min="1018" max="1018" width="51" style="138" customWidth="1"/>
    <col min="1019" max="1019" width="16.33203125" style="138" customWidth="1"/>
    <col min="1020" max="1020" width="14.5546875" style="138" customWidth="1"/>
    <col min="1021" max="1021" width="9.109375" style="138"/>
    <col min="1022" max="1022" width="26.6640625" style="138" customWidth="1"/>
    <col min="1023" max="1023" width="51" style="138" customWidth="1"/>
    <col min="1024" max="1024" width="16.33203125" style="138" customWidth="1"/>
    <col min="1025" max="1025" width="0" style="138" hidden="1" customWidth="1"/>
    <col min="1026" max="1272" width="9.109375" style="138"/>
    <col min="1273" max="1273" width="26.6640625" style="138" customWidth="1"/>
    <col min="1274" max="1274" width="51" style="138" customWidth="1"/>
    <col min="1275" max="1275" width="16.33203125" style="138" customWidth="1"/>
    <col min="1276" max="1276" width="14.5546875" style="138" customWidth="1"/>
    <col min="1277" max="1277" width="9.109375" style="138"/>
    <col min="1278" max="1278" width="26.6640625" style="138" customWidth="1"/>
    <col min="1279" max="1279" width="51" style="138" customWidth="1"/>
    <col min="1280" max="1280" width="16.33203125" style="138" customWidth="1"/>
    <col min="1281" max="1281" width="0" style="138" hidden="1" customWidth="1"/>
    <col min="1282" max="1528" width="9.109375" style="138"/>
    <col min="1529" max="1529" width="26.6640625" style="138" customWidth="1"/>
    <col min="1530" max="1530" width="51" style="138" customWidth="1"/>
    <col min="1531" max="1531" width="16.33203125" style="138" customWidth="1"/>
    <col min="1532" max="1532" width="14.5546875" style="138" customWidth="1"/>
    <col min="1533" max="1533" width="9.109375" style="138"/>
    <col min="1534" max="1534" width="26.6640625" style="138" customWidth="1"/>
    <col min="1535" max="1535" width="51" style="138" customWidth="1"/>
    <col min="1536" max="1536" width="16.33203125" style="138" customWidth="1"/>
    <col min="1537" max="1537" width="0" style="138" hidden="1" customWidth="1"/>
    <col min="1538" max="1784" width="9.109375" style="138"/>
    <col min="1785" max="1785" width="26.6640625" style="138" customWidth="1"/>
    <col min="1786" max="1786" width="51" style="138" customWidth="1"/>
    <col min="1787" max="1787" width="16.33203125" style="138" customWidth="1"/>
    <col min="1788" max="1788" width="14.5546875" style="138" customWidth="1"/>
    <col min="1789" max="1789" width="9.109375" style="138"/>
    <col min="1790" max="1790" width="26.6640625" style="138" customWidth="1"/>
    <col min="1791" max="1791" width="51" style="138" customWidth="1"/>
    <col min="1792" max="1792" width="16.33203125" style="138" customWidth="1"/>
    <col min="1793" max="1793" width="0" style="138" hidden="1" customWidth="1"/>
    <col min="1794" max="2040" width="9.109375" style="138"/>
    <col min="2041" max="2041" width="26.6640625" style="138" customWidth="1"/>
    <col min="2042" max="2042" width="51" style="138" customWidth="1"/>
    <col min="2043" max="2043" width="16.33203125" style="138" customWidth="1"/>
    <col min="2044" max="2044" width="14.5546875" style="138" customWidth="1"/>
    <col min="2045" max="2045" width="9.109375" style="138"/>
    <col min="2046" max="2046" width="26.6640625" style="138" customWidth="1"/>
    <col min="2047" max="2047" width="51" style="138" customWidth="1"/>
    <col min="2048" max="2048" width="16.33203125" style="138" customWidth="1"/>
    <col min="2049" max="2049" width="0" style="138" hidden="1" customWidth="1"/>
    <col min="2050" max="2296" width="9.109375" style="138"/>
    <col min="2297" max="2297" width="26.6640625" style="138" customWidth="1"/>
    <col min="2298" max="2298" width="51" style="138" customWidth="1"/>
    <col min="2299" max="2299" width="16.33203125" style="138" customWidth="1"/>
    <col min="2300" max="2300" width="14.5546875" style="138" customWidth="1"/>
    <col min="2301" max="2301" width="9.109375" style="138"/>
    <col min="2302" max="2302" width="26.6640625" style="138" customWidth="1"/>
    <col min="2303" max="2303" width="51" style="138" customWidth="1"/>
    <col min="2304" max="2304" width="16.33203125" style="138" customWidth="1"/>
    <col min="2305" max="2305" width="0" style="138" hidden="1" customWidth="1"/>
    <col min="2306" max="2552" width="9.109375" style="138"/>
    <col min="2553" max="2553" width="26.6640625" style="138" customWidth="1"/>
    <col min="2554" max="2554" width="51" style="138" customWidth="1"/>
    <col min="2555" max="2555" width="16.33203125" style="138" customWidth="1"/>
    <col min="2556" max="2556" width="14.5546875" style="138" customWidth="1"/>
    <col min="2557" max="2557" width="9.109375" style="138"/>
    <col min="2558" max="2558" width="26.6640625" style="138" customWidth="1"/>
    <col min="2559" max="2559" width="51" style="138" customWidth="1"/>
    <col min="2560" max="2560" width="16.33203125" style="138" customWidth="1"/>
    <col min="2561" max="2561" width="0" style="138" hidden="1" customWidth="1"/>
    <col min="2562" max="2808" width="9.109375" style="138"/>
    <col min="2809" max="2809" width="26.6640625" style="138" customWidth="1"/>
    <col min="2810" max="2810" width="51" style="138" customWidth="1"/>
    <col min="2811" max="2811" width="16.33203125" style="138" customWidth="1"/>
    <col min="2812" max="2812" width="14.5546875" style="138" customWidth="1"/>
    <col min="2813" max="2813" width="9.109375" style="138"/>
    <col min="2814" max="2814" width="26.6640625" style="138" customWidth="1"/>
    <col min="2815" max="2815" width="51" style="138" customWidth="1"/>
    <col min="2816" max="2816" width="16.33203125" style="138" customWidth="1"/>
    <col min="2817" max="2817" width="0" style="138" hidden="1" customWidth="1"/>
    <col min="2818" max="3064" width="9.109375" style="138"/>
    <col min="3065" max="3065" width="26.6640625" style="138" customWidth="1"/>
    <col min="3066" max="3066" width="51" style="138" customWidth="1"/>
    <col min="3067" max="3067" width="16.33203125" style="138" customWidth="1"/>
    <col min="3068" max="3068" width="14.5546875" style="138" customWidth="1"/>
    <col min="3069" max="3069" width="9.109375" style="138"/>
    <col min="3070" max="3070" width="26.6640625" style="138" customWidth="1"/>
    <col min="3071" max="3071" width="51" style="138" customWidth="1"/>
    <col min="3072" max="3072" width="16.33203125" style="138" customWidth="1"/>
    <col min="3073" max="3073" width="0" style="138" hidden="1" customWidth="1"/>
    <col min="3074" max="3320" width="9.109375" style="138"/>
    <col min="3321" max="3321" width="26.6640625" style="138" customWidth="1"/>
    <col min="3322" max="3322" width="51" style="138" customWidth="1"/>
    <col min="3323" max="3323" width="16.33203125" style="138" customWidth="1"/>
    <col min="3324" max="3324" width="14.5546875" style="138" customWidth="1"/>
    <col min="3325" max="3325" width="9.109375" style="138"/>
    <col min="3326" max="3326" width="26.6640625" style="138" customWidth="1"/>
    <col min="3327" max="3327" width="51" style="138" customWidth="1"/>
    <col min="3328" max="3328" width="16.33203125" style="138" customWidth="1"/>
    <col min="3329" max="3329" width="0" style="138" hidden="1" customWidth="1"/>
    <col min="3330" max="3576" width="9.109375" style="138"/>
    <col min="3577" max="3577" width="26.6640625" style="138" customWidth="1"/>
    <col min="3578" max="3578" width="51" style="138" customWidth="1"/>
    <col min="3579" max="3579" width="16.33203125" style="138" customWidth="1"/>
    <col min="3580" max="3580" width="14.5546875" style="138" customWidth="1"/>
    <col min="3581" max="3581" width="9.109375" style="138"/>
    <col min="3582" max="3582" width="26.6640625" style="138" customWidth="1"/>
    <col min="3583" max="3583" width="51" style="138" customWidth="1"/>
    <col min="3584" max="3584" width="16.33203125" style="138" customWidth="1"/>
    <col min="3585" max="3585" width="0" style="138" hidden="1" customWidth="1"/>
    <col min="3586" max="3832" width="9.109375" style="138"/>
    <col min="3833" max="3833" width="26.6640625" style="138" customWidth="1"/>
    <col min="3834" max="3834" width="51" style="138" customWidth="1"/>
    <col min="3835" max="3835" width="16.33203125" style="138" customWidth="1"/>
    <col min="3836" max="3836" width="14.5546875" style="138" customWidth="1"/>
    <col min="3837" max="3837" width="9.109375" style="138"/>
    <col min="3838" max="3838" width="26.6640625" style="138" customWidth="1"/>
    <col min="3839" max="3839" width="51" style="138" customWidth="1"/>
    <col min="3840" max="3840" width="16.33203125" style="138" customWidth="1"/>
    <col min="3841" max="3841" width="0" style="138" hidden="1" customWidth="1"/>
    <col min="3842" max="4088" width="9.109375" style="138"/>
    <col min="4089" max="4089" width="26.6640625" style="138" customWidth="1"/>
    <col min="4090" max="4090" width="51" style="138" customWidth="1"/>
    <col min="4091" max="4091" width="16.33203125" style="138" customWidth="1"/>
    <col min="4092" max="4092" width="14.5546875" style="138" customWidth="1"/>
    <col min="4093" max="4093" width="9.109375" style="138"/>
    <col min="4094" max="4094" width="26.6640625" style="138" customWidth="1"/>
    <col min="4095" max="4095" width="51" style="138" customWidth="1"/>
    <col min="4096" max="4096" width="16.33203125" style="138" customWidth="1"/>
    <col min="4097" max="4097" width="0" style="138" hidden="1" customWidth="1"/>
    <col min="4098" max="4344" width="9.109375" style="138"/>
    <col min="4345" max="4345" width="26.6640625" style="138" customWidth="1"/>
    <col min="4346" max="4346" width="51" style="138" customWidth="1"/>
    <col min="4347" max="4347" width="16.33203125" style="138" customWidth="1"/>
    <col min="4348" max="4348" width="14.5546875" style="138" customWidth="1"/>
    <col min="4349" max="4349" width="9.109375" style="138"/>
    <col min="4350" max="4350" width="26.6640625" style="138" customWidth="1"/>
    <col min="4351" max="4351" width="51" style="138" customWidth="1"/>
    <col min="4352" max="4352" width="16.33203125" style="138" customWidth="1"/>
    <col min="4353" max="4353" width="0" style="138" hidden="1" customWidth="1"/>
    <col min="4354" max="4600" width="9.109375" style="138"/>
    <col min="4601" max="4601" width="26.6640625" style="138" customWidth="1"/>
    <col min="4602" max="4602" width="51" style="138" customWidth="1"/>
    <col min="4603" max="4603" width="16.33203125" style="138" customWidth="1"/>
    <col min="4604" max="4604" width="14.5546875" style="138" customWidth="1"/>
    <col min="4605" max="4605" width="9.109375" style="138"/>
    <col min="4606" max="4606" width="26.6640625" style="138" customWidth="1"/>
    <col min="4607" max="4607" width="51" style="138" customWidth="1"/>
    <col min="4608" max="4608" width="16.33203125" style="138" customWidth="1"/>
    <col min="4609" max="4609" width="0" style="138" hidden="1" customWidth="1"/>
    <col min="4610" max="4856" width="9.109375" style="138"/>
    <col min="4857" max="4857" width="26.6640625" style="138" customWidth="1"/>
    <col min="4858" max="4858" width="51" style="138" customWidth="1"/>
    <col min="4859" max="4859" width="16.33203125" style="138" customWidth="1"/>
    <col min="4860" max="4860" width="14.5546875" style="138" customWidth="1"/>
    <col min="4861" max="4861" width="9.109375" style="138"/>
    <col min="4862" max="4862" width="26.6640625" style="138" customWidth="1"/>
    <col min="4863" max="4863" width="51" style="138" customWidth="1"/>
    <col min="4864" max="4864" width="16.33203125" style="138" customWidth="1"/>
    <col min="4865" max="4865" width="0" style="138" hidden="1" customWidth="1"/>
    <col min="4866" max="5112" width="9.109375" style="138"/>
    <col min="5113" max="5113" width="26.6640625" style="138" customWidth="1"/>
    <col min="5114" max="5114" width="51" style="138" customWidth="1"/>
    <col min="5115" max="5115" width="16.33203125" style="138" customWidth="1"/>
    <col min="5116" max="5116" width="14.5546875" style="138" customWidth="1"/>
    <col min="5117" max="5117" width="9.109375" style="138"/>
    <col min="5118" max="5118" width="26.6640625" style="138" customWidth="1"/>
    <col min="5119" max="5119" width="51" style="138" customWidth="1"/>
    <col min="5120" max="5120" width="16.33203125" style="138" customWidth="1"/>
    <col min="5121" max="5121" width="0" style="138" hidden="1" customWidth="1"/>
    <col min="5122" max="5368" width="9.109375" style="138"/>
    <col min="5369" max="5369" width="26.6640625" style="138" customWidth="1"/>
    <col min="5370" max="5370" width="51" style="138" customWidth="1"/>
    <col min="5371" max="5371" width="16.33203125" style="138" customWidth="1"/>
    <col min="5372" max="5372" width="14.5546875" style="138" customWidth="1"/>
    <col min="5373" max="5373" width="9.109375" style="138"/>
    <col min="5374" max="5374" width="26.6640625" style="138" customWidth="1"/>
    <col min="5375" max="5375" width="51" style="138" customWidth="1"/>
    <col min="5376" max="5376" width="16.33203125" style="138" customWidth="1"/>
    <col min="5377" max="5377" width="0" style="138" hidden="1" customWidth="1"/>
    <col min="5378" max="5624" width="9.109375" style="138"/>
    <col min="5625" max="5625" width="26.6640625" style="138" customWidth="1"/>
    <col min="5626" max="5626" width="51" style="138" customWidth="1"/>
    <col min="5627" max="5627" width="16.33203125" style="138" customWidth="1"/>
    <col min="5628" max="5628" width="14.5546875" style="138" customWidth="1"/>
    <col min="5629" max="5629" width="9.109375" style="138"/>
    <col min="5630" max="5630" width="26.6640625" style="138" customWidth="1"/>
    <col min="5631" max="5631" width="51" style="138" customWidth="1"/>
    <col min="5632" max="5632" width="16.33203125" style="138" customWidth="1"/>
    <col min="5633" max="5633" width="0" style="138" hidden="1" customWidth="1"/>
    <col min="5634" max="5880" width="9.109375" style="138"/>
    <col min="5881" max="5881" width="26.6640625" style="138" customWidth="1"/>
    <col min="5882" max="5882" width="51" style="138" customWidth="1"/>
    <col min="5883" max="5883" width="16.33203125" style="138" customWidth="1"/>
    <col min="5884" max="5884" width="14.5546875" style="138" customWidth="1"/>
    <col min="5885" max="5885" width="9.109375" style="138"/>
    <col min="5886" max="5886" width="26.6640625" style="138" customWidth="1"/>
    <col min="5887" max="5887" width="51" style="138" customWidth="1"/>
    <col min="5888" max="5888" width="16.33203125" style="138" customWidth="1"/>
    <col min="5889" max="5889" width="0" style="138" hidden="1" customWidth="1"/>
    <col min="5890" max="6136" width="9.109375" style="138"/>
    <col min="6137" max="6137" width="26.6640625" style="138" customWidth="1"/>
    <col min="6138" max="6138" width="51" style="138" customWidth="1"/>
    <col min="6139" max="6139" width="16.33203125" style="138" customWidth="1"/>
    <col min="6140" max="6140" width="14.5546875" style="138" customWidth="1"/>
    <col min="6141" max="6141" width="9.109375" style="138"/>
    <col min="6142" max="6142" width="26.6640625" style="138" customWidth="1"/>
    <col min="6143" max="6143" width="51" style="138" customWidth="1"/>
    <col min="6144" max="6144" width="16.33203125" style="138" customWidth="1"/>
    <col min="6145" max="6145" width="0" style="138" hidden="1" customWidth="1"/>
    <col min="6146" max="6392" width="9.109375" style="138"/>
    <col min="6393" max="6393" width="26.6640625" style="138" customWidth="1"/>
    <col min="6394" max="6394" width="51" style="138" customWidth="1"/>
    <col min="6395" max="6395" width="16.33203125" style="138" customWidth="1"/>
    <col min="6396" max="6396" width="14.5546875" style="138" customWidth="1"/>
    <col min="6397" max="6397" width="9.109375" style="138"/>
    <col min="6398" max="6398" width="26.6640625" style="138" customWidth="1"/>
    <col min="6399" max="6399" width="51" style="138" customWidth="1"/>
    <col min="6400" max="6400" width="16.33203125" style="138" customWidth="1"/>
    <col min="6401" max="6401" width="0" style="138" hidden="1" customWidth="1"/>
    <col min="6402" max="6648" width="9.109375" style="138"/>
    <col min="6649" max="6649" width="26.6640625" style="138" customWidth="1"/>
    <col min="6650" max="6650" width="51" style="138" customWidth="1"/>
    <col min="6651" max="6651" width="16.33203125" style="138" customWidth="1"/>
    <col min="6652" max="6652" width="14.5546875" style="138" customWidth="1"/>
    <col min="6653" max="6653" width="9.109375" style="138"/>
    <col min="6654" max="6654" width="26.6640625" style="138" customWidth="1"/>
    <col min="6655" max="6655" width="51" style="138" customWidth="1"/>
    <col min="6656" max="6656" width="16.33203125" style="138" customWidth="1"/>
    <col min="6657" max="6657" width="0" style="138" hidden="1" customWidth="1"/>
    <col min="6658" max="6904" width="9.109375" style="138"/>
    <col min="6905" max="6905" width="26.6640625" style="138" customWidth="1"/>
    <col min="6906" max="6906" width="51" style="138" customWidth="1"/>
    <col min="6907" max="6907" width="16.33203125" style="138" customWidth="1"/>
    <col min="6908" max="6908" width="14.5546875" style="138" customWidth="1"/>
    <col min="6909" max="6909" width="9.109375" style="138"/>
    <col min="6910" max="6910" width="26.6640625" style="138" customWidth="1"/>
    <col min="6911" max="6911" width="51" style="138" customWidth="1"/>
    <col min="6912" max="6912" width="16.33203125" style="138" customWidth="1"/>
    <col min="6913" max="6913" width="0" style="138" hidden="1" customWidth="1"/>
    <col min="6914" max="7160" width="9.109375" style="138"/>
    <col min="7161" max="7161" width="26.6640625" style="138" customWidth="1"/>
    <col min="7162" max="7162" width="51" style="138" customWidth="1"/>
    <col min="7163" max="7163" width="16.33203125" style="138" customWidth="1"/>
    <col min="7164" max="7164" width="14.5546875" style="138" customWidth="1"/>
    <col min="7165" max="7165" width="9.109375" style="138"/>
    <col min="7166" max="7166" width="26.6640625" style="138" customWidth="1"/>
    <col min="7167" max="7167" width="51" style="138" customWidth="1"/>
    <col min="7168" max="7168" width="16.33203125" style="138" customWidth="1"/>
    <col min="7169" max="7169" width="0" style="138" hidden="1" customWidth="1"/>
    <col min="7170" max="7416" width="9.109375" style="138"/>
    <col min="7417" max="7417" width="26.6640625" style="138" customWidth="1"/>
    <col min="7418" max="7418" width="51" style="138" customWidth="1"/>
    <col min="7419" max="7419" width="16.33203125" style="138" customWidth="1"/>
    <col min="7420" max="7420" width="14.5546875" style="138" customWidth="1"/>
    <col min="7421" max="7421" width="9.109375" style="138"/>
    <col min="7422" max="7422" width="26.6640625" style="138" customWidth="1"/>
    <col min="7423" max="7423" width="51" style="138" customWidth="1"/>
    <col min="7424" max="7424" width="16.33203125" style="138" customWidth="1"/>
    <col min="7425" max="7425" width="0" style="138" hidden="1" customWidth="1"/>
    <col min="7426" max="7672" width="9.109375" style="138"/>
    <col min="7673" max="7673" width="26.6640625" style="138" customWidth="1"/>
    <col min="7674" max="7674" width="51" style="138" customWidth="1"/>
    <col min="7675" max="7675" width="16.33203125" style="138" customWidth="1"/>
    <col min="7676" max="7676" width="14.5546875" style="138" customWidth="1"/>
    <col min="7677" max="7677" width="9.109375" style="138"/>
    <col min="7678" max="7678" width="26.6640625" style="138" customWidth="1"/>
    <col min="7679" max="7679" width="51" style="138" customWidth="1"/>
    <col min="7680" max="7680" width="16.33203125" style="138" customWidth="1"/>
    <col min="7681" max="7681" width="0" style="138" hidden="1" customWidth="1"/>
    <col min="7682" max="7928" width="9.109375" style="138"/>
    <col min="7929" max="7929" width="26.6640625" style="138" customWidth="1"/>
    <col min="7930" max="7930" width="51" style="138" customWidth="1"/>
    <col min="7931" max="7931" width="16.33203125" style="138" customWidth="1"/>
    <col min="7932" max="7932" width="14.5546875" style="138" customWidth="1"/>
    <col min="7933" max="7933" width="9.109375" style="138"/>
    <col min="7934" max="7934" width="26.6640625" style="138" customWidth="1"/>
    <col min="7935" max="7935" width="51" style="138" customWidth="1"/>
    <col min="7936" max="7936" width="16.33203125" style="138" customWidth="1"/>
    <col min="7937" max="7937" width="0" style="138" hidden="1" customWidth="1"/>
    <col min="7938" max="8184" width="9.109375" style="138"/>
    <col min="8185" max="8185" width="26.6640625" style="138" customWidth="1"/>
    <col min="8186" max="8186" width="51" style="138" customWidth="1"/>
    <col min="8187" max="8187" width="16.33203125" style="138" customWidth="1"/>
    <col min="8188" max="8188" width="14.5546875" style="138" customWidth="1"/>
    <col min="8189" max="8189" width="9.109375" style="138"/>
    <col min="8190" max="8190" width="26.6640625" style="138" customWidth="1"/>
    <col min="8191" max="8191" width="51" style="138" customWidth="1"/>
    <col min="8192" max="8192" width="16.33203125" style="138" customWidth="1"/>
    <col min="8193" max="8193" width="0" style="138" hidden="1" customWidth="1"/>
    <col min="8194" max="8440" width="9.109375" style="138"/>
    <col min="8441" max="8441" width="26.6640625" style="138" customWidth="1"/>
    <col min="8442" max="8442" width="51" style="138" customWidth="1"/>
    <col min="8443" max="8443" width="16.33203125" style="138" customWidth="1"/>
    <col min="8444" max="8444" width="14.5546875" style="138" customWidth="1"/>
    <col min="8445" max="8445" width="9.109375" style="138"/>
    <col min="8446" max="8446" width="26.6640625" style="138" customWidth="1"/>
    <col min="8447" max="8447" width="51" style="138" customWidth="1"/>
    <col min="8448" max="8448" width="16.33203125" style="138" customWidth="1"/>
    <col min="8449" max="8449" width="0" style="138" hidden="1" customWidth="1"/>
    <col min="8450" max="8696" width="9.109375" style="138"/>
    <col min="8697" max="8697" width="26.6640625" style="138" customWidth="1"/>
    <col min="8698" max="8698" width="51" style="138" customWidth="1"/>
    <col min="8699" max="8699" width="16.33203125" style="138" customWidth="1"/>
    <col min="8700" max="8700" width="14.5546875" style="138" customWidth="1"/>
    <col min="8701" max="8701" width="9.109375" style="138"/>
    <col min="8702" max="8702" width="26.6640625" style="138" customWidth="1"/>
    <col min="8703" max="8703" width="51" style="138" customWidth="1"/>
    <col min="8704" max="8704" width="16.33203125" style="138" customWidth="1"/>
    <col min="8705" max="8705" width="0" style="138" hidden="1" customWidth="1"/>
    <col min="8706" max="8952" width="9.109375" style="138"/>
    <col min="8953" max="8953" width="26.6640625" style="138" customWidth="1"/>
    <col min="8954" max="8954" width="51" style="138" customWidth="1"/>
    <col min="8955" max="8955" width="16.33203125" style="138" customWidth="1"/>
    <col min="8956" max="8956" width="14.5546875" style="138" customWidth="1"/>
    <col min="8957" max="8957" width="9.109375" style="138"/>
    <col min="8958" max="8958" width="26.6640625" style="138" customWidth="1"/>
    <col min="8959" max="8959" width="51" style="138" customWidth="1"/>
    <col min="8960" max="8960" width="16.33203125" style="138" customWidth="1"/>
    <col min="8961" max="8961" width="0" style="138" hidden="1" customWidth="1"/>
    <col min="8962" max="9208" width="9.109375" style="138"/>
    <col min="9209" max="9209" width="26.6640625" style="138" customWidth="1"/>
    <col min="9210" max="9210" width="51" style="138" customWidth="1"/>
    <col min="9211" max="9211" width="16.33203125" style="138" customWidth="1"/>
    <col min="9212" max="9212" width="14.5546875" style="138" customWidth="1"/>
    <col min="9213" max="9213" width="9.109375" style="138"/>
    <col min="9214" max="9214" width="26.6640625" style="138" customWidth="1"/>
    <col min="9215" max="9215" width="51" style="138" customWidth="1"/>
    <col min="9216" max="9216" width="16.33203125" style="138" customWidth="1"/>
    <col min="9217" max="9217" width="0" style="138" hidden="1" customWidth="1"/>
    <col min="9218" max="9464" width="9.109375" style="138"/>
    <col min="9465" max="9465" width="26.6640625" style="138" customWidth="1"/>
    <col min="9466" max="9466" width="51" style="138" customWidth="1"/>
    <col min="9467" max="9467" width="16.33203125" style="138" customWidth="1"/>
    <col min="9468" max="9468" width="14.5546875" style="138" customWidth="1"/>
    <col min="9469" max="9469" width="9.109375" style="138"/>
    <col min="9470" max="9470" width="26.6640625" style="138" customWidth="1"/>
    <col min="9471" max="9471" width="51" style="138" customWidth="1"/>
    <col min="9472" max="9472" width="16.33203125" style="138" customWidth="1"/>
    <col min="9473" max="9473" width="0" style="138" hidden="1" customWidth="1"/>
    <col min="9474" max="9720" width="9.109375" style="138"/>
    <col min="9721" max="9721" width="26.6640625" style="138" customWidth="1"/>
    <col min="9722" max="9722" width="51" style="138" customWidth="1"/>
    <col min="9723" max="9723" width="16.33203125" style="138" customWidth="1"/>
    <col min="9724" max="9724" width="14.5546875" style="138" customWidth="1"/>
    <col min="9725" max="9725" width="9.109375" style="138"/>
    <col min="9726" max="9726" width="26.6640625" style="138" customWidth="1"/>
    <col min="9727" max="9727" width="51" style="138" customWidth="1"/>
    <col min="9728" max="9728" width="16.33203125" style="138" customWidth="1"/>
    <col min="9729" max="9729" width="0" style="138" hidden="1" customWidth="1"/>
    <col min="9730" max="9976" width="9.109375" style="138"/>
    <col min="9977" max="9977" width="26.6640625" style="138" customWidth="1"/>
    <col min="9978" max="9978" width="51" style="138" customWidth="1"/>
    <col min="9979" max="9979" width="16.33203125" style="138" customWidth="1"/>
    <col min="9980" max="9980" width="14.5546875" style="138" customWidth="1"/>
    <col min="9981" max="9981" width="9.109375" style="138"/>
    <col min="9982" max="9982" width="26.6640625" style="138" customWidth="1"/>
    <col min="9983" max="9983" width="51" style="138" customWidth="1"/>
    <col min="9984" max="9984" width="16.33203125" style="138" customWidth="1"/>
    <col min="9985" max="9985" width="0" style="138" hidden="1" customWidth="1"/>
    <col min="9986" max="10232" width="9.109375" style="138"/>
    <col min="10233" max="10233" width="26.6640625" style="138" customWidth="1"/>
    <col min="10234" max="10234" width="51" style="138" customWidth="1"/>
    <col min="10235" max="10235" width="16.33203125" style="138" customWidth="1"/>
    <col min="10236" max="10236" width="14.5546875" style="138" customWidth="1"/>
    <col min="10237" max="10237" width="9.109375" style="138"/>
    <col min="10238" max="10238" width="26.6640625" style="138" customWidth="1"/>
    <col min="10239" max="10239" width="51" style="138" customWidth="1"/>
    <col min="10240" max="10240" width="16.33203125" style="138" customWidth="1"/>
    <col min="10241" max="10241" width="0" style="138" hidden="1" customWidth="1"/>
    <col min="10242" max="10488" width="9.109375" style="138"/>
    <col min="10489" max="10489" width="26.6640625" style="138" customWidth="1"/>
    <col min="10490" max="10490" width="51" style="138" customWidth="1"/>
    <col min="10491" max="10491" width="16.33203125" style="138" customWidth="1"/>
    <col min="10492" max="10492" width="14.5546875" style="138" customWidth="1"/>
    <col min="10493" max="10493" width="9.109375" style="138"/>
    <col min="10494" max="10494" width="26.6640625" style="138" customWidth="1"/>
    <col min="10495" max="10495" width="51" style="138" customWidth="1"/>
    <col min="10496" max="10496" width="16.33203125" style="138" customWidth="1"/>
    <col min="10497" max="10497" width="0" style="138" hidden="1" customWidth="1"/>
    <col min="10498" max="10744" width="9.109375" style="138"/>
    <col min="10745" max="10745" width="26.6640625" style="138" customWidth="1"/>
    <col min="10746" max="10746" width="51" style="138" customWidth="1"/>
    <col min="10747" max="10747" width="16.33203125" style="138" customWidth="1"/>
    <col min="10748" max="10748" width="14.5546875" style="138" customWidth="1"/>
    <col min="10749" max="10749" width="9.109375" style="138"/>
    <col min="10750" max="10750" width="26.6640625" style="138" customWidth="1"/>
    <col min="10751" max="10751" width="51" style="138" customWidth="1"/>
    <col min="10752" max="10752" width="16.33203125" style="138" customWidth="1"/>
    <col min="10753" max="10753" width="0" style="138" hidden="1" customWidth="1"/>
    <col min="10754" max="11000" width="9.109375" style="138"/>
    <col min="11001" max="11001" width="26.6640625" style="138" customWidth="1"/>
    <col min="11002" max="11002" width="51" style="138" customWidth="1"/>
    <col min="11003" max="11003" width="16.33203125" style="138" customWidth="1"/>
    <col min="11004" max="11004" width="14.5546875" style="138" customWidth="1"/>
    <col min="11005" max="11005" width="9.109375" style="138"/>
    <col min="11006" max="11006" width="26.6640625" style="138" customWidth="1"/>
    <col min="11007" max="11007" width="51" style="138" customWidth="1"/>
    <col min="11008" max="11008" width="16.33203125" style="138" customWidth="1"/>
    <col min="11009" max="11009" width="0" style="138" hidden="1" customWidth="1"/>
    <col min="11010" max="11256" width="9.109375" style="138"/>
    <col min="11257" max="11257" width="26.6640625" style="138" customWidth="1"/>
    <col min="11258" max="11258" width="51" style="138" customWidth="1"/>
    <col min="11259" max="11259" width="16.33203125" style="138" customWidth="1"/>
    <col min="11260" max="11260" width="14.5546875" style="138" customWidth="1"/>
    <col min="11261" max="11261" width="9.109375" style="138"/>
    <col min="11262" max="11262" width="26.6640625" style="138" customWidth="1"/>
    <col min="11263" max="11263" width="51" style="138" customWidth="1"/>
    <col min="11264" max="11264" width="16.33203125" style="138" customWidth="1"/>
    <col min="11265" max="11265" width="0" style="138" hidden="1" customWidth="1"/>
    <col min="11266" max="11512" width="9.109375" style="138"/>
    <col min="11513" max="11513" width="26.6640625" style="138" customWidth="1"/>
    <col min="11514" max="11514" width="51" style="138" customWidth="1"/>
    <col min="11515" max="11515" width="16.33203125" style="138" customWidth="1"/>
    <col min="11516" max="11516" width="14.5546875" style="138" customWidth="1"/>
    <col min="11517" max="11517" width="9.109375" style="138"/>
    <col min="11518" max="11518" width="26.6640625" style="138" customWidth="1"/>
    <col min="11519" max="11519" width="51" style="138" customWidth="1"/>
    <col min="11520" max="11520" width="16.33203125" style="138" customWidth="1"/>
    <col min="11521" max="11521" width="0" style="138" hidden="1" customWidth="1"/>
    <col min="11522" max="11768" width="9.109375" style="138"/>
    <col min="11769" max="11769" width="26.6640625" style="138" customWidth="1"/>
    <col min="11770" max="11770" width="51" style="138" customWidth="1"/>
    <col min="11771" max="11771" width="16.33203125" style="138" customWidth="1"/>
    <col min="11772" max="11772" width="14.5546875" style="138" customWidth="1"/>
    <col min="11773" max="11773" width="9.109375" style="138"/>
    <col min="11774" max="11774" width="26.6640625" style="138" customWidth="1"/>
    <col min="11775" max="11775" width="51" style="138" customWidth="1"/>
    <col min="11776" max="11776" width="16.33203125" style="138" customWidth="1"/>
    <col min="11777" max="11777" width="0" style="138" hidden="1" customWidth="1"/>
    <col min="11778" max="12024" width="9.109375" style="138"/>
    <col min="12025" max="12025" width="26.6640625" style="138" customWidth="1"/>
    <col min="12026" max="12026" width="51" style="138" customWidth="1"/>
    <col min="12027" max="12027" width="16.33203125" style="138" customWidth="1"/>
    <col min="12028" max="12028" width="14.5546875" style="138" customWidth="1"/>
    <col min="12029" max="12029" width="9.109375" style="138"/>
    <col min="12030" max="12030" width="26.6640625" style="138" customWidth="1"/>
    <col min="12031" max="12031" width="51" style="138" customWidth="1"/>
    <col min="12032" max="12032" width="16.33203125" style="138" customWidth="1"/>
    <col min="12033" max="12033" width="0" style="138" hidden="1" customWidth="1"/>
    <col min="12034" max="12280" width="9.109375" style="138"/>
    <col min="12281" max="12281" width="26.6640625" style="138" customWidth="1"/>
    <col min="12282" max="12282" width="51" style="138" customWidth="1"/>
    <col min="12283" max="12283" width="16.33203125" style="138" customWidth="1"/>
    <col min="12284" max="12284" width="14.5546875" style="138" customWidth="1"/>
    <col min="12285" max="12285" width="9.109375" style="138"/>
    <col min="12286" max="12286" width="26.6640625" style="138" customWidth="1"/>
    <col min="12287" max="12287" width="51" style="138" customWidth="1"/>
    <col min="12288" max="12288" width="16.33203125" style="138" customWidth="1"/>
    <col min="12289" max="12289" width="0" style="138" hidden="1" customWidth="1"/>
    <col min="12290" max="12536" width="9.109375" style="138"/>
    <col min="12537" max="12537" width="26.6640625" style="138" customWidth="1"/>
    <col min="12538" max="12538" width="51" style="138" customWidth="1"/>
    <col min="12539" max="12539" width="16.33203125" style="138" customWidth="1"/>
    <col min="12540" max="12540" width="14.5546875" style="138" customWidth="1"/>
    <col min="12541" max="12541" width="9.109375" style="138"/>
    <col min="12542" max="12542" width="26.6640625" style="138" customWidth="1"/>
    <col min="12543" max="12543" width="51" style="138" customWidth="1"/>
    <col min="12544" max="12544" width="16.33203125" style="138" customWidth="1"/>
    <col min="12545" max="12545" width="0" style="138" hidden="1" customWidth="1"/>
    <col min="12546" max="12792" width="9.109375" style="138"/>
    <col min="12793" max="12793" width="26.6640625" style="138" customWidth="1"/>
    <col min="12794" max="12794" width="51" style="138" customWidth="1"/>
    <col min="12795" max="12795" width="16.33203125" style="138" customWidth="1"/>
    <col min="12796" max="12796" width="14.5546875" style="138" customWidth="1"/>
    <col min="12797" max="12797" width="9.109375" style="138"/>
    <col min="12798" max="12798" width="26.6640625" style="138" customWidth="1"/>
    <col min="12799" max="12799" width="51" style="138" customWidth="1"/>
    <col min="12800" max="12800" width="16.33203125" style="138" customWidth="1"/>
    <col min="12801" max="12801" width="0" style="138" hidden="1" customWidth="1"/>
    <col min="12802" max="13048" width="9.109375" style="138"/>
    <col min="13049" max="13049" width="26.6640625" style="138" customWidth="1"/>
    <col min="13050" max="13050" width="51" style="138" customWidth="1"/>
    <col min="13051" max="13051" width="16.33203125" style="138" customWidth="1"/>
    <col min="13052" max="13052" width="14.5546875" style="138" customWidth="1"/>
    <col min="13053" max="13053" width="9.109375" style="138"/>
    <col min="13054" max="13054" width="26.6640625" style="138" customWidth="1"/>
    <col min="13055" max="13055" width="51" style="138" customWidth="1"/>
    <col min="13056" max="13056" width="16.33203125" style="138" customWidth="1"/>
    <col min="13057" max="13057" width="0" style="138" hidden="1" customWidth="1"/>
    <col min="13058" max="13304" width="9.109375" style="138"/>
    <col min="13305" max="13305" width="26.6640625" style="138" customWidth="1"/>
    <col min="13306" max="13306" width="51" style="138" customWidth="1"/>
    <col min="13307" max="13307" width="16.33203125" style="138" customWidth="1"/>
    <col min="13308" max="13308" width="14.5546875" style="138" customWidth="1"/>
    <col min="13309" max="13309" width="9.109375" style="138"/>
    <col min="13310" max="13310" width="26.6640625" style="138" customWidth="1"/>
    <col min="13311" max="13311" width="51" style="138" customWidth="1"/>
    <col min="13312" max="13312" width="16.33203125" style="138" customWidth="1"/>
    <col min="13313" max="13313" width="0" style="138" hidden="1" customWidth="1"/>
    <col min="13314" max="13560" width="9.109375" style="138"/>
    <col min="13561" max="13561" width="26.6640625" style="138" customWidth="1"/>
    <col min="13562" max="13562" width="51" style="138" customWidth="1"/>
    <col min="13563" max="13563" width="16.33203125" style="138" customWidth="1"/>
    <col min="13564" max="13564" width="14.5546875" style="138" customWidth="1"/>
    <col min="13565" max="13565" width="9.109375" style="138"/>
    <col min="13566" max="13566" width="26.6640625" style="138" customWidth="1"/>
    <col min="13567" max="13567" width="51" style="138" customWidth="1"/>
    <col min="13568" max="13568" width="16.33203125" style="138" customWidth="1"/>
    <col min="13569" max="13569" width="0" style="138" hidden="1" customWidth="1"/>
    <col min="13570" max="13816" width="9.109375" style="138"/>
    <col min="13817" max="13817" width="26.6640625" style="138" customWidth="1"/>
    <col min="13818" max="13818" width="51" style="138" customWidth="1"/>
    <col min="13819" max="13819" width="16.33203125" style="138" customWidth="1"/>
    <col min="13820" max="13820" width="14.5546875" style="138" customWidth="1"/>
    <col min="13821" max="13821" width="9.109375" style="138"/>
    <col min="13822" max="13822" width="26.6640625" style="138" customWidth="1"/>
    <col min="13823" max="13823" width="51" style="138" customWidth="1"/>
    <col min="13824" max="13824" width="16.33203125" style="138" customWidth="1"/>
    <col min="13825" max="13825" width="0" style="138" hidden="1" customWidth="1"/>
    <col min="13826" max="14072" width="9.109375" style="138"/>
    <col min="14073" max="14073" width="26.6640625" style="138" customWidth="1"/>
    <col min="14074" max="14074" width="51" style="138" customWidth="1"/>
    <col min="14075" max="14075" width="16.33203125" style="138" customWidth="1"/>
    <col min="14076" max="14076" width="14.5546875" style="138" customWidth="1"/>
    <col min="14077" max="14077" width="9.109375" style="138"/>
    <col min="14078" max="14078" width="26.6640625" style="138" customWidth="1"/>
    <col min="14079" max="14079" width="51" style="138" customWidth="1"/>
    <col min="14080" max="14080" width="16.33203125" style="138" customWidth="1"/>
    <col min="14081" max="14081" width="0" style="138" hidden="1" customWidth="1"/>
    <col min="14082" max="14328" width="9.109375" style="138"/>
    <col min="14329" max="14329" width="26.6640625" style="138" customWidth="1"/>
    <col min="14330" max="14330" width="51" style="138" customWidth="1"/>
    <col min="14331" max="14331" width="16.33203125" style="138" customWidth="1"/>
    <col min="14332" max="14332" width="14.5546875" style="138" customWidth="1"/>
    <col min="14333" max="14333" width="9.109375" style="138"/>
    <col min="14334" max="14334" width="26.6640625" style="138" customWidth="1"/>
    <col min="14335" max="14335" width="51" style="138" customWidth="1"/>
    <col min="14336" max="14336" width="16.33203125" style="138" customWidth="1"/>
    <col min="14337" max="14337" width="0" style="138" hidden="1" customWidth="1"/>
    <col min="14338" max="14584" width="9.109375" style="138"/>
    <col min="14585" max="14585" width="26.6640625" style="138" customWidth="1"/>
    <col min="14586" max="14586" width="51" style="138" customWidth="1"/>
    <col min="14587" max="14587" width="16.33203125" style="138" customWidth="1"/>
    <col min="14588" max="14588" width="14.5546875" style="138" customWidth="1"/>
    <col min="14589" max="14589" width="9.109375" style="138"/>
    <col min="14590" max="14590" width="26.6640625" style="138" customWidth="1"/>
    <col min="14591" max="14591" width="51" style="138" customWidth="1"/>
    <col min="14592" max="14592" width="16.33203125" style="138" customWidth="1"/>
    <col min="14593" max="14593" width="0" style="138" hidden="1" customWidth="1"/>
    <col min="14594" max="14840" width="9.109375" style="138"/>
    <col min="14841" max="14841" width="26.6640625" style="138" customWidth="1"/>
    <col min="14842" max="14842" width="51" style="138" customWidth="1"/>
    <col min="14843" max="14843" width="16.33203125" style="138" customWidth="1"/>
    <col min="14844" max="14844" width="14.5546875" style="138" customWidth="1"/>
    <col min="14845" max="14845" width="9.109375" style="138"/>
    <col min="14846" max="14846" width="26.6640625" style="138" customWidth="1"/>
    <col min="14847" max="14847" width="51" style="138" customWidth="1"/>
    <col min="14848" max="14848" width="16.33203125" style="138" customWidth="1"/>
    <col min="14849" max="14849" width="0" style="138" hidden="1" customWidth="1"/>
    <col min="14850" max="15096" width="9.109375" style="138"/>
    <col min="15097" max="15097" width="26.6640625" style="138" customWidth="1"/>
    <col min="15098" max="15098" width="51" style="138" customWidth="1"/>
    <col min="15099" max="15099" width="16.33203125" style="138" customWidth="1"/>
    <col min="15100" max="15100" width="14.5546875" style="138" customWidth="1"/>
    <col min="15101" max="15101" width="9.109375" style="138"/>
    <col min="15102" max="15102" width="26.6640625" style="138" customWidth="1"/>
    <col min="15103" max="15103" width="51" style="138" customWidth="1"/>
    <col min="15104" max="15104" width="16.33203125" style="138" customWidth="1"/>
    <col min="15105" max="15105" width="0" style="138" hidden="1" customWidth="1"/>
    <col min="15106" max="15352" width="9.109375" style="138"/>
    <col min="15353" max="15353" width="26.6640625" style="138" customWidth="1"/>
    <col min="15354" max="15354" width="51" style="138" customWidth="1"/>
    <col min="15355" max="15355" width="16.33203125" style="138" customWidth="1"/>
    <col min="15356" max="15356" width="14.5546875" style="138" customWidth="1"/>
    <col min="15357" max="15357" width="9.109375" style="138"/>
    <col min="15358" max="15358" width="26.6640625" style="138" customWidth="1"/>
    <col min="15359" max="15359" width="51" style="138" customWidth="1"/>
    <col min="15360" max="15360" width="16.33203125" style="138" customWidth="1"/>
    <col min="15361" max="15361" width="0" style="138" hidden="1" customWidth="1"/>
    <col min="15362" max="15608" width="9.109375" style="138"/>
    <col min="15609" max="15609" width="26.6640625" style="138" customWidth="1"/>
    <col min="15610" max="15610" width="51" style="138" customWidth="1"/>
    <col min="15611" max="15611" width="16.33203125" style="138" customWidth="1"/>
    <col min="15612" max="15612" width="14.5546875" style="138" customWidth="1"/>
    <col min="15613" max="15613" width="9.109375" style="138"/>
    <col min="15614" max="15614" width="26.6640625" style="138" customWidth="1"/>
    <col min="15615" max="15615" width="51" style="138" customWidth="1"/>
    <col min="15616" max="15616" width="16.33203125" style="138" customWidth="1"/>
    <col min="15617" max="15617" width="0" style="138" hidden="1" customWidth="1"/>
    <col min="15618" max="15864" width="9.109375" style="138"/>
    <col min="15865" max="15865" width="26.6640625" style="138" customWidth="1"/>
    <col min="15866" max="15866" width="51" style="138" customWidth="1"/>
    <col min="15867" max="15867" width="16.33203125" style="138" customWidth="1"/>
    <col min="15868" max="15868" width="14.5546875" style="138" customWidth="1"/>
    <col min="15869" max="15869" width="9.109375" style="138"/>
    <col min="15870" max="15870" width="26.6640625" style="138" customWidth="1"/>
    <col min="15871" max="15871" width="51" style="138" customWidth="1"/>
    <col min="15872" max="15872" width="16.33203125" style="138" customWidth="1"/>
    <col min="15873" max="15873" width="0" style="138" hidden="1" customWidth="1"/>
    <col min="15874" max="16120" width="9.109375" style="138"/>
    <col min="16121" max="16121" width="26.6640625" style="138" customWidth="1"/>
    <col min="16122" max="16122" width="51" style="138" customWidth="1"/>
    <col min="16123" max="16123" width="16.33203125" style="138" customWidth="1"/>
    <col min="16124" max="16124" width="14.5546875" style="138" customWidth="1"/>
    <col min="16125" max="16125" width="9.109375" style="138"/>
    <col min="16126" max="16126" width="26.6640625" style="138" customWidth="1"/>
    <col min="16127" max="16127" width="51" style="138" customWidth="1"/>
    <col min="16128" max="16128" width="16.33203125" style="138" customWidth="1"/>
    <col min="16129" max="16129" width="0" style="138" hidden="1" customWidth="1"/>
    <col min="16130" max="16376" width="9.109375" style="138"/>
    <col min="16377" max="16377" width="26.6640625" style="138" customWidth="1"/>
    <col min="16378" max="16378" width="51" style="138" customWidth="1"/>
    <col min="16379" max="16379" width="16.33203125" style="138" customWidth="1"/>
    <col min="16380" max="16380" width="14.5546875" style="138" customWidth="1"/>
    <col min="16381" max="16384" width="9.109375" style="138"/>
  </cols>
  <sheetData>
    <row r="1" spans="1:6" s="1" customFormat="1" ht="13.2" x14ac:dyDescent="0.25">
      <c r="A1" s="361" t="s">
        <v>0</v>
      </c>
      <c r="B1" s="361"/>
      <c r="C1" s="361"/>
      <c r="D1" s="133"/>
    </row>
    <row r="2" spans="1:6" s="1" customFormat="1" ht="13.2" x14ac:dyDescent="0.25">
      <c r="A2" s="361" t="s">
        <v>1</v>
      </c>
      <c r="B2" s="361"/>
      <c r="C2" s="361"/>
      <c r="D2" s="133"/>
    </row>
    <row r="3" spans="1:6" s="1" customFormat="1" ht="13.2" x14ac:dyDescent="0.25">
      <c r="A3" s="361" t="s">
        <v>660</v>
      </c>
      <c r="B3" s="361"/>
      <c r="C3" s="361"/>
      <c r="D3" s="133"/>
    </row>
    <row r="4" spans="1:6" s="137" customFormat="1" ht="13.2" x14ac:dyDescent="0.25">
      <c r="A4" s="134"/>
      <c r="B4" s="135"/>
      <c r="C4" s="136"/>
    </row>
    <row r="5" spans="1:6" ht="15.6" customHeight="1" x14ac:dyDescent="0.3">
      <c r="A5" s="360" t="s">
        <v>661</v>
      </c>
      <c r="B5" s="360"/>
      <c r="C5" s="360"/>
    </row>
    <row r="6" spans="1:6" x14ac:dyDescent="0.25">
      <c r="C6" s="140" t="s">
        <v>2</v>
      </c>
    </row>
    <row r="7" spans="1:6" s="144" customFormat="1" ht="27.6" x14ac:dyDescent="0.3">
      <c r="A7" s="141" t="s">
        <v>3</v>
      </c>
      <c r="B7" s="142" t="s">
        <v>72</v>
      </c>
      <c r="C7" s="143" t="s">
        <v>4</v>
      </c>
    </row>
    <row r="8" spans="1:6" ht="15.6" x14ac:dyDescent="0.3">
      <c r="A8" s="145"/>
      <c r="B8" s="146" t="s">
        <v>394</v>
      </c>
      <c r="C8" s="147"/>
    </row>
    <row r="9" spans="1:6" s="152" customFormat="1" ht="15.6" x14ac:dyDescent="0.25">
      <c r="A9" s="148" t="s">
        <v>400</v>
      </c>
      <c r="B9" s="149" t="s">
        <v>401</v>
      </c>
      <c r="C9" s="150">
        <f>SUM(C10+C21+C34+C44+C49+C60+C65+C74+C81+C99+C16)</f>
        <v>430999.0500000001</v>
      </c>
      <c r="D9" s="151"/>
      <c r="F9" s="151"/>
    </row>
    <row r="10" spans="1:6" x14ac:dyDescent="0.25">
      <c r="A10" s="141" t="s">
        <v>402</v>
      </c>
      <c r="B10" s="153" t="s">
        <v>403</v>
      </c>
      <c r="C10" s="150">
        <f>SUM(C11)</f>
        <v>257152.77000000002</v>
      </c>
      <c r="D10" s="151">
        <f>C10+C16+C21+C34+C44</f>
        <v>395902.57000000007</v>
      </c>
    </row>
    <row r="11" spans="1:6" x14ac:dyDescent="0.25">
      <c r="A11" s="141" t="s">
        <v>404</v>
      </c>
      <c r="B11" s="154" t="s">
        <v>405</v>
      </c>
      <c r="C11" s="155">
        <f>SUM(C12+C13+C14+C15)</f>
        <v>257152.77000000002</v>
      </c>
    </row>
    <row r="12" spans="1:6" ht="55.2" x14ac:dyDescent="0.25">
      <c r="A12" s="156" t="s">
        <v>406</v>
      </c>
      <c r="B12" s="157" t="s">
        <v>407</v>
      </c>
      <c r="C12" s="158">
        <v>249301.75</v>
      </c>
    </row>
    <row r="13" spans="1:6" ht="82.8" x14ac:dyDescent="0.25">
      <c r="A13" s="141" t="s">
        <v>408</v>
      </c>
      <c r="B13" s="159" t="s">
        <v>409</v>
      </c>
      <c r="C13" s="160">
        <v>4148.6499999999996</v>
      </c>
      <c r="E13" s="138">
        <v>1700</v>
      </c>
    </row>
    <row r="14" spans="1:6" ht="27.6" x14ac:dyDescent="0.25">
      <c r="A14" s="141" t="s">
        <v>410</v>
      </c>
      <c r="B14" s="159" t="s">
        <v>411</v>
      </c>
      <c r="C14" s="160">
        <v>2682.17</v>
      </c>
      <c r="E14" s="138">
        <v>600</v>
      </c>
    </row>
    <row r="15" spans="1:6" ht="69" x14ac:dyDescent="0.25">
      <c r="A15" s="141" t="s">
        <v>412</v>
      </c>
      <c r="B15" s="159" t="s">
        <v>413</v>
      </c>
      <c r="C15" s="160">
        <v>1020.2</v>
      </c>
      <c r="E15" s="138">
        <v>200</v>
      </c>
    </row>
    <row r="16" spans="1:6" ht="27.6" x14ac:dyDescent="0.25">
      <c r="A16" s="141" t="s">
        <v>414</v>
      </c>
      <c r="B16" s="161" t="s">
        <v>415</v>
      </c>
      <c r="C16" s="150">
        <f>SUM(C18:C20)</f>
        <v>9940.9599999999991</v>
      </c>
    </row>
    <row r="17" spans="1:253" ht="27.6" x14ac:dyDescent="0.25">
      <c r="A17" s="141" t="s">
        <v>416</v>
      </c>
      <c r="B17" s="154" t="s">
        <v>417</v>
      </c>
      <c r="C17" s="155">
        <f>SUM(C18+C19+C20)</f>
        <v>9940.9599999999991</v>
      </c>
    </row>
    <row r="18" spans="1:253" ht="55.2" x14ac:dyDescent="0.25">
      <c r="A18" s="141" t="s">
        <v>418</v>
      </c>
      <c r="B18" s="159" t="s">
        <v>419</v>
      </c>
      <c r="C18" s="160">
        <v>4983.47</v>
      </c>
      <c r="E18" s="138">
        <v>1000</v>
      </c>
    </row>
    <row r="19" spans="1:253" ht="69" x14ac:dyDescent="0.25">
      <c r="A19" s="141" t="s">
        <v>420</v>
      </c>
      <c r="B19" s="159" t="s">
        <v>421</v>
      </c>
      <c r="C19" s="160">
        <v>26.92</v>
      </c>
    </row>
    <row r="20" spans="1:253" ht="55.2" x14ac:dyDescent="0.25">
      <c r="A20" s="141" t="s">
        <v>422</v>
      </c>
      <c r="B20" s="159" t="s">
        <v>423</v>
      </c>
      <c r="C20" s="160">
        <v>4930.57</v>
      </c>
      <c r="E20" s="138">
        <v>600</v>
      </c>
    </row>
    <row r="21" spans="1:253" x14ac:dyDescent="0.25">
      <c r="A21" s="141" t="s">
        <v>424</v>
      </c>
      <c r="B21" s="153" t="s">
        <v>425</v>
      </c>
      <c r="C21" s="150">
        <f>SUM(C22+C28+C31+C32)</f>
        <v>47376.070000000007</v>
      </c>
    </row>
    <row r="22" spans="1:253" ht="27.6" x14ac:dyDescent="0.25">
      <c r="A22" s="141" t="s">
        <v>426</v>
      </c>
      <c r="B22" s="162" t="s">
        <v>427</v>
      </c>
      <c r="C22" s="163">
        <f>SUM(C23+C25)</f>
        <v>32647.38</v>
      </c>
    </row>
    <row r="23" spans="1:253" ht="27.6" x14ac:dyDescent="0.25">
      <c r="A23" s="141" t="s">
        <v>428</v>
      </c>
      <c r="B23" s="154" t="s">
        <v>429</v>
      </c>
      <c r="C23" s="155">
        <f>SUM(C24)</f>
        <v>17346.45</v>
      </c>
    </row>
    <row r="24" spans="1:253" ht="27.6" x14ac:dyDescent="0.25">
      <c r="A24" s="148" t="s">
        <v>430</v>
      </c>
      <c r="B24" s="159" t="s">
        <v>431</v>
      </c>
      <c r="C24" s="164">
        <v>17346.45</v>
      </c>
      <c r="D24" s="165"/>
      <c r="E24" s="165">
        <v>-2000</v>
      </c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5"/>
      <c r="EZ24" s="165"/>
      <c r="FA24" s="165"/>
      <c r="FB24" s="165"/>
      <c r="FC24" s="165"/>
      <c r="FD24" s="165"/>
      <c r="FE24" s="165"/>
      <c r="FF24" s="165"/>
      <c r="FG24" s="165"/>
      <c r="FH24" s="165"/>
      <c r="FI24" s="165"/>
      <c r="FJ24" s="165"/>
      <c r="FK24" s="165"/>
      <c r="FL24" s="165"/>
      <c r="FM24" s="165"/>
      <c r="FN24" s="165"/>
      <c r="FO24" s="165"/>
      <c r="FP24" s="165"/>
      <c r="FQ24" s="165"/>
      <c r="FR24" s="165"/>
      <c r="FS24" s="165"/>
      <c r="FT24" s="165"/>
      <c r="FU24" s="165"/>
      <c r="FV24" s="165"/>
      <c r="FW24" s="165"/>
      <c r="FX24" s="165"/>
      <c r="FY24" s="165"/>
      <c r="FZ24" s="165"/>
      <c r="GA24" s="165"/>
      <c r="GB24" s="165"/>
      <c r="GC24" s="165"/>
      <c r="GD24" s="165"/>
      <c r="GE24" s="165"/>
      <c r="GF24" s="165"/>
      <c r="GG24" s="165"/>
      <c r="GH24" s="165"/>
      <c r="GI24" s="165"/>
      <c r="GJ24" s="165"/>
      <c r="GK24" s="165"/>
      <c r="GL24" s="165"/>
      <c r="GM24" s="165"/>
      <c r="GN24" s="165"/>
      <c r="GO24" s="165"/>
      <c r="GP24" s="165"/>
      <c r="GQ24" s="165"/>
      <c r="GR24" s="165"/>
      <c r="GS24" s="165"/>
      <c r="GT24" s="165"/>
      <c r="GU24" s="165"/>
      <c r="GV24" s="165"/>
      <c r="GW24" s="165"/>
      <c r="GX24" s="165"/>
      <c r="GY24" s="165"/>
      <c r="GZ24" s="165"/>
      <c r="HA24" s="165"/>
      <c r="HB24" s="165"/>
      <c r="HC24" s="165"/>
      <c r="HD24" s="165"/>
      <c r="HE24" s="165"/>
      <c r="HF24" s="165"/>
      <c r="HG24" s="165"/>
      <c r="HH24" s="165"/>
      <c r="HI24" s="165"/>
      <c r="HJ24" s="165"/>
      <c r="HK24" s="165"/>
      <c r="HL24" s="165"/>
      <c r="HM24" s="165"/>
      <c r="HN24" s="165"/>
      <c r="HO24" s="165"/>
      <c r="HP24" s="165"/>
      <c r="HQ24" s="165"/>
      <c r="HR24" s="165"/>
      <c r="HS24" s="165"/>
      <c r="HT24" s="165"/>
      <c r="HU24" s="165"/>
      <c r="HV24" s="165"/>
      <c r="HW24" s="165"/>
      <c r="HX24" s="165"/>
      <c r="HY24" s="165"/>
      <c r="HZ24" s="165"/>
      <c r="IA24" s="165"/>
      <c r="IB24" s="165"/>
      <c r="IC24" s="165"/>
      <c r="ID24" s="165"/>
      <c r="IE24" s="165"/>
      <c r="IF24" s="165"/>
      <c r="IG24" s="165"/>
      <c r="IH24" s="165"/>
      <c r="II24" s="165"/>
      <c r="IJ24" s="165"/>
      <c r="IK24" s="165"/>
      <c r="IL24" s="165"/>
      <c r="IM24" s="165"/>
      <c r="IN24" s="165"/>
      <c r="IO24" s="165"/>
      <c r="IP24" s="165"/>
      <c r="IQ24" s="165"/>
      <c r="IR24" s="165"/>
      <c r="IS24" s="165"/>
    </row>
    <row r="25" spans="1:253" ht="27.6" x14ac:dyDescent="0.25">
      <c r="A25" s="141" t="s">
        <v>432</v>
      </c>
      <c r="B25" s="154" t="s">
        <v>433</v>
      </c>
      <c r="C25" s="163">
        <f>SUM(C26+C27)</f>
        <v>15300.93</v>
      </c>
    </row>
    <row r="26" spans="1:253" s="165" customFormat="1" ht="55.2" x14ac:dyDescent="0.25">
      <c r="A26" s="141" t="s">
        <v>434</v>
      </c>
      <c r="B26" s="166" t="s">
        <v>435</v>
      </c>
      <c r="C26" s="164">
        <v>15305.85</v>
      </c>
      <c r="D26" s="138"/>
      <c r="E26" s="138">
        <v>-1000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  <c r="IQ26" s="138"/>
      <c r="IR26" s="138"/>
      <c r="IS26" s="138"/>
    </row>
    <row r="27" spans="1:253" s="165" customFormat="1" ht="27.6" x14ac:dyDescent="0.25">
      <c r="A27" s="141" t="s">
        <v>666</v>
      </c>
      <c r="B27" s="166" t="s">
        <v>665</v>
      </c>
      <c r="C27" s="164">
        <v>-4.92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  <c r="IM27" s="138"/>
      <c r="IN27" s="138"/>
      <c r="IO27" s="138"/>
      <c r="IP27" s="138"/>
      <c r="IQ27" s="138"/>
      <c r="IR27" s="138"/>
      <c r="IS27" s="138"/>
    </row>
    <row r="28" spans="1:253" x14ac:dyDescent="0.25">
      <c r="A28" s="141" t="s">
        <v>436</v>
      </c>
      <c r="B28" s="162" t="s">
        <v>437</v>
      </c>
      <c r="C28" s="163">
        <f>SUM(C29+C30)</f>
        <v>-37.369999999999997</v>
      </c>
    </row>
    <row r="29" spans="1:253" x14ac:dyDescent="0.25">
      <c r="A29" s="141" t="s">
        <v>438</v>
      </c>
      <c r="B29" s="159" t="s">
        <v>437</v>
      </c>
      <c r="C29" s="164">
        <v>-37.29</v>
      </c>
    </row>
    <row r="30" spans="1:253" ht="27.6" x14ac:dyDescent="0.25">
      <c r="A30" s="141" t="s">
        <v>667</v>
      </c>
      <c r="B30" s="159" t="s">
        <v>668</v>
      </c>
      <c r="C30" s="164">
        <v>-0.08</v>
      </c>
    </row>
    <row r="31" spans="1:253" x14ac:dyDescent="0.25">
      <c r="A31" s="141" t="s">
        <v>664</v>
      </c>
      <c r="B31" s="162" t="s">
        <v>663</v>
      </c>
      <c r="C31" s="164">
        <v>2.61</v>
      </c>
    </row>
    <row r="32" spans="1:253" ht="27.6" x14ac:dyDescent="0.25">
      <c r="A32" s="141" t="s">
        <v>439</v>
      </c>
      <c r="B32" s="154" t="s">
        <v>440</v>
      </c>
      <c r="C32" s="163">
        <f>SUM(C33)</f>
        <v>14763.45</v>
      </c>
    </row>
    <row r="33" spans="1:253" ht="27.6" x14ac:dyDescent="0.25">
      <c r="A33" s="141" t="s">
        <v>441</v>
      </c>
      <c r="B33" s="159" t="s">
        <v>442</v>
      </c>
      <c r="C33" s="164">
        <v>14763.45</v>
      </c>
      <c r="E33" s="138">
        <v>2000</v>
      </c>
    </row>
    <row r="34" spans="1:253" x14ac:dyDescent="0.25">
      <c r="A34" s="141" t="s">
        <v>443</v>
      </c>
      <c r="B34" s="153" t="s">
        <v>444</v>
      </c>
      <c r="C34" s="150">
        <f>SUM(C35+C37+C39)</f>
        <v>74870.559999999998</v>
      </c>
    </row>
    <row r="35" spans="1:253" x14ac:dyDescent="0.25">
      <c r="A35" s="148" t="s">
        <v>445</v>
      </c>
      <c r="B35" s="154" t="s">
        <v>446</v>
      </c>
      <c r="C35" s="163">
        <f>SUM(C36)</f>
        <v>17555.900000000001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</row>
    <row r="36" spans="1:253" ht="27.6" x14ac:dyDescent="0.25">
      <c r="A36" s="141" t="s">
        <v>447</v>
      </c>
      <c r="B36" s="159" t="s">
        <v>448</v>
      </c>
      <c r="C36" s="164">
        <v>17555.900000000001</v>
      </c>
    </row>
    <row r="37" spans="1:253" x14ac:dyDescent="0.25">
      <c r="A37" s="141" t="s">
        <v>449</v>
      </c>
      <c r="B37" s="154" t="s">
        <v>450</v>
      </c>
      <c r="C37" s="163">
        <f>SUM(C38)</f>
        <v>38959.29</v>
      </c>
    </row>
    <row r="38" spans="1:253" ht="27.6" x14ac:dyDescent="0.25">
      <c r="A38" s="148" t="s">
        <v>451</v>
      </c>
      <c r="B38" s="159" t="s">
        <v>452</v>
      </c>
      <c r="C38" s="160">
        <v>38959.29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5"/>
      <c r="DU38" s="165"/>
      <c r="DV38" s="165"/>
      <c r="DW38" s="165"/>
      <c r="DX38" s="165"/>
      <c r="DY38" s="165"/>
      <c r="DZ38" s="165"/>
      <c r="EA38" s="165"/>
      <c r="EB38" s="165"/>
      <c r="EC38" s="165"/>
      <c r="ED38" s="165"/>
      <c r="EE38" s="165"/>
      <c r="EF38" s="165"/>
      <c r="EG38" s="165"/>
      <c r="EH38" s="165"/>
      <c r="EI38" s="165"/>
      <c r="EJ38" s="165"/>
      <c r="EK38" s="165"/>
      <c r="EL38" s="165"/>
      <c r="EM38" s="165"/>
      <c r="EN38" s="165"/>
      <c r="EO38" s="165"/>
      <c r="EP38" s="165"/>
      <c r="EQ38" s="165"/>
      <c r="ER38" s="165"/>
      <c r="ES38" s="165"/>
      <c r="ET38" s="165"/>
      <c r="EU38" s="165"/>
      <c r="EV38" s="165"/>
      <c r="EW38" s="165"/>
      <c r="EX38" s="165"/>
      <c r="EY38" s="165"/>
      <c r="EZ38" s="165"/>
      <c r="FA38" s="165"/>
      <c r="FB38" s="165"/>
      <c r="FC38" s="165"/>
      <c r="FD38" s="165"/>
      <c r="FE38" s="165"/>
      <c r="FF38" s="165"/>
      <c r="FG38" s="165"/>
      <c r="FH38" s="165"/>
      <c r="FI38" s="165"/>
      <c r="FJ38" s="165"/>
      <c r="FK38" s="165"/>
      <c r="FL38" s="165"/>
      <c r="FM38" s="165"/>
      <c r="FN38" s="165"/>
      <c r="FO38" s="165"/>
      <c r="FP38" s="165"/>
      <c r="FQ38" s="165"/>
      <c r="FR38" s="165"/>
      <c r="FS38" s="165"/>
      <c r="FT38" s="165"/>
      <c r="FU38" s="165"/>
      <c r="FV38" s="165"/>
      <c r="FW38" s="165"/>
      <c r="FX38" s="165"/>
      <c r="FY38" s="165"/>
      <c r="FZ38" s="165"/>
      <c r="GA38" s="165"/>
      <c r="GB38" s="165"/>
      <c r="GC38" s="165"/>
      <c r="GD38" s="165"/>
      <c r="GE38" s="165"/>
      <c r="GF38" s="165"/>
      <c r="GG38" s="165"/>
      <c r="GH38" s="165"/>
      <c r="GI38" s="165"/>
      <c r="GJ38" s="165"/>
      <c r="GK38" s="165"/>
      <c r="GL38" s="165"/>
      <c r="GM38" s="165"/>
      <c r="GN38" s="165"/>
      <c r="GO38" s="165"/>
      <c r="GP38" s="165"/>
      <c r="GQ38" s="165"/>
      <c r="GR38" s="165"/>
      <c r="GS38" s="165"/>
      <c r="GT38" s="165"/>
      <c r="GU38" s="165"/>
      <c r="GV38" s="165"/>
      <c r="GW38" s="165"/>
      <c r="GX38" s="165"/>
      <c r="GY38" s="165"/>
      <c r="GZ38" s="165"/>
      <c r="HA38" s="165"/>
      <c r="HB38" s="165"/>
      <c r="HC38" s="165"/>
      <c r="HD38" s="165"/>
      <c r="HE38" s="165"/>
      <c r="HF38" s="165"/>
      <c r="HG38" s="165"/>
      <c r="HH38" s="165"/>
      <c r="HI38" s="165"/>
      <c r="HJ38" s="165"/>
      <c r="HK38" s="165"/>
      <c r="HL38" s="165"/>
      <c r="HM38" s="165"/>
      <c r="HN38" s="165"/>
      <c r="HO38" s="165"/>
      <c r="HP38" s="165"/>
      <c r="HQ38" s="165"/>
      <c r="HR38" s="165"/>
      <c r="HS38" s="165"/>
      <c r="HT38" s="165"/>
      <c r="HU38" s="165"/>
      <c r="HV38" s="165"/>
      <c r="HW38" s="165"/>
      <c r="HX38" s="165"/>
      <c r="HY38" s="165"/>
      <c r="HZ38" s="165"/>
      <c r="IA38" s="165"/>
      <c r="IB38" s="165"/>
      <c r="IC38" s="165"/>
      <c r="ID38" s="165"/>
      <c r="IE38" s="165"/>
      <c r="IF38" s="165"/>
      <c r="IG38" s="165"/>
      <c r="IH38" s="165"/>
      <c r="II38" s="165"/>
      <c r="IJ38" s="165"/>
      <c r="IK38" s="165"/>
      <c r="IL38" s="165"/>
      <c r="IM38" s="165"/>
      <c r="IN38" s="165"/>
      <c r="IO38" s="165"/>
      <c r="IP38" s="165"/>
      <c r="IQ38" s="165"/>
      <c r="IR38" s="165"/>
      <c r="IS38" s="165"/>
    </row>
    <row r="39" spans="1:253" s="167" customFormat="1" x14ac:dyDescent="0.25">
      <c r="A39" s="141" t="s">
        <v>453</v>
      </c>
      <c r="B39" s="162" t="s">
        <v>454</v>
      </c>
      <c r="C39" s="163">
        <f>SUM(C40+C42)</f>
        <v>18355.37</v>
      </c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  <c r="HC39" s="138"/>
      <c r="HD39" s="138"/>
      <c r="HE39" s="138"/>
      <c r="HF39" s="138"/>
      <c r="HG39" s="138"/>
      <c r="HH39" s="138"/>
      <c r="HI39" s="138"/>
      <c r="HJ39" s="138"/>
      <c r="HK39" s="138"/>
      <c r="HL39" s="138"/>
      <c r="HM39" s="138"/>
      <c r="HN39" s="138"/>
      <c r="HO39" s="138"/>
      <c r="HP39" s="138"/>
      <c r="HQ39" s="138"/>
      <c r="HR39" s="138"/>
      <c r="HS39" s="138"/>
      <c r="HT39" s="138"/>
      <c r="HU39" s="138"/>
      <c r="HV39" s="138"/>
      <c r="HW39" s="138"/>
      <c r="HX39" s="138"/>
      <c r="HY39" s="138"/>
      <c r="HZ39" s="138"/>
      <c r="IA39" s="138"/>
      <c r="IB39" s="138"/>
      <c r="IC39" s="138"/>
      <c r="ID39" s="138"/>
      <c r="IE39" s="138"/>
      <c r="IF39" s="138"/>
      <c r="IG39" s="138"/>
      <c r="IH39" s="138"/>
      <c r="II39" s="138"/>
      <c r="IJ39" s="138"/>
      <c r="IK39" s="138"/>
      <c r="IL39" s="138"/>
      <c r="IM39" s="138"/>
      <c r="IN39" s="138"/>
      <c r="IO39" s="138"/>
      <c r="IP39" s="138"/>
      <c r="IQ39" s="138"/>
      <c r="IR39" s="138"/>
      <c r="IS39" s="138"/>
    </row>
    <row r="40" spans="1:253" x14ac:dyDescent="0.25">
      <c r="A40" s="141" t="s">
        <v>455</v>
      </c>
      <c r="B40" s="162" t="s">
        <v>456</v>
      </c>
      <c r="C40" s="163">
        <f>SUM(C41)</f>
        <v>14125.8</v>
      </c>
    </row>
    <row r="41" spans="1:253" ht="27.6" x14ac:dyDescent="0.25">
      <c r="A41" s="141" t="s">
        <v>457</v>
      </c>
      <c r="B41" s="159" t="s">
        <v>458</v>
      </c>
      <c r="C41" s="164">
        <v>14125.8</v>
      </c>
    </row>
    <row r="42" spans="1:253" s="165" customFormat="1" x14ac:dyDescent="0.25">
      <c r="A42" s="141" t="s">
        <v>459</v>
      </c>
      <c r="B42" s="154" t="s">
        <v>460</v>
      </c>
      <c r="C42" s="163">
        <f>SUM(C43)</f>
        <v>4229.57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/>
      <c r="GR42" s="138"/>
      <c r="GS42" s="138"/>
      <c r="GT42" s="138"/>
      <c r="GU42" s="138"/>
      <c r="GV42" s="138"/>
      <c r="GW42" s="138"/>
      <c r="GX42" s="138"/>
      <c r="GY42" s="138"/>
      <c r="GZ42" s="138"/>
      <c r="HA42" s="138"/>
      <c r="HB42" s="138"/>
      <c r="HC42" s="138"/>
      <c r="HD42" s="138"/>
      <c r="HE42" s="138"/>
      <c r="HF42" s="138"/>
      <c r="HG42" s="138"/>
      <c r="HH42" s="138"/>
      <c r="HI42" s="138"/>
      <c r="HJ42" s="138"/>
      <c r="HK42" s="138"/>
      <c r="HL42" s="138"/>
      <c r="HM42" s="138"/>
      <c r="HN42" s="138"/>
      <c r="HO42" s="138"/>
      <c r="HP42" s="138"/>
      <c r="HQ42" s="138"/>
      <c r="HR42" s="138"/>
      <c r="HS42" s="138"/>
      <c r="HT42" s="138"/>
      <c r="HU42" s="138"/>
      <c r="HV42" s="138"/>
      <c r="HW42" s="138"/>
      <c r="HX42" s="138"/>
      <c r="HY42" s="138"/>
      <c r="HZ42" s="138"/>
      <c r="IA42" s="138"/>
      <c r="IB42" s="138"/>
      <c r="IC42" s="138"/>
      <c r="ID42" s="138"/>
      <c r="IE42" s="138"/>
      <c r="IF42" s="138"/>
      <c r="IG42" s="138"/>
      <c r="IH42" s="138"/>
      <c r="II42" s="138"/>
      <c r="IJ42" s="138"/>
      <c r="IK42" s="138"/>
      <c r="IL42" s="138"/>
      <c r="IM42" s="138"/>
      <c r="IN42" s="138"/>
      <c r="IO42" s="138"/>
      <c r="IP42" s="138"/>
      <c r="IQ42" s="138"/>
      <c r="IR42" s="138"/>
      <c r="IS42" s="138"/>
    </row>
    <row r="43" spans="1:253" ht="27.6" x14ac:dyDescent="0.25">
      <c r="A43" s="141" t="s">
        <v>461</v>
      </c>
      <c r="B43" s="159" t="s">
        <v>462</v>
      </c>
      <c r="C43" s="164">
        <v>4229.57</v>
      </c>
    </row>
    <row r="44" spans="1:253" x14ac:dyDescent="0.25">
      <c r="A44" s="141" t="s">
        <v>463</v>
      </c>
      <c r="B44" s="153" t="s">
        <v>464</v>
      </c>
      <c r="C44" s="150">
        <f>SUM(C45+C47)</f>
        <v>6562.21</v>
      </c>
    </row>
    <row r="45" spans="1:253" ht="27.6" x14ac:dyDescent="0.25">
      <c r="A45" s="141" t="s">
        <v>465</v>
      </c>
      <c r="B45" s="154" t="s">
        <v>466</v>
      </c>
      <c r="C45" s="163">
        <f>SUM(C46)</f>
        <v>6192.21</v>
      </c>
    </row>
    <row r="46" spans="1:253" ht="41.4" x14ac:dyDescent="0.25">
      <c r="A46" s="141" t="s">
        <v>467</v>
      </c>
      <c r="B46" s="159" t="s">
        <v>468</v>
      </c>
      <c r="C46" s="164">
        <v>6192.21</v>
      </c>
      <c r="E46" s="138">
        <v>1200</v>
      </c>
    </row>
    <row r="47" spans="1:253" ht="27.6" x14ac:dyDescent="0.25">
      <c r="A47" s="141" t="s">
        <v>469</v>
      </c>
      <c r="B47" s="162" t="s">
        <v>470</v>
      </c>
      <c r="C47" s="163">
        <f>SUM(C48)</f>
        <v>370</v>
      </c>
    </row>
    <row r="48" spans="1:253" ht="27.6" x14ac:dyDescent="0.25">
      <c r="A48" s="141" t="s">
        <v>471</v>
      </c>
      <c r="B48" s="159" t="s">
        <v>395</v>
      </c>
      <c r="C48" s="160">
        <v>370</v>
      </c>
      <c r="E48" s="138">
        <v>170</v>
      </c>
    </row>
    <row r="49" spans="1:253" ht="27.6" x14ac:dyDescent="0.25">
      <c r="A49" s="141" t="s">
        <v>472</v>
      </c>
      <c r="B49" s="153" t="s">
        <v>473</v>
      </c>
      <c r="C49" s="150">
        <f>SUM(C50+C53+C56)</f>
        <v>15562.77</v>
      </c>
      <c r="D49" s="168">
        <f>C49+C60+C65+C74+C81+C99</f>
        <v>35096.480000000003</v>
      </c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  <c r="DX49" s="169"/>
      <c r="DY49" s="169"/>
      <c r="DZ49" s="169"/>
      <c r="EA49" s="169"/>
      <c r="EB49" s="169"/>
      <c r="EC49" s="169"/>
      <c r="ED49" s="169"/>
      <c r="EE49" s="169"/>
      <c r="EF49" s="169"/>
      <c r="EG49" s="169"/>
      <c r="EH49" s="169"/>
      <c r="EI49" s="169"/>
      <c r="EJ49" s="169"/>
      <c r="EK49" s="169"/>
      <c r="EL49" s="169"/>
      <c r="EM49" s="169"/>
      <c r="EN49" s="169"/>
      <c r="EO49" s="169"/>
      <c r="EP49" s="169"/>
      <c r="EQ49" s="169"/>
      <c r="ER49" s="169"/>
      <c r="ES49" s="169"/>
      <c r="ET49" s="169"/>
      <c r="EU49" s="169"/>
      <c r="EV49" s="169"/>
      <c r="EW49" s="169"/>
      <c r="EX49" s="169"/>
      <c r="EY49" s="169"/>
      <c r="EZ49" s="169"/>
      <c r="FA49" s="169"/>
      <c r="FB49" s="169"/>
      <c r="FC49" s="169"/>
      <c r="FD49" s="169"/>
      <c r="FE49" s="169"/>
      <c r="FF49" s="169"/>
      <c r="FG49" s="169"/>
      <c r="FH49" s="169"/>
      <c r="FI49" s="169"/>
      <c r="FJ49" s="169"/>
      <c r="FK49" s="169"/>
      <c r="FL49" s="169"/>
      <c r="FM49" s="169"/>
      <c r="FN49" s="169"/>
      <c r="FO49" s="169"/>
      <c r="FP49" s="169"/>
      <c r="FQ49" s="169"/>
      <c r="FR49" s="169"/>
      <c r="FS49" s="169"/>
      <c r="FT49" s="169"/>
      <c r="FU49" s="169"/>
      <c r="FV49" s="169"/>
      <c r="FW49" s="169"/>
      <c r="FX49" s="169"/>
      <c r="FY49" s="169"/>
      <c r="FZ49" s="169"/>
      <c r="GA49" s="169"/>
      <c r="GB49" s="169"/>
      <c r="GC49" s="169"/>
      <c r="GD49" s="169"/>
      <c r="GE49" s="169"/>
      <c r="GF49" s="169"/>
      <c r="GG49" s="169"/>
      <c r="GH49" s="169"/>
      <c r="GI49" s="169"/>
      <c r="GJ49" s="169"/>
      <c r="GK49" s="169"/>
      <c r="GL49" s="169"/>
      <c r="GM49" s="169"/>
      <c r="GN49" s="169"/>
      <c r="GO49" s="169"/>
      <c r="GP49" s="169"/>
      <c r="GQ49" s="169"/>
      <c r="GR49" s="169"/>
      <c r="GS49" s="169"/>
      <c r="GT49" s="169"/>
      <c r="GU49" s="169"/>
      <c r="GV49" s="169"/>
      <c r="GW49" s="169"/>
      <c r="GX49" s="169"/>
      <c r="GY49" s="169"/>
      <c r="GZ49" s="169"/>
      <c r="HA49" s="169"/>
      <c r="HB49" s="169"/>
      <c r="HC49" s="169"/>
      <c r="HD49" s="169"/>
      <c r="HE49" s="169"/>
      <c r="HF49" s="169"/>
      <c r="HG49" s="169"/>
      <c r="HH49" s="169"/>
      <c r="HI49" s="169"/>
      <c r="HJ49" s="169"/>
      <c r="HK49" s="169"/>
      <c r="HL49" s="169"/>
      <c r="HM49" s="169"/>
      <c r="HN49" s="169"/>
      <c r="HO49" s="169"/>
      <c r="HP49" s="169"/>
      <c r="HQ49" s="169"/>
      <c r="HR49" s="169"/>
      <c r="HS49" s="169"/>
      <c r="HT49" s="169"/>
      <c r="HU49" s="169"/>
      <c r="HV49" s="169"/>
      <c r="HW49" s="169"/>
      <c r="HX49" s="169"/>
      <c r="HY49" s="169"/>
      <c r="HZ49" s="169"/>
      <c r="IA49" s="169"/>
      <c r="IB49" s="169"/>
      <c r="IC49" s="169"/>
      <c r="ID49" s="169"/>
      <c r="IE49" s="169"/>
      <c r="IF49" s="169"/>
      <c r="IG49" s="169"/>
      <c r="IH49" s="169"/>
      <c r="II49" s="169"/>
      <c r="IJ49" s="169"/>
      <c r="IK49" s="169"/>
      <c r="IL49" s="169"/>
      <c r="IM49" s="169"/>
      <c r="IN49" s="169"/>
      <c r="IO49" s="169"/>
      <c r="IP49" s="169"/>
      <c r="IQ49" s="169"/>
      <c r="IR49" s="169"/>
      <c r="IS49" s="169"/>
    </row>
    <row r="50" spans="1:253" ht="69" x14ac:dyDescent="0.25">
      <c r="A50" s="141" t="s">
        <v>474</v>
      </c>
      <c r="B50" s="154" t="s">
        <v>475</v>
      </c>
      <c r="C50" s="163">
        <f t="shared" ref="C50:C51" si="0">SUM(C51)</f>
        <v>11426.88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69"/>
      <c r="DU50" s="169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69"/>
      <c r="EH50" s="169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69"/>
      <c r="EU50" s="169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69"/>
      <c r="FG50" s="169"/>
      <c r="FH50" s="169"/>
      <c r="FI50" s="169"/>
      <c r="FJ50" s="169"/>
      <c r="FK50" s="169"/>
      <c r="FL50" s="169"/>
      <c r="FM50" s="169"/>
      <c r="FN50" s="169"/>
      <c r="FO50" s="169"/>
      <c r="FP50" s="169"/>
      <c r="FQ50" s="169"/>
      <c r="FR50" s="169"/>
      <c r="FS50" s="169"/>
      <c r="FT50" s="169"/>
      <c r="FU50" s="169"/>
      <c r="FV50" s="169"/>
      <c r="FW50" s="169"/>
      <c r="FX50" s="169"/>
      <c r="FY50" s="169"/>
      <c r="FZ50" s="169"/>
      <c r="GA50" s="169"/>
      <c r="GB50" s="169"/>
      <c r="GC50" s="169"/>
      <c r="GD50" s="169"/>
      <c r="GE50" s="169"/>
      <c r="GF50" s="169"/>
      <c r="GG50" s="169"/>
      <c r="GH50" s="169"/>
      <c r="GI50" s="169"/>
      <c r="GJ50" s="169"/>
      <c r="GK50" s="169"/>
      <c r="GL50" s="169"/>
      <c r="GM50" s="169"/>
      <c r="GN50" s="169"/>
      <c r="GO50" s="169"/>
      <c r="GP50" s="169"/>
      <c r="GQ50" s="169"/>
      <c r="GR50" s="169"/>
      <c r="GS50" s="169"/>
      <c r="GT50" s="169"/>
      <c r="GU50" s="169"/>
      <c r="GV50" s="169"/>
      <c r="GW50" s="169"/>
      <c r="GX50" s="169"/>
      <c r="GY50" s="169"/>
      <c r="GZ50" s="169"/>
      <c r="HA50" s="169"/>
      <c r="HB50" s="169"/>
      <c r="HC50" s="169"/>
      <c r="HD50" s="169"/>
      <c r="HE50" s="169"/>
      <c r="HF50" s="169"/>
      <c r="HG50" s="169"/>
      <c r="HH50" s="169"/>
      <c r="HI50" s="169"/>
      <c r="HJ50" s="169"/>
      <c r="HK50" s="169"/>
      <c r="HL50" s="169"/>
      <c r="HM50" s="169"/>
      <c r="HN50" s="169"/>
      <c r="HO50" s="169"/>
      <c r="HP50" s="169"/>
      <c r="HQ50" s="169"/>
      <c r="HR50" s="169"/>
      <c r="HS50" s="169"/>
      <c r="HT50" s="169"/>
      <c r="HU50" s="169"/>
      <c r="HV50" s="169"/>
      <c r="HW50" s="169"/>
      <c r="HX50" s="169"/>
      <c r="HY50" s="169"/>
      <c r="HZ50" s="169"/>
      <c r="IA50" s="169"/>
      <c r="IB50" s="169"/>
      <c r="IC50" s="169"/>
      <c r="ID50" s="169"/>
      <c r="IE50" s="169"/>
      <c r="IF50" s="169"/>
      <c r="IG50" s="169"/>
      <c r="IH50" s="169"/>
      <c r="II50" s="169"/>
      <c r="IJ50" s="169"/>
      <c r="IK50" s="169"/>
      <c r="IL50" s="169"/>
      <c r="IM50" s="169"/>
      <c r="IN50" s="169"/>
      <c r="IO50" s="169"/>
      <c r="IP50" s="169"/>
      <c r="IQ50" s="169"/>
      <c r="IR50" s="169"/>
      <c r="IS50" s="169"/>
    </row>
    <row r="51" spans="1:253" ht="55.2" x14ac:dyDescent="0.25">
      <c r="A51" s="141" t="s">
        <v>476</v>
      </c>
      <c r="B51" s="154" t="s">
        <v>477</v>
      </c>
      <c r="C51" s="163">
        <f t="shared" si="0"/>
        <v>11426.88</v>
      </c>
    </row>
    <row r="52" spans="1:253" ht="55.2" x14ac:dyDescent="0.25">
      <c r="A52" s="141" t="s">
        <v>478</v>
      </c>
      <c r="B52" s="159" t="s">
        <v>479</v>
      </c>
      <c r="C52" s="164">
        <v>11426.88</v>
      </c>
    </row>
    <row r="53" spans="1:253" s="169" customFormat="1" ht="27.6" x14ac:dyDescent="0.25">
      <c r="A53" s="141" t="s">
        <v>480</v>
      </c>
      <c r="B53" s="154" t="s">
        <v>481</v>
      </c>
      <c r="C53" s="163">
        <f t="shared" ref="C53:C54" si="1">SUM(C54)</f>
        <v>46.1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  <c r="HC53" s="138"/>
      <c r="HD53" s="138"/>
      <c r="HE53" s="138"/>
      <c r="HF53" s="138"/>
      <c r="HG53" s="138"/>
      <c r="HH53" s="138"/>
      <c r="HI53" s="138"/>
      <c r="HJ53" s="138"/>
      <c r="HK53" s="138"/>
      <c r="HL53" s="138"/>
      <c r="HM53" s="138"/>
      <c r="HN53" s="138"/>
      <c r="HO53" s="138"/>
      <c r="HP53" s="138"/>
      <c r="HQ53" s="138"/>
      <c r="HR53" s="138"/>
      <c r="HS53" s="138"/>
      <c r="HT53" s="138"/>
      <c r="HU53" s="138"/>
      <c r="HV53" s="138"/>
      <c r="HW53" s="138"/>
      <c r="HX53" s="138"/>
      <c r="HY53" s="138"/>
      <c r="HZ53" s="138"/>
      <c r="IA53" s="138"/>
      <c r="IB53" s="138"/>
      <c r="IC53" s="138"/>
      <c r="ID53" s="138"/>
      <c r="IE53" s="138"/>
      <c r="IF53" s="138"/>
      <c r="IG53" s="138"/>
      <c r="IH53" s="138"/>
      <c r="II53" s="138"/>
      <c r="IJ53" s="138"/>
      <c r="IK53" s="138"/>
      <c r="IL53" s="138"/>
      <c r="IM53" s="138"/>
      <c r="IN53" s="138"/>
      <c r="IO53" s="138"/>
      <c r="IP53" s="138"/>
      <c r="IQ53" s="138"/>
      <c r="IR53" s="138"/>
      <c r="IS53" s="138"/>
    </row>
    <row r="54" spans="1:253" s="169" customFormat="1" ht="41.4" x14ac:dyDescent="0.25">
      <c r="A54" s="141" t="s">
        <v>482</v>
      </c>
      <c r="B54" s="154" t="s">
        <v>483</v>
      </c>
      <c r="C54" s="163">
        <f t="shared" si="1"/>
        <v>46.1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  <c r="HC54" s="138"/>
      <c r="HD54" s="138"/>
      <c r="HE54" s="138"/>
      <c r="HF54" s="138"/>
      <c r="HG54" s="138"/>
      <c r="HH54" s="138"/>
      <c r="HI54" s="138"/>
      <c r="HJ54" s="138"/>
      <c r="HK54" s="138"/>
      <c r="HL54" s="138"/>
      <c r="HM54" s="138"/>
      <c r="HN54" s="138"/>
      <c r="HO54" s="138"/>
      <c r="HP54" s="138"/>
      <c r="HQ54" s="138"/>
      <c r="HR54" s="138"/>
      <c r="HS54" s="138"/>
      <c r="HT54" s="138"/>
      <c r="HU54" s="138"/>
      <c r="HV54" s="138"/>
      <c r="HW54" s="138"/>
      <c r="HX54" s="138"/>
      <c r="HY54" s="138"/>
      <c r="HZ54" s="138"/>
      <c r="IA54" s="138"/>
      <c r="IB54" s="138"/>
      <c r="IC54" s="138"/>
      <c r="ID54" s="138"/>
      <c r="IE54" s="138"/>
      <c r="IF54" s="138"/>
      <c r="IG54" s="138"/>
      <c r="IH54" s="138"/>
      <c r="II54" s="138"/>
      <c r="IJ54" s="138"/>
      <c r="IK54" s="138"/>
      <c r="IL54" s="138"/>
      <c r="IM54" s="138"/>
      <c r="IN54" s="138"/>
      <c r="IO54" s="138"/>
      <c r="IP54" s="138"/>
      <c r="IQ54" s="138"/>
      <c r="IR54" s="138"/>
      <c r="IS54" s="138"/>
    </row>
    <row r="55" spans="1:253" ht="41.4" x14ac:dyDescent="0.25">
      <c r="A55" s="141" t="s">
        <v>484</v>
      </c>
      <c r="B55" s="159" t="s">
        <v>485</v>
      </c>
      <c r="C55" s="164">
        <v>46.1</v>
      </c>
      <c r="E55" s="138">
        <v>36</v>
      </c>
    </row>
    <row r="56" spans="1:253" ht="69" x14ac:dyDescent="0.25">
      <c r="A56" s="141" t="s">
        <v>486</v>
      </c>
      <c r="B56" s="154" t="s">
        <v>487</v>
      </c>
      <c r="C56" s="163">
        <f>SUM(C57)</f>
        <v>4089.79</v>
      </c>
    </row>
    <row r="57" spans="1:253" ht="69" x14ac:dyDescent="0.25">
      <c r="A57" s="141" t="s">
        <v>488</v>
      </c>
      <c r="B57" s="154" t="s">
        <v>489</v>
      </c>
      <c r="C57" s="155">
        <f>SUM(C58:C59)</f>
        <v>4089.79</v>
      </c>
    </row>
    <row r="58" spans="1:253" ht="55.2" x14ac:dyDescent="0.25">
      <c r="A58" s="141" t="s">
        <v>490</v>
      </c>
      <c r="B58" s="159" t="s">
        <v>491</v>
      </c>
      <c r="C58" s="170">
        <v>973.62</v>
      </c>
    </row>
    <row r="59" spans="1:253" ht="27.6" x14ac:dyDescent="0.25">
      <c r="A59" s="141" t="s">
        <v>492</v>
      </c>
      <c r="B59" s="159" t="s">
        <v>493</v>
      </c>
      <c r="C59" s="164">
        <v>3116.17</v>
      </c>
    </row>
    <row r="60" spans="1:253" x14ac:dyDescent="0.25">
      <c r="A60" s="141" t="s">
        <v>494</v>
      </c>
      <c r="B60" s="153" t="s">
        <v>495</v>
      </c>
      <c r="C60" s="150">
        <f>SUM(C61)</f>
        <v>4057.64</v>
      </c>
    </row>
    <row r="61" spans="1:253" x14ac:dyDescent="0.25">
      <c r="A61" s="141" t="s">
        <v>496</v>
      </c>
      <c r="B61" s="171" t="s">
        <v>497</v>
      </c>
      <c r="C61" s="163">
        <f>SUM(C62:C64)</f>
        <v>4057.64</v>
      </c>
    </row>
    <row r="62" spans="1:253" ht="27.6" x14ac:dyDescent="0.25">
      <c r="A62" s="148" t="s">
        <v>498</v>
      </c>
      <c r="B62" s="159" t="s">
        <v>499</v>
      </c>
      <c r="C62" s="164">
        <v>31.1</v>
      </c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Q62" s="165"/>
      <c r="DR62" s="165"/>
      <c r="DS62" s="165"/>
      <c r="DT62" s="165"/>
      <c r="DU62" s="165"/>
      <c r="DV62" s="165"/>
      <c r="DW62" s="165"/>
      <c r="DX62" s="165"/>
      <c r="DY62" s="165"/>
      <c r="DZ62" s="165"/>
      <c r="EA62" s="165"/>
      <c r="EB62" s="165"/>
      <c r="EC62" s="165"/>
      <c r="ED62" s="165"/>
      <c r="EE62" s="165"/>
      <c r="EF62" s="165"/>
      <c r="EG62" s="165"/>
      <c r="EH62" s="165"/>
      <c r="EI62" s="165"/>
      <c r="EJ62" s="165"/>
      <c r="EK62" s="165"/>
      <c r="EL62" s="165"/>
      <c r="EM62" s="165"/>
      <c r="EN62" s="165"/>
      <c r="EO62" s="165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165"/>
      <c r="FA62" s="165"/>
      <c r="FB62" s="165"/>
      <c r="FC62" s="165"/>
      <c r="FD62" s="165"/>
      <c r="FE62" s="165"/>
      <c r="FF62" s="165"/>
      <c r="FG62" s="165"/>
      <c r="FH62" s="165"/>
      <c r="FI62" s="165"/>
      <c r="FJ62" s="165"/>
      <c r="FK62" s="165"/>
      <c r="FL62" s="165"/>
      <c r="FM62" s="165"/>
      <c r="FN62" s="165"/>
      <c r="FO62" s="165"/>
      <c r="FP62" s="165"/>
      <c r="FQ62" s="165"/>
      <c r="FR62" s="165"/>
      <c r="FS62" s="165"/>
      <c r="FT62" s="165"/>
      <c r="FU62" s="165"/>
      <c r="FV62" s="165"/>
      <c r="FW62" s="165"/>
      <c r="FX62" s="165"/>
      <c r="FY62" s="165"/>
      <c r="FZ62" s="165"/>
      <c r="GA62" s="165"/>
      <c r="GB62" s="165"/>
      <c r="GC62" s="165"/>
      <c r="GD62" s="165"/>
      <c r="GE62" s="165"/>
      <c r="GF62" s="165"/>
      <c r="GG62" s="165"/>
      <c r="GH62" s="165"/>
      <c r="GI62" s="165"/>
      <c r="GJ62" s="165"/>
      <c r="GK62" s="165"/>
      <c r="GL62" s="165"/>
      <c r="GM62" s="165"/>
      <c r="GN62" s="165"/>
      <c r="GO62" s="165"/>
      <c r="GP62" s="165"/>
      <c r="GQ62" s="165"/>
      <c r="GR62" s="165"/>
      <c r="GS62" s="165"/>
      <c r="GT62" s="165"/>
      <c r="GU62" s="165"/>
      <c r="GV62" s="165"/>
      <c r="GW62" s="165"/>
      <c r="GX62" s="165"/>
      <c r="GY62" s="165"/>
      <c r="GZ62" s="165"/>
      <c r="HA62" s="165"/>
      <c r="HB62" s="165"/>
      <c r="HC62" s="165"/>
      <c r="HD62" s="165"/>
      <c r="HE62" s="165"/>
      <c r="HF62" s="165"/>
      <c r="HG62" s="165"/>
      <c r="HH62" s="165"/>
      <c r="HI62" s="165"/>
      <c r="HJ62" s="165"/>
      <c r="HK62" s="165"/>
      <c r="HL62" s="165"/>
      <c r="HM62" s="165"/>
      <c r="HN62" s="165"/>
      <c r="HO62" s="165"/>
      <c r="HP62" s="165"/>
      <c r="HQ62" s="165"/>
      <c r="HR62" s="165"/>
      <c r="HS62" s="165"/>
      <c r="HT62" s="165"/>
      <c r="HU62" s="165"/>
      <c r="HV62" s="165"/>
      <c r="HW62" s="165"/>
      <c r="HX62" s="165"/>
      <c r="HY62" s="165"/>
      <c r="HZ62" s="165"/>
      <c r="IA62" s="165"/>
      <c r="IB62" s="165"/>
      <c r="IC62" s="165"/>
      <c r="ID62" s="165"/>
      <c r="IE62" s="165"/>
      <c r="IF62" s="165"/>
      <c r="IG62" s="165"/>
      <c r="IH62" s="165"/>
      <c r="II62" s="165"/>
      <c r="IJ62" s="165"/>
      <c r="IK62" s="165"/>
      <c r="IL62" s="165"/>
      <c r="IM62" s="165"/>
      <c r="IN62" s="165"/>
      <c r="IO62" s="165"/>
      <c r="IP62" s="165"/>
      <c r="IQ62" s="165"/>
      <c r="IR62" s="165"/>
      <c r="IS62" s="165"/>
    </row>
    <row r="63" spans="1:253" x14ac:dyDescent="0.25">
      <c r="A63" s="148" t="s">
        <v>500</v>
      </c>
      <c r="B63" s="159" t="s">
        <v>501</v>
      </c>
      <c r="C63" s="164">
        <v>4004.62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  <c r="DT63" s="165"/>
      <c r="DU63" s="165"/>
      <c r="DV63" s="165"/>
      <c r="DW63" s="165"/>
      <c r="DX63" s="165"/>
      <c r="DY63" s="165"/>
      <c r="DZ63" s="165"/>
      <c r="EA63" s="165"/>
      <c r="EB63" s="165"/>
      <c r="EC63" s="165"/>
      <c r="ED63" s="165"/>
      <c r="EE63" s="165"/>
      <c r="EF63" s="165"/>
      <c r="EG63" s="165"/>
      <c r="EH63" s="165"/>
      <c r="EI63" s="165"/>
      <c r="EJ63" s="165"/>
      <c r="EK63" s="165"/>
      <c r="EL63" s="165"/>
      <c r="EM63" s="165"/>
      <c r="EN63" s="165"/>
      <c r="EO63" s="165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165"/>
      <c r="FA63" s="165"/>
      <c r="FB63" s="165"/>
      <c r="FC63" s="165"/>
      <c r="FD63" s="165"/>
      <c r="FE63" s="165"/>
      <c r="FF63" s="165"/>
      <c r="FG63" s="165"/>
      <c r="FH63" s="165"/>
      <c r="FI63" s="165"/>
      <c r="FJ63" s="165"/>
      <c r="FK63" s="165"/>
      <c r="FL63" s="165"/>
      <c r="FM63" s="165"/>
      <c r="FN63" s="165"/>
      <c r="FO63" s="165"/>
      <c r="FP63" s="165"/>
      <c r="FQ63" s="165"/>
      <c r="FR63" s="165"/>
      <c r="FS63" s="165"/>
      <c r="FT63" s="165"/>
      <c r="FU63" s="165"/>
      <c r="FV63" s="165"/>
      <c r="FW63" s="165"/>
      <c r="FX63" s="165"/>
      <c r="FY63" s="165"/>
      <c r="FZ63" s="165"/>
      <c r="GA63" s="165"/>
      <c r="GB63" s="165"/>
      <c r="GC63" s="165"/>
      <c r="GD63" s="165"/>
      <c r="GE63" s="165"/>
      <c r="GF63" s="165"/>
      <c r="GG63" s="165"/>
      <c r="GH63" s="165"/>
      <c r="GI63" s="165"/>
      <c r="GJ63" s="165"/>
      <c r="GK63" s="165"/>
      <c r="GL63" s="165"/>
      <c r="GM63" s="165"/>
      <c r="GN63" s="165"/>
      <c r="GO63" s="165"/>
      <c r="GP63" s="165"/>
      <c r="GQ63" s="165"/>
      <c r="GR63" s="165"/>
      <c r="GS63" s="165"/>
      <c r="GT63" s="165"/>
      <c r="GU63" s="165"/>
      <c r="GV63" s="165"/>
      <c r="GW63" s="165"/>
      <c r="GX63" s="165"/>
      <c r="GY63" s="165"/>
      <c r="GZ63" s="165"/>
      <c r="HA63" s="165"/>
      <c r="HB63" s="165"/>
      <c r="HC63" s="165"/>
      <c r="HD63" s="165"/>
      <c r="HE63" s="165"/>
      <c r="HF63" s="165"/>
      <c r="HG63" s="165"/>
      <c r="HH63" s="165"/>
      <c r="HI63" s="165"/>
      <c r="HJ63" s="165"/>
      <c r="HK63" s="165"/>
      <c r="HL63" s="165"/>
      <c r="HM63" s="165"/>
      <c r="HN63" s="165"/>
      <c r="HO63" s="165"/>
      <c r="HP63" s="165"/>
      <c r="HQ63" s="165"/>
      <c r="HR63" s="165"/>
      <c r="HS63" s="165"/>
      <c r="HT63" s="165"/>
      <c r="HU63" s="165"/>
      <c r="HV63" s="165"/>
      <c r="HW63" s="165"/>
      <c r="HX63" s="165"/>
      <c r="HY63" s="165"/>
      <c r="HZ63" s="165"/>
      <c r="IA63" s="165"/>
      <c r="IB63" s="165"/>
      <c r="IC63" s="165"/>
      <c r="ID63" s="165"/>
      <c r="IE63" s="165"/>
      <c r="IF63" s="165"/>
      <c r="IG63" s="165"/>
      <c r="IH63" s="165"/>
      <c r="II63" s="165"/>
      <c r="IJ63" s="165"/>
      <c r="IK63" s="165"/>
      <c r="IL63" s="165"/>
      <c r="IM63" s="165"/>
      <c r="IN63" s="165"/>
      <c r="IO63" s="165"/>
      <c r="IP63" s="165"/>
      <c r="IQ63" s="165"/>
      <c r="IR63" s="165"/>
      <c r="IS63" s="165"/>
    </row>
    <row r="64" spans="1:253" x14ac:dyDescent="0.25">
      <c r="A64" s="148" t="s">
        <v>502</v>
      </c>
      <c r="B64" s="159" t="s">
        <v>503</v>
      </c>
      <c r="C64" s="164">
        <v>21.92</v>
      </c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5"/>
      <c r="DW64" s="165"/>
      <c r="DX64" s="165"/>
      <c r="DY64" s="165"/>
      <c r="DZ64" s="165"/>
      <c r="EA64" s="165"/>
      <c r="EB64" s="165"/>
      <c r="EC64" s="165"/>
      <c r="ED64" s="165"/>
      <c r="EE64" s="165"/>
      <c r="EF64" s="165"/>
      <c r="EG64" s="165"/>
      <c r="EH64" s="165"/>
      <c r="EI64" s="165"/>
      <c r="EJ64" s="165"/>
      <c r="EK64" s="165"/>
      <c r="EL64" s="165"/>
      <c r="EM64" s="165"/>
      <c r="EN64" s="165"/>
      <c r="EO64" s="165"/>
      <c r="EP64" s="165"/>
      <c r="EQ64" s="165"/>
      <c r="ER64" s="165"/>
      <c r="ES64" s="165"/>
      <c r="ET64" s="165"/>
      <c r="EU64" s="165"/>
      <c r="EV64" s="165"/>
      <c r="EW64" s="165"/>
      <c r="EX64" s="165"/>
      <c r="EY64" s="165"/>
      <c r="EZ64" s="165"/>
      <c r="FA64" s="165"/>
      <c r="FB64" s="165"/>
      <c r="FC64" s="165"/>
      <c r="FD64" s="165"/>
      <c r="FE64" s="165"/>
      <c r="FF64" s="165"/>
      <c r="FG64" s="165"/>
      <c r="FH64" s="165"/>
      <c r="FI64" s="165"/>
      <c r="FJ64" s="165"/>
      <c r="FK64" s="165"/>
      <c r="FL64" s="165"/>
      <c r="FM64" s="165"/>
      <c r="FN64" s="165"/>
      <c r="FO64" s="165"/>
      <c r="FP64" s="165"/>
      <c r="FQ64" s="165"/>
      <c r="FR64" s="165"/>
      <c r="FS64" s="165"/>
      <c r="FT64" s="165"/>
      <c r="FU64" s="165"/>
      <c r="FV64" s="165"/>
      <c r="FW64" s="165"/>
      <c r="FX64" s="165"/>
      <c r="FY64" s="165"/>
      <c r="FZ64" s="165"/>
      <c r="GA64" s="165"/>
      <c r="GB64" s="165"/>
      <c r="GC64" s="165"/>
      <c r="GD64" s="165"/>
      <c r="GE64" s="165"/>
      <c r="GF64" s="165"/>
      <c r="GG64" s="165"/>
      <c r="GH64" s="165"/>
      <c r="GI64" s="165"/>
      <c r="GJ64" s="165"/>
      <c r="GK64" s="165"/>
      <c r="GL64" s="165"/>
      <c r="GM64" s="165"/>
      <c r="GN64" s="165"/>
      <c r="GO64" s="165"/>
      <c r="GP64" s="165"/>
      <c r="GQ64" s="165"/>
      <c r="GR64" s="165"/>
      <c r="GS64" s="165"/>
      <c r="GT64" s="165"/>
      <c r="GU64" s="165"/>
      <c r="GV64" s="165"/>
      <c r="GW64" s="165"/>
      <c r="GX64" s="165"/>
      <c r="GY64" s="165"/>
      <c r="GZ64" s="165"/>
      <c r="HA64" s="165"/>
      <c r="HB64" s="165"/>
      <c r="HC64" s="165"/>
      <c r="HD64" s="165"/>
      <c r="HE64" s="165"/>
      <c r="HF64" s="165"/>
      <c r="HG64" s="165"/>
      <c r="HH64" s="165"/>
      <c r="HI64" s="165"/>
      <c r="HJ64" s="165"/>
      <c r="HK64" s="165"/>
      <c r="HL64" s="165"/>
      <c r="HM64" s="165"/>
      <c r="HN64" s="165"/>
      <c r="HO64" s="165"/>
      <c r="HP64" s="165"/>
      <c r="HQ64" s="165"/>
      <c r="HR64" s="165"/>
      <c r="HS64" s="165"/>
      <c r="HT64" s="165"/>
      <c r="HU64" s="165"/>
      <c r="HV64" s="165"/>
      <c r="HW64" s="165"/>
      <c r="HX64" s="165"/>
      <c r="HY64" s="165"/>
      <c r="HZ64" s="165"/>
      <c r="IA64" s="165"/>
      <c r="IB64" s="165"/>
      <c r="IC64" s="165"/>
      <c r="ID64" s="165"/>
      <c r="IE64" s="165"/>
      <c r="IF64" s="165"/>
      <c r="IG64" s="165"/>
      <c r="IH64" s="165"/>
      <c r="II64" s="165"/>
      <c r="IJ64" s="165"/>
      <c r="IK64" s="165"/>
      <c r="IL64" s="165"/>
      <c r="IM64" s="165"/>
      <c r="IN64" s="165"/>
      <c r="IO64" s="165"/>
      <c r="IP64" s="165"/>
      <c r="IQ64" s="165"/>
      <c r="IR64" s="165"/>
      <c r="IS64" s="165"/>
    </row>
    <row r="65" spans="1:253" ht="27.6" x14ac:dyDescent="0.25">
      <c r="A65" s="141" t="s">
        <v>504</v>
      </c>
      <c r="B65" s="161" t="s">
        <v>505</v>
      </c>
      <c r="C65" s="150">
        <f>SUM(C66+C69)</f>
        <v>6333.03</v>
      </c>
    </row>
    <row r="66" spans="1:253" s="165" customFormat="1" x14ac:dyDescent="0.25">
      <c r="A66" s="141" t="s">
        <v>506</v>
      </c>
      <c r="B66" s="154" t="s">
        <v>507</v>
      </c>
      <c r="C66" s="163">
        <f t="shared" ref="C66:C67" si="2">SUM(C67)</f>
        <v>299.29000000000002</v>
      </c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8"/>
      <c r="CL66" s="138"/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8"/>
      <c r="DE66" s="138"/>
      <c r="DF66" s="138"/>
      <c r="DG66" s="138"/>
      <c r="DH66" s="138"/>
      <c r="DI66" s="138"/>
      <c r="DJ66" s="138"/>
      <c r="DK66" s="138"/>
      <c r="DL66" s="138"/>
      <c r="DM66" s="138"/>
      <c r="DN66" s="138"/>
      <c r="DO66" s="138"/>
      <c r="DP66" s="138"/>
      <c r="DQ66" s="138"/>
      <c r="DR66" s="138"/>
      <c r="DS66" s="138"/>
      <c r="DT66" s="138"/>
      <c r="DU66" s="138"/>
      <c r="DV66" s="138"/>
      <c r="DW66" s="138"/>
      <c r="DX66" s="138"/>
      <c r="DY66" s="138"/>
      <c r="DZ66" s="138"/>
      <c r="EA66" s="138"/>
      <c r="EB66" s="138"/>
      <c r="EC66" s="138"/>
      <c r="ED66" s="138"/>
      <c r="EE66" s="138"/>
      <c r="EF66" s="138"/>
      <c r="EG66" s="138"/>
      <c r="EH66" s="138"/>
      <c r="EI66" s="138"/>
      <c r="EJ66" s="138"/>
      <c r="EK66" s="138"/>
      <c r="EL66" s="138"/>
      <c r="EM66" s="138"/>
      <c r="EN66" s="138"/>
      <c r="EO66" s="138"/>
      <c r="EP66" s="138"/>
      <c r="EQ66" s="138"/>
      <c r="ER66" s="138"/>
      <c r="ES66" s="138"/>
      <c r="ET66" s="138"/>
      <c r="EU66" s="138"/>
      <c r="EV66" s="138"/>
      <c r="EW66" s="138"/>
      <c r="EX66" s="138"/>
      <c r="EY66" s="138"/>
      <c r="EZ66" s="138"/>
      <c r="FA66" s="138"/>
      <c r="FB66" s="138"/>
      <c r="FC66" s="138"/>
      <c r="FD66" s="138"/>
      <c r="FE66" s="138"/>
      <c r="FF66" s="138"/>
      <c r="FG66" s="138"/>
      <c r="FH66" s="138"/>
      <c r="FI66" s="138"/>
      <c r="FJ66" s="138"/>
      <c r="FK66" s="138"/>
      <c r="FL66" s="138"/>
      <c r="FM66" s="138"/>
      <c r="FN66" s="138"/>
      <c r="FO66" s="138"/>
      <c r="FP66" s="138"/>
      <c r="FQ66" s="138"/>
      <c r="FR66" s="138"/>
      <c r="FS66" s="138"/>
      <c r="FT66" s="138"/>
      <c r="FU66" s="138"/>
      <c r="FV66" s="138"/>
      <c r="FW66" s="138"/>
      <c r="FX66" s="138"/>
      <c r="FY66" s="138"/>
      <c r="FZ66" s="138"/>
      <c r="GA66" s="138"/>
      <c r="GB66" s="138"/>
      <c r="GC66" s="138"/>
      <c r="GD66" s="138"/>
      <c r="GE66" s="138"/>
      <c r="GF66" s="138"/>
      <c r="GG66" s="138"/>
      <c r="GH66" s="138"/>
      <c r="GI66" s="138"/>
      <c r="GJ66" s="138"/>
      <c r="GK66" s="138"/>
      <c r="GL66" s="138"/>
      <c r="GM66" s="138"/>
      <c r="GN66" s="138"/>
      <c r="GO66" s="138"/>
      <c r="GP66" s="138"/>
      <c r="GQ66" s="138"/>
      <c r="GR66" s="138"/>
      <c r="GS66" s="138"/>
      <c r="GT66" s="138"/>
      <c r="GU66" s="138"/>
      <c r="GV66" s="138"/>
      <c r="GW66" s="138"/>
      <c r="GX66" s="138"/>
      <c r="GY66" s="138"/>
      <c r="GZ66" s="138"/>
      <c r="HA66" s="138"/>
      <c r="HB66" s="138"/>
      <c r="HC66" s="138"/>
      <c r="HD66" s="138"/>
      <c r="HE66" s="138"/>
      <c r="HF66" s="138"/>
      <c r="HG66" s="138"/>
      <c r="HH66" s="138"/>
      <c r="HI66" s="138"/>
      <c r="HJ66" s="138"/>
      <c r="HK66" s="138"/>
      <c r="HL66" s="138"/>
      <c r="HM66" s="138"/>
      <c r="HN66" s="138"/>
      <c r="HO66" s="138"/>
      <c r="HP66" s="138"/>
      <c r="HQ66" s="138"/>
      <c r="HR66" s="138"/>
      <c r="HS66" s="138"/>
      <c r="HT66" s="138"/>
      <c r="HU66" s="138"/>
      <c r="HV66" s="138"/>
      <c r="HW66" s="138"/>
      <c r="HX66" s="138"/>
      <c r="HY66" s="138"/>
      <c r="HZ66" s="138"/>
      <c r="IA66" s="138"/>
      <c r="IB66" s="138"/>
      <c r="IC66" s="138"/>
      <c r="ID66" s="138"/>
      <c r="IE66" s="138"/>
      <c r="IF66" s="138"/>
      <c r="IG66" s="138"/>
      <c r="IH66" s="138"/>
      <c r="II66" s="138"/>
      <c r="IJ66" s="138"/>
      <c r="IK66" s="138"/>
      <c r="IL66" s="138"/>
      <c r="IM66" s="138"/>
      <c r="IN66" s="138"/>
      <c r="IO66" s="138"/>
      <c r="IP66" s="138"/>
      <c r="IQ66" s="138"/>
      <c r="IR66" s="138"/>
      <c r="IS66" s="138"/>
    </row>
    <row r="67" spans="1:253" s="165" customFormat="1" x14ac:dyDescent="0.25">
      <c r="A67" s="141" t="s">
        <v>508</v>
      </c>
      <c r="B67" s="172" t="s">
        <v>509</v>
      </c>
      <c r="C67" s="163">
        <f t="shared" si="2"/>
        <v>299.29000000000002</v>
      </c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  <c r="CL67" s="138"/>
      <c r="CM67" s="138"/>
      <c r="CN67" s="138"/>
      <c r="CO67" s="138"/>
      <c r="CP67" s="138"/>
      <c r="CQ67" s="138"/>
      <c r="CR67" s="138"/>
      <c r="CS67" s="138"/>
      <c r="CT67" s="138"/>
      <c r="CU67" s="138"/>
      <c r="CV67" s="138"/>
      <c r="CW67" s="138"/>
      <c r="CX67" s="138"/>
      <c r="CY67" s="138"/>
      <c r="CZ67" s="138"/>
      <c r="DA67" s="138"/>
      <c r="DB67" s="138"/>
      <c r="DC67" s="138"/>
      <c r="DD67" s="138"/>
      <c r="DE67" s="138"/>
      <c r="DF67" s="138"/>
      <c r="DG67" s="138"/>
      <c r="DH67" s="138"/>
      <c r="DI67" s="138"/>
      <c r="DJ67" s="138"/>
      <c r="DK67" s="138"/>
      <c r="DL67" s="138"/>
      <c r="DM67" s="138"/>
      <c r="DN67" s="138"/>
      <c r="DO67" s="138"/>
      <c r="DP67" s="138"/>
      <c r="DQ67" s="138"/>
      <c r="DR67" s="138"/>
      <c r="DS67" s="138"/>
      <c r="DT67" s="138"/>
      <c r="DU67" s="138"/>
      <c r="DV67" s="138"/>
      <c r="DW67" s="138"/>
      <c r="DX67" s="138"/>
      <c r="DY67" s="138"/>
      <c r="DZ67" s="138"/>
      <c r="EA67" s="138"/>
      <c r="EB67" s="138"/>
      <c r="EC67" s="138"/>
      <c r="ED67" s="138"/>
      <c r="EE67" s="138"/>
      <c r="EF67" s="138"/>
      <c r="EG67" s="138"/>
      <c r="EH67" s="138"/>
      <c r="EI67" s="138"/>
      <c r="EJ67" s="138"/>
      <c r="EK67" s="138"/>
      <c r="EL67" s="138"/>
      <c r="EM67" s="138"/>
      <c r="EN67" s="138"/>
      <c r="EO67" s="138"/>
      <c r="EP67" s="138"/>
      <c r="EQ67" s="138"/>
      <c r="ER67" s="138"/>
      <c r="ES67" s="138"/>
      <c r="ET67" s="138"/>
      <c r="EU67" s="138"/>
      <c r="EV67" s="138"/>
      <c r="EW67" s="138"/>
      <c r="EX67" s="138"/>
      <c r="EY67" s="138"/>
      <c r="EZ67" s="138"/>
      <c r="FA67" s="138"/>
      <c r="FB67" s="138"/>
      <c r="FC67" s="138"/>
      <c r="FD67" s="138"/>
      <c r="FE67" s="138"/>
      <c r="FF67" s="138"/>
      <c r="FG67" s="138"/>
      <c r="FH67" s="138"/>
      <c r="FI67" s="138"/>
      <c r="FJ67" s="138"/>
      <c r="FK67" s="138"/>
      <c r="FL67" s="138"/>
      <c r="FM67" s="138"/>
      <c r="FN67" s="138"/>
      <c r="FO67" s="138"/>
      <c r="FP67" s="138"/>
      <c r="FQ67" s="138"/>
      <c r="FR67" s="138"/>
      <c r="FS67" s="138"/>
      <c r="FT67" s="138"/>
      <c r="FU67" s="138"/>
      <c r="FV67" s="138"/>
      <c r="FW67" s="138"/>
      <c r="FX67" s="138"/>
      <c r="FY67" s="138"/>
      <c r="FZ67" s="138"/>
      <c r="GA67" s="138"/>
      <c r="GB67" s="138"/>
      <c r="GC67" s="138"/>
      <c r="GD67" s="138"/>
      <c r="GE67" s="138"/>
      <c r="GF67" s="138"/>
      <c r="GG67" s="138"/>
      <c r="GH67" s="138"/>
      <c r="GI67" s="138"/>
      <c r="GJ67" s="138"/>
      <c r="GK67" s="138"/>
      <c r="GL67" s="138"/>
      <c r="GM67" s="138"/>
      <c r="GN67" s="138"/>
      <c r="GO67" s="138"/>
      <c r="GP67" s="138"/>
      <c r="GQ67" s="138"/>
      <c r="GR67" s="138"/>
      <c r="GS67" s="138"/>
      <c r="GT67" s="138"/>
      <c r="GU67" s="138"/>
      <c r="GV67" s="138"/>
      <c r="GW67" s="138"/>
      <c r="GX67" s="138"/>
      <c r="GY67" s="138"/>
      <c r="GZ67" s="138"/>
      <c r="HA67" s="138"/>
      <c r="HB67" s="138"/>
      <c r="HC67" s="138"/>
      <c r="HD67" s="138"/>
      <c r="HE67" s="138"/>
      <c r="HF67" s="138"/>
      <c r="HG67" s="138"/>
      <c r="HH67" s="138"/>
      <c r="HI67" s="138"/>
      <c r="HJ67" s="138"/>
      <c r="HK67" s="138"/>
      <c r="HL67" s="138"/>
      <c r="HM67" s="138"/>
      <c r="HN67" s="138"/>
      <c r="HO67" s="138"/>
      <c r="HP67" s="138"/>
      <c r="HQ67" s="138"/>
      <c r="HR67" s="138"/>
      <c r="HS67" s="138"/>
      <c r="HT67" s="138"/>
      <c r="HU67" s="138"/>
      <c r="HV67" s="138"/>
      <c r="HW67" s="138"/>
      <c r="HX67" s="138"/>
      <c r="HY67" s="138"/>
      <c r="HZ67" s="138"/>
      <c r="IA67" s="138"/>
      <c r="IB67" s="138"/>
      <c r="IC67" s="138"/>
      <c r="ID67" s="138"/>
      <c r="IE67" s="138"/>
      <c r="IF67" s="138"/>
      <c r="IG67" s="138"/>
      <c r="IH67" s="138"/>
      <c r="II67" s="138"/>
      <c r="IJ67" s="138"/>
      <c r="IK67" s="138"/>
      <c r="IL67" s="138"/>
      <c r="IM67" s="138"/>
      <c r="IN67" s="138"/>
      <c r="IO67" s="138"/>
      <c r="IP67" s="138"/>
      <c r="IQ67" s="138"/>
      <c r="IR67" s="138"/>
      <c r="IS67" s="138"/>
    </row>
    <row r="68" spans="1:253" s="165" customFormat="1" ht="27.6" x14ac:dyDescent="0.25">
      <c r="A68" s="141" t="s">
        <v>510</v>
      </c>
      <c r="B68" s="159" t="s">
        <v>511</v>
      </c>
      <c r="C68" s="164">
        <v>299.29000000000002</v>
      </c>
      <c r="D68" s="138"/>
      <c r="E68" s="138">
        <v>100</v>
      </c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8"/>
      <c r="CL68" s="138"/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38"/>
      <c r="DO68" s="138"/>
      <c r="DP68" s="138"/>
      <c r="DQ68" s="138"/>
      <c r="DR68" s="138"/>
      <c r="DS68" s="138"/>
      <c r="DT68" s="138"/>
      <c r="DU68" s="138"/>
      <c r="DV68" s="138"/>
      <c r="DW68" s="138"/>
      <c r="DX68" s="138"/>
      <c r="DY68" s="138"/>
      <c r="DZ68" s="138"/>
      <c r="EA68" s="138"/>
      <c r="EB68" s="138"/>
      <c r="EC68" s="138"/>
      <c r="ED68" s="138"/>
      <c r="EE68" s="138"/>
      <c r="EF68" s="138"/>
      <c r="EG68" s="138"/>
      <c r="EH68" s="138"/>
      <c r="EI68" s="138"/>
      <c r="EJ68" s="138"/>
      <c r="EK68" s="138"/>
      <c r="EL68" s="138"/>
      <c r="EM68" s="138"/>
      <c r="EN68" s="138"/>
      <c r="EO68" s="138"/>
      <c r="EP68" s="138"/>
      <c r="EQ68" s="138"/>
      <c r="ER68" s="138"/>
      <c r="ES68" s="138"/>
      <c r="ET68" s="138"/>
      <c r="EU68" s="138"/>
      <c r="EV68" s="138"/>
      <c r="EW68" s="138"/>
      <c r="EX68" s="138"/>
      <c r="EY68" s="138"/>
      <c r="EZ68" s="138"/>
      <c r="FA68" s="138"/>
      <c r="FB68" s="138"/>
      <c r="FC68" s="138"/>
      <c r="FD68" s="138"/>
      <c r="FE68" s="138"/>
      <c r="FF68" s="138"/>
      <c r="FG68" s="138"/>
      <c r="FH68" s="138"/>
      <c r="FI68" s="138"/>
      <c r="FJ68" s="138"/>
      <c r="FK68" s="138"/>
      <c r="FL68" s="138"/>
      <c r="FM68" s="138"/>
      <c r="FN68" s="138"/>
      <c r="FO68" s="138"/>
      <c r="FP68" s="138"/>
      <c r="FQ68" s="138"/>
      <c r="FR68" s="138"/>
      <c r="FS68" s="138"/>
      <c r="FT68" s="138"/>
      <c r="FU68" s="138"/>
      <c r="FV68" s="138"/>
      <c r="FW68" s="138"/>
      <c r="FX68" s="138"/>
      <c r="FY68" s="138"/>
      <c r="FZ68" s="138"/>
      <c r="GA68" s="138"/>
      <c r="GB68" s="138"/>
      <c r="GC68" s="138"/>
      <c r="GD68" s="138"/>
      <c r="GE68" s="138"/>
      <c r="GF68" s="138"/>
      <c r="GG68" s="138"/>
      <c r="GH68" s="138"/>
      <c r="GI68" s="138"/>
      <c r="GJ68" s="138"/>
      <c r="GK68" s="138"/>
      <c r="GL68" s="138"/>
      <c r="GM68" s="138"/>
      <c r="GN68" s="138"/>
      <c r="GO68" s="138"/>
      <c r="GP68" s="138"/>
      <c r="GQ68" s="138"/>
      <c r="GR68" s="138"/>
      <c r="GS68" s="138"/>
      <c r="GT68" s="138"/>
      <c r="GU68" s="138"/>
      <c r="GV68" s="138"/>
      <c r="GW68" s="138"/>
      <c r="GX68" s="138"/>
      <c r="GY68" s="138"/>
      <c r="GZ68" s="138"/>
      <c r="HA68" s="138"/>
      <c r="HB68" s="138"/>
      <c r="HC68" s="138"/>
      <c r="HD68" s="138"/>
      <c r="HE68" s="138"/>
      <c r="HF68" s="138"/>
      <c r="HG68" s="138"/>
      <c r="HH68" s="138"/>
      <c r="HI68" s="138"/>
      <c r="HJ68" s="138"/>
      <c r="HK68" s="138"/>
      <c r="HL68" s="138"/>
      <c r="HM68" s="138"/>
      <c r="HN68" s="138"/>
      <c r="HO68" s="138"/>
      <c r="HP68" s="138"/>
      <c r="HQ68" s="138"/>
      <c r="HR68" s="138"/>
      <c r="HS68" s="138"/>
      <c r="HT68" s="138"/>
      <c r="HU68" s="138"/>
      <c r="HV68" s="138"/>
      <c r="HW68" s="138"/>
      <c r="HX68" s="138"/>
      <c r="HY68" s="138"/>
      <c r="HZ68" s="138"/>
      <c r="IA68" s="138"/>
      <c r="IB68" s="138"/>
      <c r="IC68" s="138"/>
      <c r="ID68" s="138"/>
      <c r="IE68" s="138"/>
      <c r="IF68" s="138"/>
      <c r="IG68" s="138"/>
      <c r="IH68" s="138"/>
      <c r="II68" s="138"/>
      <c r="IJ68" s="138"/>
      <c r="IK68" s="138"/>
      <c r="IL68" s="138"/>
      <c r="IM68" s="138"/>
      <c r="IN68" s="138"/>
      <c r="IO68" s="138"/>
      <c r="IP68" s="138"/>
      <c r="IQ68" s="138"/>
      <c r="IR68" s="138"/>
      <c r="IS68" s="138"/>
    </row>
    <row r="69" spans="1:253" s="165" customFormat="1" x14ac:dyDescent="0.25">
      <c r="A69" s="141" t="s">
        <v>512</v>
      </c>
      <c r="B69" s="154" t="s">
        <v>513</v>
      </c>
      <c r="C69" s="163">
        <f>SUM(C72+C70)</f>
        <v>6033.74</v>
      </c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  <c r="EC69" s="138"/>
      <c r="ED69" s="138"/>
      <c r="EE69" s="138"/>
      <c r="EF69" s="138"/>
      <c r="EG69" s="138"/>
      <c r="EH69" s="138"/>
      <c r="EI69" s="138"/>
      <c r="EJ69" s="138"/>
      <c r="EK69" s="138"/>
      <c r="EL69" s="138"/>
      <c r="EM69" s="138"/>
      <c r="EN69" s="138"/>
      <c r="EO69" s="138"/>
      <c r="EP69" s="138"/>
      <c r="EQ69" s="138"/>
      <c r="ER69" s="138"/>
      <c r="ES69" s="138"/>
      <c r="ET69" s="138"/>
      <c r="EU69" s="138"/>
      <c r="EV69" s="138"/>
      <c r="EW69" s="138"/>
      <c r="EX69" s="138"/>
      <c r="EY69" s="138"/>
      <c r="EZ69" s="138"/>
      <c r="FA69" s="138"/>
      <c r="FB69" s="138"/>
      <c r="FC69" s="138"/>
      <c r="FD69" s="138"/>
      <c r="FE69" s="138"/>
      <c r="FF69" s="138"/>
      <c r="FG69" s="138"/>
      <c r="FH69" s="138"/>
      <c r="FI69" s="138"/>
      <c r="FJ69" s="138"/>
      <c r="FK69" s="138"/>
      <c r="FL69" s="138"/>
      <c r="FM69" s="138"/>
      <c r="FN69" s="138"/>
      <c r="FO69" s="138"/>
      <c r="FP69" s="138"/>
      <c r="FQ69" s="138"/>
      <c r="FR69" s="138"/>
      <c r="FS69" s="138"/>
      <c r="FT69" s="138"/>
      <c r="FU69" s="138"/>
      <c r="FV69" s="138"/>
      <c r="FW69" s="138"/>
      <c r="FX69" s="138"/>
      <c r="FY69" s="138"/>
      <c r="FZ69" s="138"/>
      <c r="GA69" s="138"/>
      <c r="GB69" s="138"/>
      <c r="GC69" s="138"/>
      <c r="GD69" s="138"/>
      <c r="GE69" s="138"/>
      <c r="GF69" s="138"/>
      <c r="GG69" s="138"/>
      <c r="GH69" s="138"/>
      <c r="GI69" s="138"/>
      <c r="GJ69" s="138"/>
      <c r="GK69" s="138"/>
      <c r="GL69" s="138"/>
      <c r="GM69" s="138"/>
      <c r="GN69" s="138"/>
      <c r="GO69" s="138"/>
      <c r="GP69" s="138"/>
      <c r="GQ69" s="138"/>
      <c r="GR69" s="138"/>
      <c r="GS69" s="138"/>
      <c r="GT69" s="138"/>
      <c r="GU69" s="138"/>
      <c r="GV69" s="138"/>
      <c r="GW69" s="138"/>
      <c r="GX69" s="138"/>
      <c r="GY69" s="138"/>
      <c r="GZ69" s="138"/>
      <c r="HA69" s="138"/>
      <c r="HB69" s="138"/>
      <c r="HC69" s="138"/>
      <c r="HD69" s="138"/>
      <c r="HE69" s="138"/>
      <c r="HF69" s="138"/>
      <c r="HG69" s="138"/>
      <c r="HH69" s="138"/>
      <c r="HI69" s="138"/>
      <c r="HJ69" s="138"/>
      <c r="HK69" s="138"/>
      <c r="HL69" s="138"/>
      <c r="HM69" s="138"/>
      <c r="HN69" s="138"/>
      <c r="HO69" s="138"/>
      <c r="HP69" s="138"/>
      <c r="HQ69" s="138"/>
      <c r="HR69" s="138"/>
      <c r="HS69" s="138"/>
      <c r="HT69" s="138"/>
      <c r="HU69" s="138"/>
      <c r="HV69" s="138"/>
      <c r="HW69" s="138"/>
      <c r="HX69" s="138"/>
      <c r="HY69" s="138"/>
      <c r="HZ69" s="138"/>
      <c r="IA69" s="138"/>
      <c r="IB69" s="138"/>
      <c r="IC69" s="138"/>
      <c r="ID69" s="138"/>
      <c r="IE69" s="138"/>
      <c r="IF69" s="138"/>
      <c r="IG69" s="138"/>
      <c r="IH69" s="138"/>
      <c r="II69" s="138"/>
      <c r="IJ69" s="138"/>
      <c r="IK69" s="138"/>
      <c r="IL69" s="138"/>
      <c r="IM69" s="138"/>
      <c r="IN69" s="138"/>
      <c r="IO69" s="138"/>
      <c r="IP69" s="138"/>
      <c r="IQ69" s="138"/>
      <c r="IR69" s="138"/>
      <c r="IS69" s="138"/>
    </row>
    <row r="70" spans="1:253" ht="27.6" x14ac:dyDescent="0.25">
      <c r="A70" s="141" t="s">
        <v>514</v>
      </c>
      <c r="B70" s="154" t="s">
        <v>515</v>
      </c>
      <c r="C70" s="163">
        <f>SUM(C71)</f>
        <v>704.41</v>
      </c>
    </row>
    <row r="71" spans="1:253" ht="27.6" x14ac:dyDescent="0.25">
      <c r="A71" s="141" t="s">
        <v>516</v>
      </c>
      <c r="B71" s="159" t="s">
        <v>517</v>
      </c>
      <c r="C71" s="164">
        <v>704.41</v>
      </c>
    </row>
    <row r="72" spans="1:253" x14ac:dyDescent="0.25">
      <c r="A72" s="141" t="s">
        <v>518</v>
      </c>
      <c r="B72" s="154" t="s">
        <v>519</v>
      </c>
      <c r="C72" s="163">
        <f>SUM(C73)</f>
        <v>5329.33</v>
      </c>
    </row>
    <row r="73" spans="1:253" x14ac:dyDescent="0.25">
      <c r="A73" s="141" t="s">
        <v>520</v>
      </c>
      <c r="B73" s="159" t="s">
        <v>521</v>
      </c>
      <c r="C73" s="164">
        <v>5329.33</v>
      </c>
      <c r="E73" s="138">
        <v>5200</v>
      </c>
    </row>
    <row r="74" spans="1:253" x14ac:dyDescent="0.25">
      <c r="A74" s="141" t="s">
        <v>522</v>
      </c>
      <c r="B74" s="153" t="s">
        <v>523</v>
      </c>
      <c r="C74" s="150">
        <f>SUM(C75+C78)</f>
        <v>6640.16</v>
      </c>
    </row>
    <row r="75" spans="1:253" ht="55.2" x14ac:dyDescent="0.25">
      <c r="A75" s="141" t="s">
        <v>524</v>
      </c>
      <c r="B75" s="154" t="s">
        <v>525</v>
      </c>
      <c r="C75" s="163">
        <f t="shared" ref="C75:C76" si="3">SUM(C76)</f>
        <v>1599.54</v>
      </c>
    </row>
    <row r="76" spans="1:253" ht="69" x14ac:dyDescent="0.25">
      <c r="A76" s="141" t="s">
        <v>526</v>
      </c>
      <c r="B76" s="154" t="s">
        <v>527</v>
      </c>
      <c r="C76" s="163">
        <f t="shared" si="3"/>
        <v>1599.54</v>
      </c>
    </row>
    <row r="77" spans="1:253" ht="69" x14ac:dyDescent="0.25">
      <c r="A77" s="141" t="s">
        <v>528</v>
      </c>
      <c r="B77" s="159" t="s">
        <v>529</v>
      </c>
      <c r="C77" s="164">
        <v>1599.54</v>
      </c>
    </row>
    <row r="78" spans="1:253" ht="27.6" x14ac:dyDescent="0.25">
      <c r="A78" s="141" t="s">
        <v>530</v>
      </c>
      <c r="B78" s="154" t="s">
        <v>531</v>
      </c>
      <c r="C78" s="155">
        <f t="shared" ref="C78:C79" si="4">SUM(C79)</f>
        <v>5040.62</v>
      </c>
      <c r="E78" s="138">
        <v>1000</v>
      </c>
    </row>
    <row r="79" spans="1:253" ht="27.6" x14ac:dyDescent="0.25">
      <c r="A79" s="141" t="s">
        <v>532</v>
      </c>
      <c r="B79" s="154" t="s">
        <v>533</v>
      </c>
      <c r="C79" s="163">
        <f t="shared" si="4"/>
        <v>5040.62</v>
      </c>
    </row>
    <row r="80" spans="1:253" ht="41.4" x14ac:dyDescent="0.25">
      <c r="A80" s="141" t="s">
        <v>534</v>
      </c>
      <c r="B80" s="159" t="s">
        <v>535</v>
      </c>
      <c r="C80" s="164">
        <v>5040.62</v>
      </c>
    </row>
    <row r="81" spans="1:5" x14ac:dyDescent="0.25">
      <c r="A81" s="141" t="s">
        <v>536</v>
      </c>
      <c r="B81" s="153" t="s">
        <v>537</v>
      </c>
      <c r="C81" s="150">
        <f>SUM(C82+C94+C97+C98)</f>
        <v>2464.7999999999997</v>
      </c>
    </row>
    <row r="82" spans="1:5" ht="27.6" x14ac:dyDescent="0.25">
      <c r="A82" s="141" t="s">
        <v>538</v>
      </c>
      <c r="B82" s="154" t="s">
        <v>539</v>
      </c>
      <c r="C82" s="163">
        <f>SUM(C83:C93)</f>
        <v>432.15999999999997</v>
      </c>
    </row>
    <row r="83" spans="1:5" ht="55.2" x14ac:dyDescent="0.25">
      <c r="A83" s="141" t="s">
        <v>669</v>
      </c>
      <c r="B83" s="159" t="s">
        <v>670</v>
      </c>
      <c r="C83" s="160">
        <v>5.72</v>
      </c>
    </row>
    <row r="84" spans="1:5" ht="82.8" x14ac:dyDescent="0.25">
      <c r="A84" s="141" t="s">
        <v>540</v>
      </c>
      <c r="B84" s="159" t="s">
        <v>541</v>
      </c>
      <c r="C84" s="160">
        <v>57.77</v>
      </c>
      <c r="E84" s="138">
        <v>25</v>
      </c>
    </row>
    <row r="85" spans="1:5" ht="55.2" x14ac:dyDescent="0.25">
      <c r="A85" s="141" t="s">
        <v>671</v>
      </c>
      <c r="B85" s="159" t="s">
        <v>672</v>
      </c>
      <c r="C85" s="160">
        <v>9.51</v>
      </c>
    </row>
    <row r="86" spans="1:5" ht="55.2" x14ac:dyDescent="0.25">
      <c r="A86" s="141" t="s">
        <v>542</v>
      </c>
      <c r="B86" s="159" t="s">
        <v>543</v>
      </c>
      <c r="C86" s="160">
        <v>30</v>
      </c>
      <c r="E86" s="138">
        <v>-80</v>
      </c>
    </row>
    <row r="87" spans="1:5" ht="69" x14ac:dyDescent="0.25">
      <c r="A87" s="141" t="s">
        <v>544</v>
      </c>
      <c r="B87" s="159" t="s">
        <v>545</v>
      </c>
      <c r="C87" s="164">
        <v>22.8</v>
      </c>
      <c r="E87" s="138">
        <v>-40</v>
      </c>
    </row>
    <row r="88" spans="1:5" ht="82.8" x14ac:dyDescent="0.25">
      <c r="A88" s="141" t="s">
        <v>673</v>
      </c>
      <c r="B88" s="159" t="s">
        <v>674</v>
      </c>
      <c r="C88" s="164">
        <v>0.4</v>
      </c>
    </row>
    <row r="89" spans="1:5" ht="69" x14ac:dyDescent="0.25">
      <c r="A89" s="141" t="s">
        <v>546</v>
      </c>
      <c r="B89" s="159" t="s">
        <v>547</v>
      </c>
      <c r="C89" s="155">
        <v>2.25</v>
      </c>
    </row>
    <row r="90" spans="1:5" ht="69" x14ac:dyDescent="0.25">
      <c r="A90" s="141" t="s">
        <v>675</v>
      </c>
      <c r="B90" s="159" t="s">
        <v>676</v>
      </c>
      <c r="C90" s="155">
        <v>1.32</v>
      </c>
    </row>
    <row r="91" spans="1:5" ht="55.2" x14ac:dyDescent="0.25">
      <c r="A91" s="141" t="s">
        <v>548</v>
      </c>
      <c r="B91" s="159" t="s">
        <v>549</v>
      </c>
      <c r="C91" s="160">
        <v>80.02</v>
      </c>
      <c r="E91" s="138">
        <v>70</v>
      </c>
    </row>
    <row r="92" spans="1:5" ht="55.2" x14ac:dyDescent="0.25">
      <c r="A92" s="141" t="s">
        <v>677</v>
      </c>
      <c r="B92" s="159" t="s">
        <v>678</v>
      </c>
      <c r="C92" s="160">
        <v>0.9</v>
      </c>
    </row>
    <row r="93" spans="1:5" ht="69" x14ac:dyDescent="0.25">
      <c r="A93" s="141" t="s">
        <v>550</v>
      </c>
      <c r="B93" s="159" t="s">
        <v>551</v>
      </c>
      <c r="C93" s="164">
        <v>221.47</v>
      </c>
      <c r="E93" s="138">
        <v>-190</v>
      </c>
    </row>
    <row r="94" spans="1:5" ht="82.8" x14ac:dyDescent="0.25">
      <c r="A94" s="141" t="s">
        <v>552</v>
      </c>
      <c r="B94" s="162" t="s">
        <v>553</v>
      </c>
      <c r="C94" s="163">
        <f>SUM(C95+C96)</f>
        <v>1916.12</v>
      </c>
    </row>
    <row r="95" spans="1:5" ht="55.2" x14ac:dyDescent="0.25">
      <c r="A95" s="141" t="s">
        <v>554</v>
      </c>
      <c r="B95" s="159" t="s">
        <v>396</v>
      </c>
      <c r="C95" s="164">
        <v>1306.22</v>
      </c>
      <c r="E95" s="138">
        <v>1000</v>
      </c>
    </row>
    <row r="96" spans="1:5" ht="55.2" x14ac:dyDescent="0.25">
      <c r="A96" s="141" t="s">
        <v>555</v>
      </c>
      <c r="B96" s="159" t="s">
        <v>556</v>
      </c>
      <c r="C96" s="164">
        <v>609.9</v>
      </c>
      <c r="E96" s="138">
        <v>556</v>
      </c>
    </row>
    <row r="97" spans="1:253" ht="55.2" x14ac:dyDescent="0.25">
      <c r="A97" s="141" t="s">
        <v>557</v>
      </c>
      <c r="B97" s="159" t="s">
        <v>558</v>
      </c>
      <c r="C97" s="164">
        <v>114.66</v>
      </c>
      <c r="E97" s="138">
        <v>-100</v>
      </c>
    </row>
    <row r="98" spans="1:253" ht="55.2" x14ac:dyDescent="0.25">
      <c r="A98" s="141" t="s">
        <v>680</v>
      </c>
      <c r="B98" s="159" t="s">
        <v>679</v>
      </c>
      <c r="C98" s="164">
        <v>1.86</v>
      </c>
      <c r="E98" s="138">
        <v>-33</v>
      </c>
    </row>
    <row r="99" spans="1:253" s="167" customFormat="1" x14ac:dyDescent="0.25">
      <c r="A99" s="141" t="s">
        <v>559</v>
      </c>
      <c r="B99" s="153" t="s">
        <v>560</v>
      </c>
      <c r="C99" s="150">
        <f t="shared" ref="C99" si="5">SUM(C100)</f>
        <v>38.08</v>
      </c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8"/>
      <c r="CL99" s="138"/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8"/>
      <c r="DE99" s="138"/>
      <c r="DF99" s="138"/>
      <c r="DG99" s="138"/>
      <c r="DH99" s="138"/>
      <c r="DI99" s="138"/>
      <c r="DJ99" s="138"/>
      <c r="DK99" s="138"/>
      <c r="DL99" s="138"/>
      <c r="DM99" s="138"/>
      <c r="DN99" s="138"/>
      <c r="DO99" s="138"/>
      <c r="DP99" s="138"/>
      <c r="DQ99" s="138"/>
      <c r="DR99" s="138"/>
      <c r="DS99" s="138"/>
      <c r="DT99" s="138"/>
      <c r="DU99" s="138"/>
      <c r="DV99" s="138"/>
      <c r="DW99" s="138"/>
      <c r="DX99" s="138"/>
      <c r="DY99" s="138"/>
      <c r="DZ99" s="138"/>
      <c r="EA99" s="138"/>
      <c r="EB99" s="138"/>
      <c r="EC99" s="138"/>
      <c r="ED99" s="138"/>
      <c r="EE99" s="138"/>
      <c r="EF99" s="138"/>
      <c r="EG99" s="138"/>
      <c r="EH99" s="138"/>
      <c r="EI99" s="138"/>
      <c r="EJ99" s="138"/>
      <c r="EK99" s="138"/>
      <c r="EL99" s="138"/>
      <c r="EM99" s="138"/>
      <c r="EN99" s="138"/>
      <c r="EO99" s="138"/>
      <c r="EP99" s="138"/>
      <c r="EQ99" s="138"/>
      <c r="ER99" s="138"/>
      <c r="ES99" s="138"/>
      <c r="ET99" s="138"/>
      <c r="EU99" s="138"/>
      <c r="EV99" s="138"/>
      <c r="EW99" s="138"/>
      <c r="EX99" s="138"/>
      <c r="EY99" s="138"/>
      <c r="EZ99" s="138"/>
      <c r="FA99" s="138"/>
      <c r="FB99" s="138"/>
      <c r="FC99" s="138"/>
      <c r="FD99" s="138"/>
      <c r="FE99" s="138"/>
      <c r="FF99" s="138"/>
      <c r="FG99" s="138"/>
      <c r="FH99" s="138"/>
      <c r="FI99" s="138"/>
      <c r="FJ99" s="138"/>
      <c r="FK99" s="138"/>
      <c r="FL99" s="138"/>
      <c r="FM99" s="138"/>
      <c r="FN99" s="138"/>
      <c r="FO99" s="138"/>
      <c r="FP99" s="138"/>
      <c r="FQ99" s="138"/>
      <c r="FR99" s="138"/>
      <c r="FS99" s="138"/>
      <c r="FT99" s="138"/>
      <c r="FU99" s="138"/>
      <c r="FV99" s="138"/>
      <c r="FW99" s="138"/>
      <c r="FX99" s="138"/>
      <c r="FY99" s="138"/>
      <c r="FZ99" s="138"/>
      <c r="GA99" s="138"/>
      <c r="GB99" s="138"/>
      <c r="GC99" s="138"/>
      <c r="GD99" s="138"/>
      <c r="GE99" s="138"/>
      <c r="GF99" s="138"/>
      <c r="GG99" s="138"/>
      <c r="GH99" s="138"/>
      <c r="GI99" s="138"/>
      <c r="GJ99" s="138"/>
      <c r="GK99" s="138"/>
      <c r="GL99" s="138"/>
      <c r="GM99" s="138"/>
      <c r="GN99" s="138"/>
      <c r="GO99" s="138"/>
      <c r="GP99" s="138"/>
      <c r="GQ99" s="138"/>
      <c r="GR99" s="138"/>
      <c r="GS99" s="138"/>
      <c r="GT99" s="138"/>
      <c r="GU99" s="138"/>
      <c r="GV99" s="138"/>
      <c r="GW99" s="138"/>
      <c r="GX99" s="138"/>
      <c r="GY99" s="138"/>
      <c r="GZ99" s="138"/>
      <c r="HA99" s="138"/>
      <c r="HB99" s="138"/>
      <c r="HC99" s="138"/>
      <c r="HD99" s="138"/>
      <c r="HE99" s="138"/>
      <c r="HF99" s="138"/>
      <c r="HG99" s="138"/>
      <c r="HH99" s="138"/>
      <c r="HI99" s="138"/>
      <c r="HJ99" s="138"/>
      <c r="HK99" s="138"/>
      <c r="HL99" s="138"/>
      <c r="HM99" s="138"/>
      <c r="HN99" s="138"/>
      <c r="HO99" s="138"/>
      <c r="HP99" s="138"/>
      <c r="HQ99" s="138"/>
      <c r="HR99" s="138"/>
      <c r="HS99" s="138"/>
      <c r="HT99" s="138"/>
      <c r="HU99" s="138"/>
      <c r="HV99" s="138"/>
      <c r="HW99" s="138"/>
      <c r="HX99" s="138"/>
      <c r="HY99" s="138"/>
      <c r="HZ99" s="138"/>
      <c r="IA99" s="138"/>
      <c r="IB99" s="138"/>
      <c r="IC99" s="138"/>
      <c r="ID99" s="138"/>
      <c r="IE99" s="138"/>
      <c r="IF99" s="138"/>
      <c r="IG99" s="138"/>
      <c r="IH99" s="138"/>
      <c r="II99" s="138"/>
      <c r="IJ99" s="138"/>
      <c r="IK99" s="138"/>
      <c r="IL99" s="138"/>
      <c r="IM99" s="138"/>
      <c r="IN99" s="138"/>
      <c r="IO99" s="138"/>
      <c r="IP99" s="138"/>
      <c r="IQ99" s="138"/>
      <c r="IR99" s="138"/>
      <c r="IS99" s="138"/>
    </row>
    <row r="100" spans="1:253" s="167" customFormat="1" x14ac:dyDescent="0.25">
      <c r="A100" s="141" t="s">
        <v>718</v>
      </c>
      <c r="B100" s="159" t="s">
        <v>719</v>
      </c>
      <c r="C100" s="155">
        <v>38.08</v>
      </c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38"/>
      <c r="BW100" s="138"/>
      <c r="BX100" s="138"/>
      <c r="BY100" s="138"/>
      <c r="BZ100" s="138"/>
      <c r="CA100" s="138"/>
      <c r="CB100" s="138"/>
      <c r="CC100" s="138"/>
      <c r="CD100" s="138"/>
      <c r="CE100" s="138"/>
      <c r="CF100" s="138"/>
      <c r="CG100" s="138"/>
      <c r="CH100" s="138"/>
      <c r="CI100" s="138"/>
      <c r="CJ100" s="138"/>
      <c r="CK100" s="138"/>
      <c r="CL100" s="138"/>
      <c r="CM100" s="138"/>
      <c r="CN100" s="138"/>
      <c r="CO100" s="138"/>
      <c r="CP100" s="138"/>
      <c r="CQ100" s="138"/>
      <c r="CR100" s="138"/>
      <c r="CS100" s="138"/>
      <c r="CT100" s="138"/>
      <c r="CU100" s="138"/>
      <c r="CV100" s="138"/>
      <c r="CW100" s="138"/>
      <c r="CX100" s="138"/>
      <c r="CY100" s="138"/>
      <c r="CZ100" s="138"/>
      <c r="DA100" s="138"/>
      <c r="DB100" s="138"/>
      <c r="DC100" s="138"/>
      <c r="DD100" s="138"/>
      <c r="DE100" s="138"/>
      <c r="DF100" s="138"/>
      <c r="DG100" s="138"/>
      <c r="DH100" s="138"/>
      <c r="DI100" s="138"/>
      <c r="DJ100" s="138"/>
      <c r="DK100" s="138"/>
      <c r="DL100" s="138"/>
      <c r="DM100" s="138"/>
      <c r="DN100" s="138"/>
      <c r="DO100" s="138"/>
      <c r="DP100" s="138"/>
      <c r="DQ100" s="138"/>
      <c r="DR100" s="138"/>
      <c r="DS100" s="138"/>
      <c r="DT100" s="138"/>
      <c r="DU100" s="138"/>
      <c r="DV100" s="138"/>
      <c r="DW100" s="138"/>
      <c r="DX100" s="138"/>
      <c r="DY100" s="138"/>
      <c r="DZ100" s="138"/>
      <c r="EA100" s="138"/>
      <c r="EB100" s="138"/>
      <c r="EC100" s="138"/>
      <c r="ED100" s="138"/>
      <c r="EE100" s="138"/>
      <c r="EF100" s="138"/>
      <c r="EG100" s="138"/>
      <c r="EH100" s="138"/>
      <c r="EI100" s="138"/>
      <c r="EJ100" s="138"/>
      <c r="EK100" s="138"/>
      <c r="EL100" s="138"/>
      <c r="EM100" s="138"/>
      <c r="EN100" s="138"/>
      <c r="EO100" s="138"/>
      <c r="EP100" s="138"/>
      <c r="EQ100" s="138"/>
      <c r="ER100" s="138"/>
      <c r="ES100" s="138"/>
      <c r="ET100" s="138"/>
      <c r="EU100" s="138"/>
      <c r="EV100" s="138"/>
      <c r="EW100" s="138"/>
      <c r="EX100" s="138"/>
      <c r="EY100" s="138"/>
      <c r="EZ100" s="138"/>
      <c r="FA100" s="138"/>
      <c r="FB100" s="138"/>
      <c r="FC100" s="138"/>
      <c r="FD100" s="138"/>
      <c r="FE100" s="138"/>
      <c r="FF100" s="138"/>
      <c r="FG100" s="138"/>
      <c r="FH100" s="138"/>
      <c r="FI100" s="138"/>
      <c r="FJ100" s="138"/>
      <c r="FK100" s="138"/>
      <c r="FL100" s="138"/>
      <c r="FM100" s="138"/>
      <c r="FN100" s="138"/>
      <c r="FO100" s="138"/>
      <c r="FP100" s="138"/>
      <c r="FQ100" s="138"/>
      <c r="FR100" s="138"/>
      <c r="FS100" s="138"/>
      <c r="FT100" s="138"/>
      <c r="FU100" s="138"/>
      <c r="FV100" s="138"/>
      <c r="FW100" s="138"/>
      <c r="FX100" s="138"/>
      <c r="FY100" s="138"/>
      <c r="FZ100" s="138"/>
      <c r="GA100" s="138"/>
      <c r="GB100" s="138"/>
      <c r="GC100" s="138"/>
      <c r="GD100" s="138"/>
      <c r="GE100" s="138"/>
      <c r="GF100" s="138"/>
      <c r="GG100" s="138"/>
      <c r="GH100" s="138"/>
      <c r="GI100" s="138"/>
      <c r="GJ100" s="138"/>
      <c r="GK100" s="138"/>
      <c r="GL100" s="138"/>
      <c r="GM100" s="138"/>
      <c r="GN100" s="138"/>
      <c r="GO100" s="138"/>
      <c r="GP100" s="138"/>
      <c r="GQ100" s="138"/>
      <c r="GR100" s="138"/>
      <c r="GS100" s="138"/>
      <c r="GT100" s="138"/>
      <c r="GU100" s="138"/>
      <c r="GV100" s="138"/>
      <c r="GW100" s="138"/>
      <c r="GX100" s="138"/>
      <c r="GY100" s="138"/>
      <c r="GZ100" s="138"/>
      <c r="HA100" s="138"/>
      <c r="HB100" s="138"/>
      <c r="HC100" s="138"/>
      <c r="HD100" s="138"/>
      <c r="HE100" s="138"/>
      <c r="HF100" s="138"/>
      <c r="HG100" s="138"/>
      <c r="HH100" s="138"/>
      <c r="HI100" s="138"/>
      <c r="HJ100" s="138"/>
      <c r="HK100" s="138"/>
      <c r="HL100" s="138"/>
      <c r="HM100" s="138"/>
      <c r="HN100" s="138"/>
      <c r="HO100" s="138"/>
      <c r="HP100" s="138"/>
      <c r="HQ100" s="138"/>
      <c r="HR100" s="138"/>
      <c r="HS100" s="138"/>
      <c r="HT100" s="138"/>
      <c r="HU100" s="138"/>
      <c r="HV100" s="138"/>
      <c r="HW100" s="138"/>
      <c r="HX100" s="138"/>
      <c r="HY100" s="138"/>
      <c r="HZ100" s="138"/>
      <c r="IA100" s="138"/>
      <c r="IB100" s="138"/>
      <c r="IC100" s="138"/>
      <c r="ID100" s="138"/>
      <c r="IE100" s="138"/>
      <c r="IF100" s="138"/>
      <c r="IG100" s="138"/>
      <c r="IH100" s="138"/>
      <c r="II100" s="138"/>
      <c r="IJ100" s="138"/>
      <c r="IK100" s="138"/>
      <c r="IL100" s="138"/>
      <c r="IM100" s="138"/>
      <c r="IN100" s="138"/>
      <c r="IO100" s="138"/>
      <c r="IP100" s="138"/>
      <c r="IQ100" s="138"/>
      <c r="IR100" s="138"/>
      <c r="IS100" s="138"/>
    </row>
    <row r="101" spans="1:253" s="167" customFormat="1" x14ac:dyDescent="0.25">
      <c r="A101" s="141" t="s">
        <v>561</v>
      </c>
      <c r="B101" s="154" t="s">
        <v>562</v>
      </c>
      <c r="C101" s="163">
        <f t="shared" ref="C101" si="6">SUM(C102)</f>
        <v>0</v>
      </c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8"/>
      <c r="ED101" s="138"/>
      <c r="EE101" s="138"/>
      <c r="EF101" s="138"/>
      <c r="EG101" s="138"/>
      <c r="EH101" s="138"/>
      <c r="EI101" s="138"/>
      <c r="EJ101" s="138"/>
      <c r="EK101" s="138"/>
      <c r="EL101" s="138"/>
      <c r="EM101" s="138"/>
      <c r="EN101" s="138"/>
      <c r="EO101" s="138"/>
      <c r="EP101" s="138"/>
      <c r="EQ101" s="138"/>
      <c r="ER101" s="138"/>
      <c r="ES101" s="138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8"/>
      <c r="FF101" s="138"/>
      <c r="FG101" s="138"/>
      <c r="FH101" s="138"/>
      <c r="FI101" s="138"/>
      <c r="FJ101" s="138"/>
      <c r="FK101" s="138"/>
      <c r="FL101" s="138"/>
      <c r="FM101" s="138"/>
      <c r="FN101" s="138"/>
      <c r="FO101" s="138"/>
      <c r="FP101" s="138"/>
      <c r="FQ101" s="138"/>
      <c r="FR101" s="138"/>
      <c r="FS101" s="138"/>
      <c r="FT101" s="138"/>
      <c r="FU101" s="138"/>
      <c r="FV101" s="138"/>
      <c r="FW101" s="138"/>
      <c r="FX101" s="138"/>
      <c r="FY101" s="138"/>
      <c r="FZ101" s="138"/>
      <c r="GA101" s="138"/>
      <c r="GB101" s="138"/>
      <c r="GC101" s="138"/>
      <c r="GD101" s="138"/>
      <c r="GE101" s="138"/>
      <c r="GF101" s="138"/>
      <c r="GG101" s="138"/>
      <c r="GH101" s="138"/>
      <c r="GI101" s="138"/>
      <c r="GJ101" s="138"/>
      <c r="GK101" s="138"/>
      <c r="GL101" s="138"/>
      <c r="GM101" s="138"/>
      <c r="GN101" s="138"/>
      <c r="GO101" s="138"/>
      <c r="GP101" s="138"/>
      <c r="GQ101" s="138"/>
      <c r="GR101" s="138"/>
      <c r="GS101" s="138"/>
      <c r="GT101" s="138"/>
      <c r="GU101" s="138"/>
      <c r="GV101" s="138"/>
      <c r="GW101" s="138"/>
      <c r="GX101" s="138"/>
      <c r="GY101" s="138"/>
      <c r="GZ101" s="138"/>
      <c r="HA101" s="138"/>
      <c r="HB101" s="138"/>
      <c r="HC101" s="138"/>
      <c r="HD101" s="138"/>
      <c r="HE101" s="138"/>
      <c r="HF101" s="138"/>
      <c r="HG101" s="138"/>
      <c r="HH101" s="138"/>
      <c r="HI101" s="138"/>
      <c r="HJ101" s="138"/>
      <c r="HK101" s="138"/>
      <c r="HL101" s="138"/>
      <c r="HM101" s="138"/>
      <c r="HN101" s="138"/>
      <c r="HO101" s="138"/>
      <c r="HP101" s="138"/>
      <c r="HQ101" s="138"/>
      <c r="HR101" s="138"/>
      <c r="HS101" s="138"/>
      <c r="HT101" s="138"/>
      <c r="HU101" s="138"/>
      <c r="HV101" s="138"/>
      <c r="HW101" s="138"/>
      <c r="HX101" s="138"/>
      <c r="HY101" s="138"/>
      <c r="HZ101" s="138"/>
      <c r="IA101" s="138"/>
      <c r="IB101" s="138"/>
      <c r="IC101" s="138"/>
      <c r="ID101" s="138"/>
      <c r="IE101" s="138"/>
      <c r="IF101" s="138"/>
      <c r="IG101" s="138"/>
      <c r="IH101" s="138"/>
      <c r="II101" s="138"/>
      <c r="IJ101" s="138"/>
      <c r="IK101" s="138"/>
      <c r="IL101" s="138"/>
      <c r="IM101" s="138"/>
      <c r="IN101" s="138"/>
      <c r="IO101" s="138"/>
      <c r="IP101" s="138"/>
      <c r="IQ101" s="138"/>
      <c r="IR101" s="138"/>
      <c r="IS101" s="138"/>
    </row>
    <row r="102" spans="1:253" s="167" customFormat="1" x14ac:dyDescent="0.25">
      <c r="A102" s="141" t="s">
        <v>563</v>
      </c>
      <c r="B102" s="173" t="s">
        <v>397</v>
      </c>
      <c r="C102" s="164">
        <v>0</v>
      </c>
      <c r="D102" s="138"/>
      <c r="E102" s="138">
        <v>-4</v>
      </c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8"/>
      <c r="CB102" s="138"/>
      <c r="CC102" s="138"/>
      <c r="CD102" s="138"/>
      <c r="CE102" s="138"/>
      <c r="CF102" s="138"/>
      <c r="CG102" s="138"/>
      <c r="CH102" s="138"/>
      <c r="CI102" s="138"/>
      <c r="CJ102" s="138"/>
      <c r="CK102" s="138"/>
      <c r="CL102" s="138"/>
      <c r="CM102" s="138"/>
      <c r="CN102" s="138"/>
      <c r="CO102" s="138"/>
      <c r="CP102" s="138"/>
      <c r="CQ102" s="138"/>
      <c r="CR102" s="138"/>
      <c r="CS102" s="138"/>
      <c r="CT102" s="138"/>
      <c r="CU102" s="138"/>
      <c r="CV102" s="138"/>
      <c r="CW102" s="138"/>
      <c r="CX102" s="138"/>
      <c r="CY102" s="138"/>
      <c r="CZ102" s="138"/>
      <c r="DA102" s="138"/>
      <c r="DB102" s="138"/>
      <c r="DC102" s="138"/>
      <c r="DD102" s="138"/>
      <c r="DE102" s="138"/>
      <c r="DF102" s="138"/>
      <c r="DG102" s="138"/>
      <c r="DH102" s="138"/>
      <c r="DI102" s="138"/>
      <c r="DJ102" s="138"/>
      <c r="DK102" s="138"/>
      <c r="DL102" s="138"/>
      <c r="DM102" s="138"/>
      <c r="DN102" s="138"/>
      <c r="DO102" s="138"/>
      <c r="DP102" s="138"/>
      <c r="DQ102" s="138"/>
      <c r="DR102" s="138"/>
      <c r="DS102" s="138"/>
      <c r="DT102" s="138"/>
      <c r="DU102" s="138"/>
      <c r="DV102" s="138"/>
      <c r="DW102" s="138"/>
      <c r="DX102" s="138"/>
      <c r="DY102" s="138"/>
      <c r="DZ102" s="138"/>
      <c r="EA102" s="138"/>
      <c r="EB102" s="138"/>
      <c r="EC102" s="138"/>
      <c r="ED102" s="138"/>
      <c r="EE102" s="138"/>
      <c r="EF102" s="138"/>
      <c r="EG102" s="138"/>
      <c r="EH102" s="138"/>
      <c r="EI102" s="138"/>
      <c r="EJ102" s="138"/>
      <c r="EK102" s="138"/>
      <c r="EL102" s="138"/>
      <c r="EM102" s="138"/>
      <c r="EN102" s="138"/>
      <c r="EO102" s="138"/>
      <c r="EP102" s="138"/>
      <c r="EQ102" s="138"/>
      <c r="ER102" s="138"/>
      <c r="ES102" s="138"/>
      <c r="ET102" s="138"/>
      <c r="EU102" s="138"/>
      <c r="EV102" s="138"/>
      <c r="EW102" s="138"/>
      <c r="EX102" s="138"/>
      <c r="EY102" s="138"/>
      <c r="EZ102" s="138"/>
      <c r="FA102" s="138"/>
      <c r="FB102" s="138"/>
      <c r="FC102" s="138"/>
      <c r="FD102" s="138"/>
      <c r="FE102" s="138"/>
      <c r="FF102" s="138"/>
      <c r="FG102" s="138"/>
      <c r="FH102" s="138"/>
      <c r="FI102" s="138"/>
      <c r="FJ102" s="138"/>
      <c r="FK102" s="138"/>
      <c r="FL102" s="138"/>
      <c r="FM102" s="138"/>
      <c r="FN102" s="138"/>
      <c r="FO102" s="138"/>
      <c r="FP102" s="138"/>
      <c r="FQ102" s="138"/>
      <c r="FR102" s="138"/>
      <c r="FS102" s="138"/>
      <c r="FT102" s="138"/>
      <c r="FU102" s="138"/>
      <c r="FV102" s="138"/>
      <c r="FW102" s="138"/>
      <c r="FX102" s="138"/>
      <c r="FY102" s="138"/>
      <c r="FZ102" s="138"/>
      <c r="GA102" s="138"/>
      <c r="GB102" s="138"/>
      <c r="GC102" s="138"/>
      <c r="GD102" s="138"/>
      <c r="GE102" s="138"/>
      <c r="GF102" s="138"/>
      <c r="GG102" s="138"/>
      <c r="GH102" s="138"/>
      <c r="GI102" s="138"/>
      <c r="GJ102" s="138"/>
      <c r="GK102" s="138"/>
      <c r="GL102" s="138"/>
      <c r="GM102" s="138"/>
      <c r="GN102" s="138"/>
      <c r="GO102" s="138"/>
      <c r="GP102" s="138"/>
      <c r="GQ102" s="138"/>
      <c r="GR102" s="138"/>
      <c r="GS102" s="138"/>
      <c r="GT102" s="138"/>
      <c r="GU102" s="138"/>
      <c r="GV102" s="138"/>
      <c r="GW102" s="138"/>
      <c r="GX102" s="138"/>
      <c r="GY102" s="138"/>
      <c r="GZ102" s="138"/>
      <c r="HA102" s="138"/>
      <c r="HB102" s="138"/>
      <c r="HC102" s="138"/>
      <c r="HD102" s="138"/>
      <c r="HE102" s="138"/>
      <c r="HF102" s="138"/>
      <c r="HG102" s="138"/>
      <c r="HH102" s="138"/>
      <c r="HI102" s="138"/>
      <c r="HJ102" s="138"/>
      <c r="HK102" s="138"/>
      <c r="HL102" s="138"/>
      <c r="HM102" s="138"/>
      <c r="HN102" s="138"/>
      <c r="HO102" s="138"/>
      <c r="HP102" s="138"/>
      <c r="HQ102" s="138"/>
      <c r="HR102" s="138"/>
      <c r="HS102" s="138"/>
      <c r="HT102" s="138"/>
      <c r="HU102" s="138"/>
      <c r="HV102" s="138"/>
      <c r="HW102" s="138"/>
      <c r="HX102" s="138"/>
      <c r="HY102" s="138"/>
      <c r="HZ102" s="138"/>
      <c r="IA102" s="138"/>
      <c r="IB102" s="138"/>
      <c r="IC102" s="138"/>
      <c r="ID102" s="138"/>
      <c r="IE102" s="138"/>
      <c r="IF102" s="138"/>
      <c r="IG102" s="138"/>
      <c r="IH102" s="138"/>
      <c r="II102" s="138"/>
      <c r="IJ102" s="138"/>
      <c r="IK102" s="138"/>
      <c r="IL102" s="138"/>
      <c r="IM102" s="138"/>
      <c r="IN102" s="138"/>
      <c r="IO102" s="138"/>
      <c r="IP102" s="138"/>
      <c r="IQ102" s="138"/>
      <c r="IR102" s="138"/>
      <c r="IS102" s="138"/>
    </row>
    <row r="103" spans="1:253" x14ac:dyDescent="0.25">
      <c r="C103" s="174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5"/>
      <c r="DE103" s="175"/>
      <c r="DF103" s="175"/>
      <c r="DG103" s="175"/>
      <c r="DH103" s="175"/>
      <c r="DI103" s="175"/>
      <c r="DJ103" s="175"/>
      <c r="DK103" s="175"/>
      <c r="DL103" s="175"/>
      <c r="DM103" s="175"/>
      <c r="DN103" s="175"/>
      <c r="DO103" s="175"/>
      <c r="DP103" s="175"/>
      <c r="DQ103" s="175"/>
      <c r="DR103" s="175"/>
      <c r="DS103" s="175"/>
      <c r="DT103" s="175"/>
      <c r="DU103" s="175"/>
      <c r="DV103" s="175"/>
      <c r="DW103" s="175"/>
      <c r="DX103" s="175"/>
      <c r="DY103" s="175"/>
      <c r="DZ103" s="175"/>
      <c r="EA103" s="175"/>
      <c r="EB103" s="175"/>
      <c r="EC103" s="175"/>
      <c r="ED103" s="175"/>
      <c r="EE103" s="175"/>
      <c r="EF103" s="175"/>
      <c r="EG103" s="175"/>
      <c r="EH103" s="175"/>
      <c r="EI103" s="175"/>
      <c r="EJ103" s="175"/>
      <c r="EK103" s="175"/>
      <c r="EL103" s="175"/>
      <c r="EM103" s="175"/>
      <c r="EN103" s="175"/>
      <c r="EO103" s="175"/>
      <c r="EP103" s="175"/>
      <c r="EQ103" s="175"/>
      <c r="ER103" s="175"/>
      <c r="ES103" s="175"/>
      <c r="ET103" s="175"/>
      <c r="EU103" s="175"/>
      <c r="EV103" s="175"/>
      <c r="EW103" s="175"/>
      <c r="EX103" s="175"/>
      <c r="EY103" s="175"/>
      <c r="EZ103" s="175"/>
      <c r="FA103" s="175"/>
      <c r="FB103" s="175"/>
      <c r="FC103" s="175"/>
      <c r="FD103" s="175"/>
      <c r="FE103" s="175"/>
      <c r="FF103" s="175"/>
      <c r="FG103" s="175"/>
      <c r="FH103" s="175"/>
      <c r="FI103" s="175"/>
      <c r="FJ103" s="175"/>
      <c r="FK103" s="175"/>
      <c r="FL103" s="175"/>
      <c r="FM103" s="175"/>
      <c r="FN103" s="175"/>
      <c r="FO103" s="175"/>
      <c r="FP103" s="175"/>
      <c r="FQ103" s="175"/>
      <c r="FR103" s="175"/>
      <c r="FS103" s="175"/>
      <c r="FT103" s="175"/>
      <c r="FU103" s="175"/>
      <c r="FV103" s="175"/>
      <c r="FW103" s="175"/>
      <c r="FX103" s="175"/>
      <c r="FY103" s="175"/>
      <c r="FZ103" s="175"/>
      <c r="GA103" s="175"/>
      <c r="GB103" s="175"/>
      <c r="GC103" s="175"/>
      <c r="GD103" s="175"/>
      <c r="GE103" s="175"/>
      <c r="GF103" s="175"/>
      <c r="GG103" s="175"/>
      <c r="GH103" s="175"/>
      <c r="GI103" s="175"/>
      <c r="GJ103" s="175"/>
      <c r="GK103" s="175"/>
      <c r="GL103" s="175"/>
      <c r="GM103" s="175"/>
      <c r="GN103" s="175"/>
      <c r="GO103" s="175"/>
      <c r="GP103" s="175"/>
      <c r="GQ103" s="175"/>
      <c r="GR103" s="175"/>
      <c r="GS103" s="175"/>
      <c r="GT103" s="175"/>
      <c r="GU103" s="175"/>
      <c r="GV103" s="175"/>
      <c r="GW103" s="175"/>
      <c r="GX103" s="175"/>
      <c r="GY103" s="175"/>
      <c r="GZ103" s="175"/>
      <c r="HA103" s="175"/>
      <c r="HB103" s="175"/>
      <c r="HC103" s="175"/>
      <c r="HD103" s="175"/>
      <c r="HE103" s="175"/>
      <c r="HF103" s="175"/>
      <c r="HG103" s="175"/>
      <c r="HH103" s="175"/>
      <c r="HI103" s="175"/>
      <c r="HJ103" s="175"/>
      <c r="HK103" s="175"/>
      <c r="HL103" s="175"/>
      <c r="HM103" s="175"/>
      <c r="HN103" s="175"/>
      <c r="HO103" s="175"/>
      <c r="HP103" s="175"/>
      <c r="HQ103" s="175"/>
      <c r="HR103" s="175"/>
      <c r="HS103" s="175"/>
      <c r="HT103" s="175"/>
      <c r="HU103" s="175"/>
      <c r="HV103" s="175"/>
      <c r="HW103" s="175"/>
      <c r="HX103" s="175"/>
      <c r="HY103" s="175"/>
      <c r="HZ103" s="175"/>
      <c r="IA103" s="175"/>
      <c r="IB103" s="175"/>
      <c r="IC103" s="175"/>
      <c r="ID103" s="175"/>
      <c r="IE103" s="175"/>
      <c r="IF103" s="175"/>
      <c r="IG103" s="175"/>
      <c r="IH103" s="175"/>
      <c r="II103" s="175"/>
      <c r="IJ103" s="175"/>
      <c r="IK103" s="175"/>
      <c r="IL103" s="175"/>
      <c r="IM103" s="175"/>
      <c r="IN103" s="175"/>
      <c r="IO103" s="175"/>
      <c r="IP103" s="175"/>
      <c r="IQ103" s="175"/>
      <c r="IR103" s="175"/>
      <c r="IS103" s="175"/>
    </row>
    <row r="104" spans="1:253" x14ac:dyDescent="0.25">
      <c r="C104" s="174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  <c r="DA104" s="175"/>
      <c r="DB104" s="175"/>
      <c r="DC104" s="175"/>
      <c r="DD104" s="175"/>
      <c r="DE104" s="175"/>
      <c r="DF104" s="175"/>
      <c r="DG104" s="175"/>
      <c r="DH104" s="175"/>
      <c r="DI104" s="175"/>
      <c r="DJ104" s="175"/>
      <c r="DK104" s="175"/>
      <c r="DL104" s="175"/>
      <c r="DM104" s="175"/>
      <c r="DN104" s="175"/>
      <c r="DO104" s="175"/>
      <c r="DP104" s="175"/>
      <c r="DQ104" s="175"/>
      <c r="DR104" s="175"/>
      <c r="DS104" s="175"/>
      <c r="DT104" s="175"/>
      <c r="DU104" s="175"/>
      <c r="DV104" s="175"/>
      <c r="DW104" s="175"/>
      <c r="DX104" s="175"/>
      <c r="DY104" s="175"/>
      <c r="DZ104" s="175"/>
      <c r="EA104" s="175"/>
      <c r="EB104" s="175"/>
      <c r="EC104" s="175"/>
      <c r="ED104" s="175"/>
      <c r="EE104" s="175"/>
      <c r="EF104" s="175"/>
      <c r="EG104" s="175"/>
      <c r="EH104" s="175"/>
      <c r="EI104" s="175"/>
      <c r="EJ104" s="175"/>
      <c r="EK104" s="175"/>
      <c r="EL104" s="175"/>
      <c r="EM104" s="175"/>
      <c r="EN104" s="175"/>
      <c r="EO104" s="175"/>
      <c r="EP104" s="175"/>
      <c r="EQ104" s="175"/>
      <c r="ER104" s="175"/>
      <c r="ES104" s="175"/>
      <c r="ET104" s="175"/>
      <c r="EU104" s="175"/>
      <c r="EV104" s="175"/>
      <c r="EW104" s="175"/>
      <c r="EX104" s="175"/>
      <c r="EY104" s="175"/>
      <c r="EZ104" s="175"/>
      <c r="FA104" s="175"/>
      <c r="FB104" s="175"/>
      <c r="FC104" s="175"/>
      <c r="FD104" s="175"/>
      <c r="FE104" s="175"/>
      <c r="FF104" s="175"/>
      <c r="FG104" s="175"/>
      <c r="FH104" s="175"/>
      <c r="FI104" s="175"/>
      <c r="FJ104" s="175"/>
      <c r="FK104" s="175"/>
      <c r="FL104" s="175"/>
      <c r="FM104" s="175"/>
      <c r="FN104" s="175"/>
      <c r="FO104" s="175"/>
      <c r="FP104" s="175"/>
      <c r="FQ104" s="175"/>
      <c r="FR104" s="175"/>
      <c r="FS104" s="175"/>
      <c r="FT104" s="175"/>
      <c r="FU104" s="175"/>
      <c r="FV104" s="175"/>
      <c r="FW104" s="175"/>
      <c r="FX104" s="175"/>
      <c r="FY104" s="175"/>
      <c r="FZ104" s="175"/>
      <c r="GA104" s="175"/>
      <c r="GB104" s="175"/>
      <c r="GC104" s="175"/>
      <c r="GD104" s="175"/>
      <c r="GE104" s="175"/>
      <c r="GF104" s="175"/>
      <c r="GG104" s="175"/>
      <c r="GH104" s="175"/>
      <c r="GI104" s="175"/>
      <c r="GJ104" s="175"/>
      <c r="GK104" s="175"/>
      <c r="GL104" s="175"/>
      <c r="GM104" s="175"/>
      <c r="GN104" s="175"/>
      <c r="GO104" s="175"/>
      <c r="GP104" s="175"/>
      <c r="GQ104" s="175"/>
      <c r="GR104" s="175"/>
      <c r="GS104" s="175"/>
      <c r="GT104" s="175"/>
      <c r="GU104" s="175"/>
      <c r="GV104" s="175"/>
      <c r="GW104" s="175"/>
      <c r="GX104" s="175"/>
      <c r="GY104" s="175"/>
      <c r="GZ104" s="175"/>
      <c r="HA104" s="175"/>
      <c r="HB104" s="175"/>
      <c r="HC104" s="175"/>
      <c r="HD104" s="175"/>
      <c r="HE104" s="175"/>
      <c r="HF104" s="175"/>
      <c r="HG104" s="175"/>
      <c r="HH104" s="175"/>
      <c r="HI104" s="175"/>
      <c r="HJ104" s="175"/>
      <c r="HK104" s="175"/>
      <c r="HL104" s="175"/>
      <c r="HM104" s="175"/>
      <c r="HN104" s="175"/>
      <c r="HO104" s="175"/>
      <c r="HP104" s="175"/>
      <c r="HQ104" s="175"/>
      <c r="HR104" s="175"/>
      <c r="HS104" s="175"/>
      <c r="HT104" s="175"/>
      <c r="HU104" s="175"/>
      <c r="HV104" s="175"/>
      <c r="HW104" s="175"/>
      <c r="HX104" s="175"/>
      <c r="HY104" s="175"/>
      <c r="HZ104" s="175"/>
      <c r="IA104" s="175"/>
      <c r="IB104" s="175"/>
      <c r="IC104" s="175"/>
      <c r="ID104" s="175"/>
      <c r="IE104" s="175"/>
      <c r="IF104" s="175"/>
      <c r="IG104" s="175"/>
      <c r="IH104" s="175"/>
      <c r="II104" s="175"/>
      <c r="IJ104" s="175"/>
      <c r="IK104" s="175"/>
      <c r="IL104" s="175"/>
      <c r="IM104" s="175"/>
      <c r="IN104" s="175"/>
      <c r="IO104" s="175"/>
      <c r="IP104" s="175"/>
      <c r="IQ104" s="175"/>
      <c r="IR104" s="175"/>
      <c r="IS104" s="175"/>
    </row>
    <row r="105" spans="1:253" x14ac:dyDescent="0.25">
      <c r="C105" s="174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5"/>
      <c r="DE105" s="175"/>
      <c r="DF105" s="175"/>
      <c r="DG105" s="175"/>
      <c r="DH105" s="175"/>
      <c r="DI105" s="175"/>
      <c r="DJ105" s="175"/>
      <c r="DK105" s="175"/>
      <c r="DL105" s="175"/>
      <c r="DM105" s="175"/>
      <c r="DN105" s="175"/>
      <c r="DO105" s="175"/>
      <c r="DP105" s="175"/>
      <c r="DQ105" s="175"/>
      <c r="DR105" s="175"/>
      <c r="DS105" s="175"/>
      <c r="DT105" s="175"/>
      <c r="DU105" s="175"/>
      <c r="DV105" s="175"/>
      <c r="DW105" s="175"/>
      <c r="DX105" s="175"/>
      <c r="DY105" s="175"/>
      <c r="DZ105" s="175"/>
      <c r="EA105" s="175"/>
      <c r="EB105" s="175"/>
      <c r="EC105" s="175"/>
      <c r="ED105" s="175"/>
      <c r="EE105" s="175"/>
      <c r="EF105" s="175"/>
      <c r="EG105" s="175"/>
      <c r="EH105" s="175"/>
      <c r="EI105" s="175"/>
      <c r="EJ105" s="175"/>
      <c r="EK105" s="175"/>
      <c r="EL105" s="175"/>
      <c r="EM105" s="175"/>
      <c r="EN105" s="175"/>
      <c r="EO105" s="175"/>
      <c r="EP105" s="175"/>
      <c r="EQ105" s="175"/>
      <c r="ER105" s="175"/>
      <c r="ES105" s="175"/>
      <c r="ET105" s="175"/>
      <c r="EU105" s="175"/>
      <c r="EV105" s="175"/>
      <c r="EW105" s="175"/>
      <c r="EX105" s="175"/>
      <c r="EY105" s="175"/>
      <c r="EZ105" s="175"/>
      <c r="FA105" s="175"/>
      <c r="FB105" s="175"/>
      <c r="FC105" s="175"/>
      <c r="FD105" s="175"/>
      <c r="FE105" s="175"/>
      <c r="FF105" s="175"/>
      <c r="FG105" s="175"/>
      <c r="FH105" s="175"/>
      <c r="FI105" s="175"/>
      <c r="FJ105" s="175"/>
      <c r="FK105" s="175"/>
      <c r="FL105" s="175"/>
      <c r="FM105" s="175"/>
      <c r="FN105" s="175"/>
      <c r="FO105" s="175"/>
      <c r="FP105" s="175"/>
      <c r="FQ105" s="175"/>
      <c r="FR105" s="175"/>
      <c r="FS105" s="175"/>
      <c r="FT105" s="175"/>
      <c r="FU105" s="175"/>
      <c r="FV105" s="175"/>
      <c r="FW105" s="175"/>
      <c r="FX105" s="175"/>
      <c r="FY105" s="175"/>
      <c r="FZ105" s="175"/>
      <c r="GA105" s="175"/>
      <c r="GB105" s="175"/>
      <c r="GC105" s="175"/>
      <c r="GD105" s="175"/>
      <c r="GE105" s="175"/>
      <c r="GF105" s="175"/>
      <c r="GG105" s="175"/>
      <c r="GH105" s="175"/>
      <c r="GI105" s="175"/>
      <c r="GJ105" s="175"/>
      <c r="GK105" s="175"/>
      <c r="GL105" s="175"/>
      <c r="GM105" s="175"/>
      <c r="GN105" s="175"/>
      <c r="GO105" s="175"/>
      <c r="GP105" s="175"/>
      <c r="GQ105" s="175"/>
      <c r="GR105" s="175"/>
      <c r="GS105" s="175"/>
      <c r="GT105" s="175"/>
      <c r="GU105" s="175"/>
      <c r="GV105" s="175"/>
      <c r="GW105" s="175"/>
      <c r="GX105" s="175"/>
      <c r="GY105" s="175"/>
      <c r="GZ105" s="175"/>
      <c r="HA105" s="175"/>
      <c r="HB105" s="175"/>
      <c r="HC105" s="175"/>
      <c r="HD105" s="175"/>
      <c r="HE105" s="175"/>
      <c r="HF105" s="175"/>
      <c r="HG105" s="175"/>
      <c r="HH105" s="175"/>
      <c r="HI105" s="175"/>
      <c r="HJ105" s="175"/>
      <c r="HK105" s="175"/>
      <c r="HL105" s="175"/>
      <c r="HM105" s="175"/>
      <c r="HN105" s="175"/>
      <c r="HO105" s="175"/>
      <c r="HP105" s="175"/>
      <c r="HQ105" s="175"/>
      <c r="HR105" s="175"/>
      <c r="HS105" s="175"/>
      <c r="HT105" s="175"/>
      <c r="HU105" s="175"/>
      <c r="HV105" s="175"/>
      <c r="HW105" s="175"/>
      <c r="HX105" s="175"/>
      <c r="HY105" s="175"/>
      <c r="HZ105" s="175"/>
      <c r="IA105" s="175"/>
      <c r="IB105" s="175"/>
      <c r="IC105" s="175"/>
      <c r="ID105" s="175"/>
      <c r="IE105" s="175"/>
      <c r="IF105" s="175"/>
      <c r="IG105" s="175"/>
      <c r="IH105" s="175"/>
      <c r="II105" s="175"/>
      <c r="IJ105" s="175"/>
      <c r="IK105" s="175"/>
      <c r="IL105" s="175"/>
      <c r="IM105" s="175"/>
      <c r="IN105" s="175"/>
      <c r="IO105" s="175"/>
      <c r="IP105" s="175"/>
      <c r="IQ105" s="175"/>
      <c r="IR105" s="175"/>
      <c r="IS105" s="175"/>
    </row>
    <row r="106" spans="1:253" x14ac:dyDescent="0.25">
      <c r="C106" s="174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175"/>
      <c r="CK106" s="175"/>
      <c r="CL106" s="175"/>
      <c r="CM106" s="175"/>
      <c r="CN106" s="175"/>
      <c r="CO106" s="175"/>
      <c r="CP106" s="175"/>
      <c r="CQ106" s="175"/>
      <c r="CR106" s="175"/>
      <c r="CS106" s="175"/>
      <c r="CT106" s="175"/>
      <c r="CU106" s="175"/>
      <c r="CV106" s="175"/>
      <c r="CW106" s="175"/>
      <c r="CX106" s="175"/>
      <c r="CY106" s="175"/>
      <c r="CZ106" s="175"/>
      <c r="DA106" s="175"/>
      <c r="DB106" s="175"/>
      <c r="DC106" s="175"/>
      <c r="DD106" s="175"/>
      <c r="DE106" s="175"/>
      <c r="DF106" s="175"/>
      <c r="DG106" s="175"/>
      <c r="DH106" s="175"/>
      <c r="DI106" s="175"/>
      <c r="DJ106" s="175"/>
      <c r="DK106" s="175"/>
      <c r="DL106" s="175"/>
      <c r="DM106" s="175"/>
      <c r="DN106" s="175"/>
      <c r="DO106" s="175"/>
      <c r="DP106" s="175"/>
      <c r="DQ106" s="175"/>
      <c r="DR106" s="175"/>
      <c r="DS106" s="175"/>
      <c r="DT106" s="175"/>
      <c r="DU106" s="175"/>
      <c r="DV106" s="175"/>
      <c r="DW106" s="175"/>
      <c r="DX106" s="175"/>
      <c r="DY106" s="175"/>
      <c r="DZ106" s="175"/>
      <c r="EA106" s="175"/>
      <c r="EB106" s="175"/>
      <c r="EC106" s="175"/>
      <c r="ED106" s="175"/>
      <c r="EE106" s="175"/>
      <c r="EF106" s="175"/>
      <c r="EG106" s="175"/>
      <c r="EH106" s="175"/>
      <c r="EI106" s="175"/>
      <c r="EJ106" s="175"/>
      <c r="EK106" s="175"/>
      <c r="EL106" s="175"/>
      <c r="EM106" s="175"/>
      <c r="EN106" s="175"/>
      <c r="EO106" s="175"/>
      <c r="EP106" s="175"/>
      <c r="EQ106" s="175"/>
      <c r="ER106" s="175"/>
      <c r="ES106" s="175"/>
      <c r="ET106" s="175"/>
      <c r="EU106" s="175"/>
      <c r="EV106" s="175"/>
      <c r="EW106" s="175"/>
      <c r="EX106" s="175"/>
      <c r="EY106" s="175"/>
      <c r="EZ106" s="175"/>
      <c r="FA106" s="175"/>
      <c r="FB106" s="175"/>
      <c r="FC106" s="175"/>
      <c r="FD106" s="175"/>
      <c r="FE106" s="175"/>
      <c r="FF106" s="175"/>
      <c r="FG106" s="175"/>
      <c r="FH106" s="175"/>
      <c r="FI106" s="175"/>
      <c r="FJ106" s="175"/>
      <c r="FK106" s="175"/>
      <c r="FL106" s="175"/>
      <c r="FM106" s="175"/>
      <c r="FN106" s="175"/>
      <c r="FO106" s="175"/>
      <c r="FP106" s="175"/>
      <c r="FQ106" s="175"/>
      <c r="FR106" s="175"/>
      <c r="FS106" s="175"/>
      <c r="FT106" s="175"/>
      <c r="FU106" s="175"/>
      <c r="FV106" s="175"/>
      <c r="FW106" s="175"/>
      <c r="FX106" s="175"/>
      <c r="FY106" s="175"/>
      <c r="FZ106" s="175"/>
      <c r="GA106" s="175"/>
      <c r="GB106" s="175"/>
      <c r="GC106" s="175"/>
      <c r="GD106" s="175"/>
      <c r="GE106" s="175"/>
      <c r="GF106" s="175"/>
      <c r="GG106" s="175"/>
      <c r="GH106" s="175"/>
      <c r="GI106" s="175"/>
      <c r="GJ106" s="175"/>
      <c r="GK106" s="175"/>
      <c r="GL106" s="175"/>
      <c r="GM106" s="175"/>
      <c r="GN106" s="175"/>
      <c r="GO106" s="175"/>
      <c r="GP106" s="175"/>
      <c r="GQ106" s="175"/>
      <c r="GR106" s="175"/>
      <c r="GS106" s="175"/>
      <c r="GT106" s="175"/>
      <c r="GU106" s="175"/>
      <c r="GV106" s="175"/>
      <c r="GW106" s="175"/>
      <c r="GX106" s="175"/>
      <c r="GY106" s="175"/>
      <c r="GZ106" s="175"/>
      <c r="HA106" s="175"/>
      <c r="HB106" s="175"/>
      <c r="HC106" s="175"/>
      <c r="HD106" s="175"/>
      <c r="HE106" s="175"/>
      <c r="HF106" s="175"/>
      <c r="HG106" s="175"/>
      <c r="HH106" s="175"/>
      <c r="HI106" s="175"/>
      <c r="HJ106" s="175"/>
      <c r="HK106" s="175"/>
      <c r="HL106" s="175"/>
      <c r="HM106" s="175"/>
      <c r="HN106" s="175"/>
      <c r="HO106" s="175"/>
      <c r="HP106" s="175"/>
      <c r="HQ106" s="175"/>
      <c r="HR106" s="175"/>
      <c r="HS106" s="175"/>
      <c r="HT106" s="175"/>
      <c r="HU106" s="175"/>
      <c r="HV106" s="175"/>
      <c r="HW106" s="175"/>
      <c r="HX106" s="175"/>
      <c r="HY106" s="175"/>
      <c r="HZ106" s="175"/>
      <c r="IA106" s="175"/>
      <c r="IB106" s="175"/>
      <c r="IC106" s="175"/>
      <c r="ID106" s="175"/>
      <c r="IE106" s="175"/>
      <c r="IF106" s="175"/>
      <c r="IG106" s="175"/>
      <c r="IH106" s="175"/>
      <c r="II106" s="175"/>
      <c r="IJ106" s="175"/>
      <c r="IK106" s="175"/>
      <c r="IL106" s="175"/>
      <c r="IM106" s="175"/>
      <c r="IN106" s="175"/>
      <c r="IO106" s="175"/>
      <c r="IP106" s="175"/>
      <c r="IQ106" s="175"/>
      <c r="IR106" s="175"/>
      <c r="IS106" s="175"/>
    </row>
    <row r="107" spans="1:253" x14ac:dyDescent="0.25">
      <c r="C107" s="174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5"/>
      <c r="BT107" s="175"/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75"/>
      <c r="CK107" s="175"/>
      <c r="CL107" s="175"/>
      <c r="CM107" s="175"/>
      <c r="CN107" s="175"/>
      <c r="CO107" s="175"/>
      <c r="CP107" s="175"/>
      <c r="CQ107" s="175"/>
      <c r="CR107" s="175"/>
      <c r="CS107" s="175"/>
      <c r="CT107" s="175"/>
      <c r="CU107" s="175"/>
      <c r="CV107" s="175"/>
      <c r="CW107" s="175"/>
      <c r="CX107" s="175"/>
      <c r="CY107" s="175"/>
      <c r="CZ107" s="175"/>
      <c r="DA107" s="175"/>
      <c r="DB107" s="175"/>
      <c r="DC107" s="175"/>
      <c r="DD107" s="175"/>
      <c r="DE107" s="175"/>
      <c r="DF107" s="175"/>
      <c r="DG107" s="175"/>
      <c r="DH107" s="175"/>
      <c r="DI107" s="175"/>
      <c r="DJ107" s="175"/>
      <c r="DK107" s="175"/>
      <c r="DL107" s="175"/>
      <c r="DM107" s="175"/>
      <c r="DN107" s="175"/>
      <c r="DO107" s="175"/>
      <c r="DP107" s="175"/>
      <c r="DQ107" s="175"/>
      <c r="DR107" s="175"/>
      <c r="DS107" s="175"/>
      <c r="DT107" s="175"/>
      <c r="DU107" s="175"/>
      <c r="DV107" s="175"/>
      <c r="DW107" s="175"/>
      <c r="DX107" s="175"/>
      <c r="DY107" s="175"/>
      <c r="DZ107" s="175"/>
      <c r="EA107" s="175"/>
      <c r="EB107" s="175"/>
      <c r="EC107" s="175"/>
      <c r="ED107" s="175"/>
      <c r="EE107" s="175"/>
      <c r="EF107" s="175"/>
      <c r="EG107" s="175"/>
      <c r="EH107" s="175"/>
      <c r="EI107" s="175"/>
      <c r="EJ107" s="175"/>
      <c r="EK107" s="175"/>
      <c r="EL107" s="175"/>
      <c r="EM107" s="175"/>
      <c r="EN107" s="175"/>
      <c r="EO107" s="175"/>
      <c r="EP107" s="175"/>
      <c r="EQ107" s="175"/>
      <c r="ER107" s="175"/>
      <c r="ES107" s="175"/>
      <c r="ET107" s="175"/>
      <c r="EU107" s="175"/>
      <c r="EV107" s="175"/>
      <c r="EW107" s="175"/>
      <c r="EX107" s="175"/>
      <c r="EY107" s="175"/>
      <c r="EZ107" s="175"/>
      <c r="FA107" s="175"/>
      <c r="FB107" s="175"/>
      <c r="FC107" s="175"/>
      <c r="FD107" s="175"/>
      <c r="FE107" s="175"/>
      <c r="FF107" s="175"/>
      <c r="FG107" s="175"/>
      <c r="FH107" s="175"/>
      <c r="FI107" s="175"/>
      <c r="FJ107" s="175"/>
      <c r="FK107" s="175"/>
      <c r="FL107" s="175"/>
      <c r="FM107" s="175"/>
      <c r="FN107" s="175"/>
      <c r="FO107" s="175"/>
      <c r="FP107" s="175"/>
      <c r="FQ107" s="175"/>
      <c r="FR107" s="175"/>
      <c r="FS107" s="175"/>
      <c r="FT107" s="175"/>
      <c r="FU107" s="175"/>
      <c r="FV107" s="175"/>
      <c r="FW107" s="175"/>
      <c r="FX107" s="175"/>
      <c r="FY107" s="175"/>
      <c r="FZ107" s="175"/>
      <c r="GA107" s="175"/>
      <c r="GB107" s="175"/>
      <c r="GC107" s="175"/>
      <c r="GD107" s="175"/>
      <c r="GE107" s="175"/>
      <c r="GF107" s="175"/>
      <c r="GG107" s="175"/>
      <c r="GH107" s="175"/>
      <c r="GI107" s="175"/>
      <c r="GJ107" s="175"/>
      <c r="GK107" s="175"/>
      <c r="GL107" s="175"/>
      <c r="GM107" s="175"/>
      <c r="GN107" s="175"/>
      <c r="GO107" s="175"/>
      <c r="GP107" s="175"/>
      <c r="GQ107" s="175"/>
      <c r="GR107" s="175"/>
      <c r="GS107" s="175"/>
      <c r="GT107" s="175"/>
      <c r="GU107" s="175"/>
      <c r="GV107" s="175"/>
      <c r="GW107" s="175"/>
      <c r="GX107" s="175"/>
      <c r="GY107" s="175"/>
      <c r="GZ107" s="175"/>
      <c r="HA107" s="175"/>
      <c r="HB107" s="175"/>
      <c r="HC107" s="175"/>
      <c r="HD107" s="175"/>
      <c r="HE107" s="175"/>
      <c r="HF107" s="175"/>
      <c r="HG107" s="175"/>
      <c r="HH107" s="175"/>
      <c r="HI107" s="175"/>
      <c r="HJ107" s="175"/>
      <c r="HK107" s="175"/>
      <c r="HL107" s="175"/>
      <c r="HM107" s="175"/>
      <c r="HN107" s="175"/>
      <c r="HO107" s="175"/>
      <c r="HP107" s="175"/>
      <c r="HQ107" s="175"/>
      <c r="HR107" s="175"/>
      <c r="HS107" s="175"/>
      <c r="HT107" s="175"/>
      <c r="HU107" s="175"/>
      <c r="HV107" s="175"/>
      <c r="HW107" s="175"/>
      <c r="HX107" s="175"/>
      <c r="HY107" s="175"/>
      <c r="HZ107" s="175"/>
      <c r="IA107" s="175"/>
      <c r="IB107" s="175"/>
      <c r="IC107" s="175"/>
      <c r="ID107" s="175"/>
      <c r="IE107" s="175"/>
      <c r="IF107" s="175"/>
      <c r="IG107" s="175"/>
      <c r="IH107" s="175"/>
      <c r="II107" s="175"/>
      <c r="IJ107" s="175"/>
      <c r="IK107" s="175"/>
      <c r="IL107" s="175"/>
      <c r="IM107" s="175"/>
      <c r="IN107" s="175"/>
      <c r="IO107" s="175"/>
      <c r="IP107" s="175"/>
      <c r="IQ107" s="175"/>
      <c r="IR107" s="175"/>
      <c r="IS107" s="175"/>
    </row>
    <row r="108" spans="1:253" x14ac:dyDescent="0.25">
      <c r="C108" s="174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175"/>
      <c r="BY108" s="175"/>
      <c r="BZ108" s="175"/>
      <c r="CA108" s="175"/>
      <c r="CB108" s="17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5"/>
      <c r="CN108" s="175"/>
      <c r="CO108" s="175"/>
      <c r="CP108" s="175"/>
      <c r="CQ108" s="175"/>
      <c r="CR108" s="175"/>
      <c r="CS108" s="175"/>
      <c r="CT108" s="175"/>
      <c r="CU108" s="175"/>
      <c r="CV108" s="175"/>
      <c r="CW108" s="175"/>
      <c r="CX108" s="175"/>
      <c r="CY108" s="175"/>
      <c r="CZ108" s="175"/>
      <c r="DA108" s="175"/>
      <c r="DB108" s="175"/>
      <c r="DC108" s="175"/>
      <c r="DD108" s="175"/>
      <c r="DE108" s="175"/>
      <c r="DF108" s="175"/>
      <c r="DG108" s="175"/>
      <c r="DH108" s="175"/>
      <c r="DI108" s="175"/>
      <c r="DJ108" s="175"/>
      <c r="DK108" s="175"/>
      <c r="DL108" s="175"/>
      <c r="DM108" s="175"/>
      <c r="DN108" s="175"/>
      <c r="DO108" s="175"/>
      <c r="DP108" s="175"/>
      <c r="DQ108" s="175"/>
      <c r="DR108" s="175"/>
      <c r="DS108" s="175"/>
      <c r="DT108" s="175"/>
      <c r="DU108" s="175"/>
      <c r="DV108" s="175"/>
      <c r="DW108" s="175"/>
      <c r="DX108" s="175"/>
      <c r="DY108" s="175"/>
      <c r="DZ108" s="175"/>
      <c r="EA108" s="175"/>
      <c r="EB108" s="175"/>
      <c r="EC108" s="175"/>
      <c r="ED108" s="175"/>
      <c r="EE108" s="175"/>
      <c r="EF108" s="175"/>
      <c r="EG108" s="175"/>
      <c r="EH108" s="175"/>
      <c r="EI108" s="175"/>
      <c r="EJ108" s="175"/>
      <c r="EK108" s="175"/>
      <c r="EL108" s="175"/>
      <c r="EM108" s="175"/>
      <c r="EN108" s="175"/>
      <c r="EO108" s="175"/>
      <c r="EP108" s="175"/>
      <c r="EQ108" s="175"/>
      <c r="ER108" s="175"/>
      <c r="ES108" s="175"/>
      <c r="ET108" s="175"/>
      <c r="EU108" s="175"/>
      <c r="EV108" s="175"/>
      <c r="EW108" s="175"/>
      <c r="EX108" s="175"/>
      <c r="EY108" s="175"/>
      <c r="EZ108" s="175"/>
      <c r="FA108" s="175"/>
      <c r="FB108" s="175"/>
      <c r="FC108" s="175"/>
      <c r="FD108" s="175"/>
      <c r="FE108" s="175"/>
      <c r="FF108" s="175"/>
      <c r="FG108" s="175"/>
      <c r="FH108" s="175"/>
      <c r="FI108" s="175"/>
      <c r="FJ108" s="175"/>
      <c r="FK108" s="175"/>
      <c r="FL108" s="175"/>
      <c r="FM108" s="175"/>
      <c r="FN108" s="175"/>
      <c r="FO108" s="175"/>
      <c r="FP108" s="175"/>
      <c r="FQ108" s="175"/>
      <c r="FR108" s="175"/>
      <c r="FS108" s="175"/>
      <c r="FT108" s="175"/>
      <c r="FU108" s="175"/>
      <c r="FV108" s="175"/>
      <c r="FW108" s="175"/>
      <c r="FX108" s="175"/>
      <c r="FY108" s="175"/>
      <c r="FZ108" s="175"/>
      <c r="GA108" s="175"/>
      <c r="GB108" s="175"/>
      <c r="GC108" s="175"/>
      <c r="GD108" s="175"/>
      <c r="GE108" s="175"/>
      <c r="GF108" s="175"/>
      <c r="GG108" s="175"/>
      <c r="GH108" s="175"/>
      <c r="GI108" s="175"/>
      <c r="GJ108" s="175"/>
      <c r="GK108" s="175"/>
      <c r="GL108" s="175"/>
      <c r="GM108" s="175"/>
      <c r="GN108" s="175"/>
      <c r="GO108" s="175"/>
      <c r="GP108" s="175"/>
      <c r="GQ108" s="175"/>
      <c r="GR108" s="175"/>
      <c r="GS108" s="175"/>
      <c r="GT108" s="175"/>
      <c r="GU108" s="175"/>
      <c r="GV108" s="175"/>
      <c r="GW108" s="175"/>
      <c r="GX108" s="175"/>
      <c r="GY108" s="175"/>
      <c r="GZ108" s="175"/>
      <c r="HA108" s="175"/>
      <c r="HB108" s="175"/>
      <c r="HC108" s="175"/>
      <c r="HD108" s="175"/>
      <c r="HE108" s="175"/>
      <c r="HF108" s="175"/>
      <c r="HG108" s="175"/>
      <c r="HH108" s="175"/>
      <c r="HI108" s="175"/>
      <c r="HJ108" s="175"/>
      <c r="HK108" s="175"/>
      <c r="HL108" s="175"/>
      <c r="HM108" s="175"/>
      <c r="HN108" s="175"/>
      <c r="HO108" s="175"/>
      <c r="HP108" s="175"/>
      <c r="HQ108" s="175"/>
      <c r="HR108" s="175"/>
      <c r="HS108" s="175"/>
      <c r="HT108" s="175"/>
      <c r="HU108" s="175"/>
      <c r="HV108" s="175"/>
      <c r="HW108" s="175"/>
      <c r="HX108" s="175"/>
      <c r="HY108" s="175"/>
      <c r="HZ108" s="175"/>
      <c r="IA108" s="175"/>
      <c r="IB108" s="175"/>
      <c r="IC108" s="175"/>
      <c r="ID108" s="175"/>
      <c r="IE108" s="175"/>
      <c r="IF108" s="175"/>
      <c r="IG108" s="175"/>
      <c r="IH108" s="175"/>
      <c r="II108" s="175"/>
      <c r="IJ108" s="175"/>
      <c r="IK108" s="175"/>
      <c r="IL108" s="175"/>
      <c r="IM108" s="175"/>
      <c r="IN108" s="175"/>
      <c r="IO108" s="175"/>
      <c r="IP108" s="175"/>
      <c r="IQ108" s="175"/>
      <c r="IR108" s="175"/>
      <c r="IS108" s="175"/>
    </row>
    <row r="109" spans="1:253" s="175" customFormat="1" x14ac:dyDescent="0.25">
      <c r="A109" s="139"/>
      <c r="B109" s="138"/>
      <c r="C109" s="174"/>
    </row>
    <row r="110" spans="1:253" s="175" customFormat="1" x14ac:dyDescent="0.25">
      <c r="A110" s="139"/>
      <c r="B110" s="138"/>
      <c r="C110" s="174"/>
    </row>
    <row r="111" spans="1:253" s="175" customFormat="1" x14ac:dyDescent="0.25">
      <c r="A111" s="139"/>
      <c r="B111" s="138"/>
      <c r="C111" s="174"/>
    </row>
    <row r="112" spans="1:253" s="175" customFormat="1" x14ac:dyDescent="0.25">
      <c r="A112" s="139"/>
      <c r="B112" s="138"/>
      <c r="C112" s="174"/>
    </row>
    <row r="113" spans="1:3" s="175" customFormat="1" x14ac:dyDescent="0.25">
      <c r="A113" s="139"/>
      <c r="B113" s="138"/>
      <c r="C113" s="174"/>
    </row>
    <row r="114" spans="1:3" s="175" customFormat="1" x14ac:dyDescent="0.25">
      <c r="A114" s="139"/>
      <c r="B114" s="138"/>
      <c r="C114" s="174"/>
    </row>
    <row r="115" spans="1:3" s="175" customFormat="1" x14ac:dyDescent="0.25">
      <c r="A115" s="139"/>
      <c r="B115" s="138"/>
      <c r="C115" s="174"/>
    </row>
    <row r="116" spans="1:3" s="175" customFormat="1" x14ac:dyDescent="0.25">
      <c r="A116" s="139"/>
      <c r="B116" s="138"/>
      <c r="C116" s="174"/>
    </row>
    <row r="117" spans="1:3" s="175" customFormat="1" x14ac:dyDescent="0.25">
      <c r="A117" s="139"/>
      <c r="B117" s="138"/>
      <c r="C117" s="174"/>
    </row>
    <row r="118" spans="1:3" s="175" customFormat="1" x14ac:dyDescent="0.25">
      <c r="A118" s="139"/>
      <c r="B118" s="138"/>
      <c r="C118" s="174"/>
    </row>
    <row r="119" spans="1:3" s="175" customFormat="1" x14ac:dyDescent="0.25">
      <c r="A119" s="139"/>
      <c r="B119" s="138"/>
      <c r="C119" s="174"/>
    </row>
    <row r="120" spans="1:3" s="175" customFormat="1" x14ac:dyDescent="0.25">
      <c r="A120" s="139"/>
      <c r="B120" s="138"/>
      <c r="C120" s="174"/>
    </row>
    <row r="121" spans="1:3" s="175" customFormat="1" x14ac:dyDescent="0.25">
      <c r="A121" s="139"/>
      <c r="B121" s="138"/>
      <c r="C121" s="174"/>
    </row>
    <row r="122" spans="1:3" s="175" customFormat="1" x14ac:dyDescent="0.25">
      <c r="A122" s="139"/>
      <c r="B122" s="138"/>
      <c r="C122" s="174"/>
    </row>
    <row r="123" spans="1:3" s="175" customFormat="1" x14ac:dyDescent="0.25">
      <c r="A123" s="139"/>
      <c r="B123" s="138"/>
      <c r="C123" s="174"/>
    </row>
    <row r="124" spans="1:3" s="175" customFormat="1" x14ac:dyDescent="0.25">
      <c r="A124" s="139"/>
      <c r="B124" s="138"/>
      <c r="C124" s="174"/>
    </row>
    <row r="125" spans="1:3" s="175" customFormat="1" x14ac:dyDescent="0.25">
      <c r="A125" s="139"/>
      <c r="B125" s="138"/>
      <c r="C125" s="174"/>
    </row>
    <row r="126" spans="1:3" s="175" customFormat="1" x14ac:dyDescent="0.25">
      <c r="A126" s="139"/>
      <c r="B126" s="138"/>
      <c r="C126" s="174"/>
    </row>
    <row r="127" spans="1:3" s="175" customFormat="1" x14ac:dyDescent="0.25">
      <c r="A127" s="139"/>
      <c r="B127" s="138"/>
      <c r="C127" s="174"/>
    </row>
    <row r="128" spans="1:3" s="175" customFormat="1" x14ac:dyDescent="0.25">
      <c r="A128" s="139"/>
      <c r="B128" s="138"/>
      <c r="C128" s="174"/>
    </row>
    <row r="129" spans="1:3" s="175" customFormat="1" x14ac:dyDescent="0.25">
      <c r="A129" s="139"/>
      <c r="B129" s="138"/>
      <c r="C129" s="174"/>
    </row>
    <row r="130" spans="1:3" s="175" customFormat="1" x14ac:dyDescent="0.25">
      <c r="A130" s="139"/>
      <c r="B130" s="138"/>
      <c r="C130" s="174"/>
    </row>
    <row r="131" spans="1:3" s="175" customFormat="1" x14ac:dyDescent="0.25">
      <c r="A131" s="139"/>
      <c r="B131" s="138"/>
      <c r="C131" s="174"/>
    </row>
    <row r="132" spans="1:3" s="175" customFormat="1" x14ac:dyDescent="0.25">
      <c r="A132" s="139"/>
      <c r="B132" s="138"/>
      <c r="C132" s="174"/>
    </row>
    <row r="133" spans="1:3" s="175" customFormat="1" x14ac:dyDescent="0.25">
      <c r="A133" s="139"/>
      <c r="B133" s="138"/>
      <c r="C133" s="174"/>
    </row>
    <row r="134" spans="1:3" s="175" customFormat="1" x14ac:dyDescent="0.25">
      <c r="A134" s="139"/>
      <c r="B134" s="138"/>
      <c r="C134" s="174"/>
    </row>
    <row r="135" spans="1:3" s="175" customFormat="1" x14ac:dyDescent="0.25">
      <c r="A135" s="139"/>
      <c r="B135" s="138"/>
      <c r="C135" s="174"/>
    </row>
    <row r="136" spans="1:3" s="175" customFormat="1" x14ac:dyDescent="0.25">
      <c r="A136" s="139"/>
      <c r="B136" s="138"/>
      <c r="C136" s="174"/>
    </row>
    <row r="137" spans="1:3" s="175" customFormat="1" x14ac:dyDescent="0.25">
      <c r="A137" s="139"/>
      <c r="B137" s="138"/>
      <c r="C137" s="174"/>
    </row>
    <row r="138" spans="1:3" s="175" customFormat="1" x14ac:dyDescent="0.25">
      <c r="A138" s="139"/>
      <c r="B138" s="138"/>
      <c r="C138" s="174"/>
    </row>
    <row r="139" spans="1:3" s="175" customFormat="1" x14ac:dyDescent="0.25">
      <c r="A139" s="139"/>
      <c r="B139" s="138"/>
      <c r="C139" s="174"/>
    </row>
    <row r="140" spans="1:3" s="175" customFormat="1" x14ac:dyDescent="0.25">
      <c r="A140" s="139"/>
      <c r="B140" s="138"/>
      <c r="C140" s="174"/>
    </row>
    <row r="141" spans="1:3" s="175" customFormat="1" x14ac:dyDescent="0.25">
      <c r="A141" s="139"/>
      <c r="B141" s="138"/>
      <c r="C141" s="174"/>
    </row>
    <row r="142" spans="1:3" s="175" customFormat="1" x14ac:dyDescent="0.25">
      <c r="A142" s="139"/>
      <c r="B142" s="138"/>
      <c r="C142" s="174"/>
    </row>
    <row r="143" spans="1:3" s="175" customFormat="1" x14ac:dyDescent="0.25">
      <c r="A143" s="139"/>
      <c r="B143" s="138"/>
      <c r="C143" s="174"/>
    </row>
    <row r="144" spans="1:3" s="175" customFormat="1" x14ac:dyDescent="0.25">
      <c r="A144" s="139"/>
      <c r="B144" s="138"/>
      <c r="C144" s="174"/>
    </row>
    <row r="145" spans="1:3" s="175" customFormat="1" x14ac:dyDescent="0.25">
      <c r="A145" s="139"/>
      <c r="B145" s="138"/>
      <c r="C145" s="174"/>
    </row>
    <row r="146" spans="1:3" s="175" customFormat="1" x14ac:dyDescent="0.25">
      <c r="A146" s="139"/>
      <c r="B146" s="138"/>
      <c r="C146" s="174"/>
    </row>
    <row r="147" spans="1:3" s="175" customFormat="1" x14ac:dyDescent="0.25">
      <c r="A147" s="139"/>
      <c r="B147" s="138"/>
      <c r="C147" s="174"/>
    </row>
    <row r="148" spans="1:3" s="175" customFormat="1" x14ac:dyDescent="0.25">
      <c r="A148" s="139"/>
      <c r="B148" s="138"/>
      <c r="C148" s="174"/>
    </row>
    <row r="149" spans="1:3" s="175" customFormat="1" x14ac:dyDescent="0.25">
      <c r="A149" s="139"/>
      <c r="B149" s="138"/>
      <c r="C149" s="174"/>
    </row>
    <row r="150" spans="1:3" s="175" customFormat="1" x14ac:dyDescent="0.25">
      <c r="A150" s="139"/>
      <c r="B150" s="138"/>
      <c r="C150" s="174"/>
    </row>
    <row r="151" spans="1:3" s="175" customFormat="1" x14ac:dyDescent="0.25">
      <c r="A151" s="139"/>
      <c r="B151" s="138"/>
      <c r="C151" s="174"/>
    </row>
    <row r="152" spans="1:3" s="175" customFormat="1" x14ac:dyDescent="0.25">
      <c r="A152" s="139"/>
      <c r="B152" s="138"/>
      <c r="C152" s="174"/>
    </row>
    <row r="153" spans="1:3" s="175" customFormat="1" x14ac:dyDescent="0.25">
      <c r="A153" s="139"/>
      <c r="B153" s="138"/>
      <c r="C153" s="174"/>
    </row>
    <row r="154" spans="1:3" s="175" customFormat="1" x14ac:dyDescent="0.25">
      <c r="A154" s="139"/>
      <c r="B154" s="138"/>
      <c r="C154" s="174"/>
    </row>
    <row r="155" spans="1:3" s="175" customFormat="1" x14ac:dyDescent="0.25">
      <c r="A155" s="139"/>
      <c r="B155" s="138"/>
      <c r="C155" s="174"/>
    </row>
    <row r="156" spans="1:3" s="175" customFormat="1" x14ac:dyDescent="0.25">
      <c r="A156" s="139"/>
      <c r="B156" s="138"/>
      <c r="C156" s="174"/>
    </row>
    <row r="157" spans="1:3" s="175" customFormat="1" x14ac:dyDescent="0.25">
      <c r="A157" s="139"/>
      <c r="B157" s="138"/>
      <c r="C157" s="174"/>
    </row>
    <row r="158" spans="1:3" s="175" customFormat="1" x14ac:dyDescent="0.25">
      <c r="A158" s="139"/>
      <c r="B158" s="138"/>
      <c r="C158" s="174"/>
    </row>
    <row r="159" spans="1:3" s="175" customFormat="1" x14ac:dyDescent="0.25">
      <c r="A159" s="139"/>
      <c r="B159" s="138"/>
      <c r="C159" s="174"/>
    </row>
    <row r="160" spans="1:3" s="175" customFormat="1" x14ac:dyDescent="0.25">
      <c r="A160" s="139"/>
      <c r="B160" s="138"/>
      <c r="C160" s="174"/>
    </row>
    <row r="161" spans="1:3" s="175" customFormat="1" x14ac:dyDescent="0.25">
      <c r="A161" s="139"/>
      <c r="B161" s="138"/>
      <c r="C161" s="174"/>
    </row>
    <row r="162" spans="1:3" s="175" customFormat="1" x14ac:dyDescent="0.25">
      <c r="A162" s="139"/>
      <c r="B162" s="138"/>
      <c r="C162" s="174"/>
    </row>
    <row r="163" spans="1:3" s="175" customFormat="1" x14ac:dyDescent="0.25">
      <c r="A163" s="139"/>
      <c r="B163" s="138"/>
      <c r="C163" s="174"/>
    </row>
    <row r="164" spans="1:3" s="175" customFormat="1" x14ac:dyDescent="0.25">
      <c r="A164" s="139"/>
      <c r="B164" s="138"/>
      <c r="C164" s="174"/>
    </row>
    <row r="165" spans="1:3" s="175" customFormat="1" x14ac:dyDescent="0.25">
      <c r="A165" s="139"/>
      <c r="B165" s="138"/>
      <c r="C165" s="174"/>
    </row>
    <row r="166" spans="1:3" s="175" customFormat="1" x14ac:dyDescent="0.25">
      <c r="A166" s="139"/>
      <c r="B166" s="138"/>
      <c r="C166" s="174"/>
    </row>
    <row r="167" spans="1:3" s="175" customFormat="1" x14ac:dyDescent="0.25">
      <c r="A167" s="139"/>
      <c r="B167" s="138"/>
      <c r="C167" s="174"/>
    </row>
    <row r="168" spans="1:3" s="175" customFormat="1" x14ac:dyDescent="0.25">
      <c r="A168" s="139"/>
      <c r="B168" s="138"/>
      <c r="C168" s="174"/>
    </row>
    <row r="169" spans="1:3" s="175" customFormat="1" x14ac:dyDescent="0.25">
      <c r="A169" s="139"/>
      <c r="B169" s="138"/>
      <c r="C169" s="174"/>
    </row>
    <row r="170" spans="1:3" s="175" customFormat="1" x14ac:dyDescent="0.25">
      <c r="A170" s="139"/>
      <c r="B170" s="138"/>
      <c r="C170" s="174"/>
    </row>
    <row r="171" spans="1:3" s="175" customFormat="1" x14ac:dyDescent="0.25">
      <c r="A171" s="139"/>
      <c r="B171" s="138"/>
      <c r="C171" s="174"/>
    </row>
    <row r="172" spans="1:3" s="175" customFormat="1" x14ac:dyDescent="0.25">
      <c r="A172" s="139"/>
      <c r="B172" s="138"/>
      <c r="C172" s="174"/>
    </row>
    <row r="173" spans="1:3" s="175" customFormat="1" x14ac:dyDescent="0.25">
      <c r="A173" s="139"/>
      <c r="B173" s="138"/>
      <c r="C173" s="174"/>
    </row>
    <row r="174" spans="1:3" s="175" customFormat="1" x14ac:dyDescent="0.25">
      <c r="A174" s="139"/>
      <c r="B174" s="138"/>
      <c r="C174" s="174"/>
    </row>
    <row r="175" spans="1:3" s="175" customFormat="1" x14ac:dyDescent="0.25">
      <c r="A175" s="139"/>
      <c r="B175" s="138"/>
      <c r="C175" s="174"/>
    </row>
    <row r="176" spans="1:3" s="175" customFormat="1" x14ac:dyDescent="0.25">
      <c r="A176" s="139"/>
      <c r="B176" s="138"/>
      <c r="C176" s="174"/>
    </row>
    <row r="177" spans="1:3" s="175" customFormat="1" x14ac:dyDescent="0.25">
      <c r="A177" s="139"/>
      <c r="B177" s="138"/>
      <c r="C177" s="174"/>
    </row>
    <row r="178" spans="1:3" s="175" customFormat="1" x14ac:dyDescent="0.25">
      <c r="A178" s="139"/>
      <c r="B178" s="138"/>
      <c r="C178" s="174"/>
    </row>
    <row r="179" spans="1:3" s="175" customFormat="1" x14ac:dyDescent="0.25">
      <c r="A179" s="139"/>
      <c r="B179" s="138"/>
      <c r="C179" s="174"/>
    </row>
    <row r="180" spans="1:3" s="175" customFormat="1" x14ac:dyDescent="0.25">
      <c r="A180" s="139"/>
      <c r="B180" s="138"/>
      <c r="C180" s="174"/>
    </row>
    <row r="181" spans="1:3" s="175" customFormat="1" x14ac:dyDescent="0.25">
      <c r="A181" s="139"/>
      <c r="B181" s="138"/>
      <c r="C181" s="174"/>
    </row>
    <row r="182" spans="1:3" s="175" customFormat="1" x14ac:dyDescent="0.25">
      <c r="A182" s="139"/>
      <c r="B182" s="138"/>
      <c r="C182" s="174"/>
    </row>
    <row r="183" spans="1:3" s="175" customFormat="1" x14ac:dyDescent="0.25">
      <c r="A183" s="139"/>
      <c r="B183" s="138"/>
      <c r="C183" s="174"/>
    </row>
    <row r="184" spans="1:3" s="175" customFormat="1" x14ac:dyDescent="0.25">
      <c r="A184" s="139"/>
      <c r="B184" s="138"/>
      <c r="C184" s="174"/>
    </row>
    <row r="185" spans="1:3" s="175" customFormat="1" x14ac:dyDescent="0.25">
      <c r="A185" s="139"/>
      <c r="B185" s="138"/>
      <c r="C185" s="174"/>
    </row>
    <row r="186" spans="1:3" s="175" customFormat="1" x14ac:dyDescent="0.25">
      <c r="A186" s="139"/>
      <c r="B186" s="138"/>
      <c r="C186" s="174"/>
    </row>
    <row r="187" spans="1:3" s="175" customFormat="1" x14ac:dyDescent="0.25">
      <c r="A187" s="139"/>
      <c r="B187" s="138"/>
      <c r="C187" s="174"/>
    </row>
    <row r="188" spans="1:3" s="175" customFormat="1" x14ac:dyDescent="0.25">
      <c r="A188" s="139"/>
      <c r="B188" s="138"/>
      <c r="C188" s="174"/>
    </row>
    <row r="189" spans="1:3" s="175" customFormat="1" x14ac:dyDescent="0.25">
      <c r="A189" s="139"/>
      <c r="B189" s="138"/>
      <c r="C189" s="174"/>
    </row>
    <row r="190" spans="1:3" s="175" customFormat="1" x14ac:dyDescent="0.25">
      <c r="A190" s="139"/>
      <c r="B190" s="138"/>
      <c r="C190" s="174"/>
    </row>
    <row r="191" spans="1:3" s="175" customFormat="1" x14ac:dyDescent="0.25">
      <c r="A191" s="139"/>
      <c r="B191" s="138"/>
      <c r="C191" s="174"/>
    </row>
    <row r="192" spans="1:3" s="175" customFormat="1" x14ac:dyDescent="0.25">
      <c r="A192" s="139"/>
      <c r="B192" s="138"/>
      <c r="C192" s="174"/>
    </row>
    <row r="193" spans="1:3" s="175" customFormat="1" x14ac:dyDescent="0.25">
      <c r="A193" s="139"/>
      <c r="B193" s="138"/>
      <c r="C193" s="174"/>
    </row>
    <row r="194" spans="1:3" s="175" customFormat="1" x14ac:dyDescent="0.25">
      <c r="A194" s="139"/>
      <c r="B194" s="138"/>
      <c r="C194" s="174"/>
    </row>
    <row r="195" spans="1:3" s="175" customFormat="1" x14ac:dyDescent="0.25">
      <c r="A195" s="139"/>
      <c r="B195" s="138"/>
      <c r="C195" s="174"/>
    </row>
    <row r="196" spans="1:3" s="175" customFormat="1" x14ac:dyDescent="0.25">
      <c r="A196" s="139"/>
      <c r="B196" s="138"/>
      <c r="C196" s="174"/>
    </row>
    <row r="197" spans="1:3" s="175" customFormat="1" x14ac:dyDescent="0.25">
      <c r="A197" s="139"/>
      <c r="B197" s="138"/>
      <c r="C197" s="174"/>
    </row>
    <row r="198" spans="1:3" s="175" customFormat="1" x14ac:dyDescent="0.25">
      <c r="A198" s="139"/>
      <c r="B198" s="138"/>
      <c r="C198" s="174"/>
    </row>
    <row r="199" spans="1:3" s="175" customFormat="1" x14ac:dyDescent="0.25">
      <c r="A199" s="139"/>
      <c r="B199" s="138"/>
      <c r="C199" s="174"/>
    </row>
    <row r="200" spans="1:3" s="175" customFormat="1" x14ac:dyDescent="0.25">
      <c r="A200" s="139"/>
      <c r="B200" s="138"/>
      <c r="C200" s="174"/>
    </row>
    <row r="201" spans="1:3" s="175" customFormat="1" x14ac:dyDescent="0.25">
      <c r="A201" s="139"/>
      <c r="B201" s="138"/>
      <c r="C201" s="174"/>
    </row>
    <row r="202" spans="1:3" s="175" customFormat="1" x14ac:dyDescent="0.25">
      <c r="A202" s="139"/>
      <c r="B202" s="138"/>
      <c r="C202" s="174"/>
    </row>
    <row r="203" spans="1:3" s="175" customFormat="1" x14ac:dyDescent="0.25">
      <c r="A203" s="139"/>
      <c r="B203" s="138"/>
      <c r="C203" s="174"/>
    </row>
    <row r="204" spans="1:3" s="175" customFormat="1" x14ac:dyDescent="0.25">
      <c r="A204" s="139"/>
      <c r="B204" s="138"/>
      <c r="C204" s="174"/>
    </row>
    <row r="205" spans="1:3" s="175" customFormat="1" x14ac:dyDescent="0.25">
      <c r="A205" s="139"/>
      <c r="B205" s="138"/>
      <c r="C205" s="174"/>
    </row>
    <row r="206" spans="1:3" s="175" customFormat="1" x14ac:dyDescent="0.25">
      <c r="A206" s="139"/>
      <c r="B206" s="138"/>
      <c r="C206" s="174"/>
    </row>
    <row r="207" spans="1:3" s="175" customFormat="1" x14ac:dyDescent="0.25">
      <c r="A207" s="139"/>
      <c r="B207" s="138"/>
      <c r="C207" s="174"/>
    </row>
    <row r="208" spans="1:3" s="175" customFormat="1" x14ac:dyDescent="0.25">
      <c r="A208" s="139"/>
      <c r="B208" s="138"/>
      <c r="C208" s="174"/>
    </row>
    <row r="209" spans="1:3" s="175" customFormat="1" x14ac:dyDescent="0.25">
      <c r="A209" s="139"/>
      <c r="B209" s="138"/>
      <c r="C209" s="174"/>
    </row>
    <row r="210" spans="1:3" s="175" customFormat="1" x14ac:dyDescent="0.25">
      <c r="A210" s="139"/>
      <c r="B210" s="138"/>
      <c r="C210" s="174"/>
    </row>
    <row r="211" spans="1:3" s="175" customFormat="1" x14ac:dyDescent="0.25">
      <c r="A211" s="139"/>
      <c r="B211" s="138"/>
      <c r="C211" s="174"/>
    </row>
    <row r="212" spans="1:3" s="175" customFormat="1" x14ac:dyDescent="0.25">
      <c r="A212" s="139"/>
      <c r="B212" s="138"/>
      <c r="C212" s="174"/>
    </row>
    <row r="213" spans="1:3" s="175" customFormat="1" x14ac:dyDescent="0.25">
      <c r="A213" s="139"/>
      <c r="B213" s="138"/>
      <c r="C213" s="174"/>
    </row>
    <row r="214" spans="1:3" s="175" customFormat="1" x14ac:dyDescent="0.25">
      <c r="A214" s="139"/>
      <c r="B214" s="138"/>
      <c r="C214" s="174"/>
    </row>
    <row r="215" spans="1:3" s="175" customFormat="1" x14ac:dyDescent="0.25">
      <c r="A215" s="139"/>
      <c r="B215" s="138"/>
      <c r="C215" s="174"/>
    </row>
    <row r="216" spans="1:3" s="175" customFormat="1" x14ac:dyDescent="0.25">
      <c r="A216" s="139"/>
      <c r="B216" s="138"/>
      <c r="C216" s="174"/>
    </row>
    <row r="217" spans="1:3" s="175" customFormat="1" x14ac:dyDescent="0.25">
      <c r="A217" s="139"/>
      <c r="B217" s="138"/>
      <c r="C217" s="174"/>
    </row>
    <row r="218" spans="1:3" s="175" customFormat="1" x14ac:dyDescent="0.25">
      <c r="A218" s="139"/>
      <c r="B218" s="138"/>
      <c r="C218" s="174"/>
    </row>
    <row r="219" spans="1:3" s="175" customFormat="1" x14ac:dyDescent="0.25">
      <c r="A219" s="139"/>
      <c r="B219" s="138"/>
      <c r="C219" s="174"/>
    </row>
    <row r="220" spans="1:3" s="175" customFormat="1" x14ac:dyDescent="0.25">
      <c r="A220" s="139"/>
      <c r="B220" s="138"/>
      <c r="C220" s="174"/>
    </row>
    <row r="221" spans="1:3" s="175" customFormat="1" x14ac:dyDescent="0.25">
      <c r="A221" s="139"/>
      <c r="B221" s="138"/>
      <c r="C221" s="174"/>
    </row>
    <row r="222" spans="1:3" s="175" customFormat="1" x14ac:dyDescent="0.25">
      <c r="A222" s="139"/>
      <c r="B222" s="138"/>
      <c r="C222" s="174"/>
    </row>
    <row r="223" spans="1:3" s="175" customFormat="1" x14ac:dyDescent="0.25">
      <c r="A223" s="139"/>
      <c r="B223" s="138"/>
      <c r="C223" s="174"/>
    </row>
    <row r="224" spans="1:3" s="175" customFormat="1" x14ac:dyDescent="0.25">
      <c r="A224" s="139"/>
      <c r="B224" s="138"/>
      <c r="C224" s="174"/>
    </row>
    <row r="225" spans="1:3" s="175" customFormat="1" x14ac:dyDescent="0.25">
      <c r="A225" s="139"/>
      <c r="B225" s="138"/>
      <c r="C225" s="174"/>
    </row>
    <row r="226" spans="1:3" s="175" customFormat="1" x14ac:dyDescent="0.25">
      <c r="A226" s="139"/>
      <c r="B226" s="138"/>
      <c r="C226" s="174"/>
    </row>
    <row r="227" spans="1:3" s="175" customFormat="1" x14ac:dyDescent="0.25">
      <c r="A227" s="139"/>
      <c r="B227" s="138"/>
      <c r="C227" s="174"/>
    </row>
    <row r="228" spans="1:3" s="175" customFormat="1" x14ac:dyDescent="0.25">
      <c r="A228" s="139"/>
      <c r="B228" s="138"/>
      <c r="C228" s="174"/>
    </row>
    <row r="229" spans="1:3" s="175" customFormat="1" x14ac:dyDescent="0.25">
      <c r="A229" s="139"/>
      <c r="B229" s="138"/>
      <c r="C229" s="174"/>
    </row>
    <row r="230" spans="1:3" s="175" customFormat="1" x14ac:dyDescent="0.25">
      <c r="A230" s="139"/>
      <c r="B230" s="138"/>
      <c r="C230" s="174"/>
    </row>
    <row r="231" spans="1:3" s="175" customFormat="1" x14ac:dyDescent="0.25">
      <c r="A231" s="139"/>
      <c r="B231" s="138"/>
      <c r="C231" s="174"/>
    </row>
    <row r="232" spans="1:3" s="175" customFormat="1" x14ac:dyDescent="0.25">
      <c r="A232" s="139"/>
      <c r="B232" s="138"/>
      <c r="C232" s="174"/>
    </row>
    <row r="233" spans="1:3" s="175" customFormat="1" x14ac:dyDescent="0.25">
      <c r="A233" s="139"/>
      <c r="B233" s="138"/>
      <c r="C233" s="174"/>
    </row>
    <row r="234" spans="1:3" s="175" customFormat="1" x14ac:dyDescent="0.25">
      <c r="A234" s="139"/>
      <c r="B234" s="138"/>
      <c r="C234" s="174"/>
    </row>
    <row r="235" spans="1:3" s="175" customFormat="1" x14ac:dyDescent="0.25">
      <c r="A235" s="139"/>
      <c r="B235" s="138"/>
      <c r="C235" s="174"/>
    </row>
    <row r="236" spans="1:3" s="175" customFormat="1" x14ac:dyDescent="0.25">
      <c r="A236" s="139"/>
      <c r="B236" s="138"/>
      <c r="C236" s="174"/>
    </row>
    <row r="237" spans="1:3" s="175" customFormat="1" x14ac:dyDescent="0.25">
      <c r="A237" s="139"/>
      <c r="B237" s="138"/>
      <c r="C237" s="174"/>
    </row>
    <row r="238" spans="1:3" s="175" customFormat="1" x14ac:dyDescent="0.25">
      <c r="A238" s="139"/>
      <c r="B238" s="138"/>
      <c r="C238" s="174"/>
    </row>
    <row r="239" spans="1:3" s="175" customFormat="1" x14ac:dyDescent="0.25">
      <c r="A239" s="139"/>
      <c r="B239" s="138"/>
      <c r="C239" s="174"/>
    </row>
    <row r="240" spans="1:3" s="175" customFormat="1" x14ac:dyDescent="0.25">
      <c r="A240" s="139"/>
      <c r="B240" s="138"/>
      <c r="C240" s="174"/>
    </row>
    <row r="241" spans="1:3" s="175" customFormat="1" x14ac:dyDescent="0.25">
      <c r="A241" s="139"/>
      <c r="B241" s="138"/>
      <c r="C241" s="174"/>
    </row>
    <row r="242" spans="1:3" s="175" customFormat="1" x14ac:dyDescent="0.25">
      <c r="A242" s="139"/>
      <c r="B242" s="138"/>
      <c r="C242" s="174"/>
    </row>
    <row r="243" spans="1:3" s="175" customFormat="1" x14ac:dyDescent="0.25">
      <c r="A243" s="139"/>
      <c r="B243" s="138"/>
      <c r="C243" s="174"/>
    </row>
    <row r="244" spans="1:3" s="175" customFormat="1" x14ac:dyDescent="0.25">
      <c r="A244" s="139"/>
      <c r="B244" s="138"/>
      <c r="C244" s="174"/>
    </row>
    <row r="245" spans="1:3" s="175" customFormat="1" x14ac:dyDescent="0.25">
      <c r="A245" s="139"/>
      <c r="B245" s="138"/>
      <c r="C245" s="174"/>
    </row>
    <row r="246" spans="1:3" s="175" customFormat="1" x14ac:dyDescent="0.25">
      <c r="A246" s="139"/>
      <c r="B246" s="138"/>
      <c r="C246" s="174"/>
    </row>
    <row r="247" spans="1:3" s="175" customFormat="1" x14ac:dyDescent="0.25">
      <c r="A247" s="139"/>
      <c r="B247" s="138"/>
      <c r="C247" s="174"/>
    </row>
    <row r="248" spans="1:3" s="175" customFormat="1" x14ac:dyDescent="0.25">
      <c r="A248" s="139"/>
      <c r="B248" s="138"/>
      <c r="C248" s="174"/>
    </row>
    <row r="249" spans="1:3" s="175" customFormat="1" x14ac:dyDescent="0.25">
      <c r="A249" s="139"/>
      <c r="B249" s="138"/>
      <c r="C249" s="174"/>
    </row>
    <row r="250" spans="1:3" s="175" customFormat="1" x14ac:dyDescent="0.25">
      <c r="A250" s="139"/>
      <c r="B250" s="138"/>
      <c r="C250" s="174"/>
    </row>
    <row r="251" spans="1:3" s="175" customFormat="1" x14ac:dyDescent="0.25">
      <c r="A251" s="139"/>
      <c r="B251" s="138"/>
      <c r="C251" s="174"/>
    </row>
    <row r="252" spans="1:3" s="175" customFormat="1" x14ac:dyDescent="0.25">
      <c r="A252" s="139"/>
      <c r="B252" s="138"/>
      <c r="C252" s="174"/>
    </row>
    <row r="253" spans="1:3" s="175" customFormat="1" x14ac:dyDescent="0.25">
      <c r="A253" s="139"/>
      <c r="B253" s="138"/>
      <c r="C253" s="174"/>
    </row>
    <row r="254" spans="1:3" s="175" customFormat="1" x14ac:dyDescent="0.25">
      <c r="A254" s="139"/>
      <c r="B254" s="138"/>
      <c r="C254" s="174"/>
    </row>
    <row r="255" spans="1:3" s="175" customFormat="1" x14ac:dyDescent="0.25">
      <c r="A255" s="139"/>
      <c r="B255" s="138"/>
      <c r="C255" s="174"/>
    </row>
    <row r="256" spans="1:3" s="175" customFormat="1" x14ac:dyDescent="0.25">
      <c r="A256" s="139"/>
      <c r="B256" s="138"/>
      <c r="C256" s="174"/>
    </row>
    <row r="257" spans="1:3" s="175" customFormat="1" x14ac:dyDescent="0.25">
      <c r="A257" s="139"/>
      <c r="B257" s="138"/>
      <c r="C257" s="174"/>
    </row>
    <row r="258" spans="1:3" s="175" customFormat="1" x14ac:dyDescent="0.25">
      <c r="A258" s="139"/>
      <c r="B258" s="138"/>
      <c r="C258" s="174"/>
    </row>
    <row r="259" spans="1:3" s="175" customFormat="1" x14ac:dyDescent="0.25">
      <c r="A259" s="139"/>
      <c r="B259" s="138"/>
      <c r="C259" s="174"/>
    </row>
    <row r="260" spans="1:3" s="175" customFormat="1" x14ac:dyDescent="0.25">
      <c r="A260" s="139"/>
      <c r="B260" s="138"/>
      <c r="C260" s="174"/>
    </row>
    <row r="261" spans="1:3" s="175" customFormat="1" x14ac:dyDescent="0.25">
      <c r="A261" s="139"/>
      <c r="B261" s="138"/>
      <c r="C261" s="174"/>
    </row>
    <row r="262" spans="1:3" s="175" customFormat="1" x14ac:dyDescent="0.25">
      <c r="A262" s="139"/>
      <c r="B262" s="138"/>
      <c r="C262" s="174"/>
    </row>
    <row r="263" spans="1:3" s="175" customFormat="1" x14ac:dyDescent="0.25">
      <c r="A263" s="139"/>
      <c r="B263" s="138"/>
      <c r="C263" s="174"/>
    </row>
    <row r="264" spans="1:3" s="175" customFormat="1" x14ac:dyDescent="0.25">
      <c r="A264" s="139"/>
      <c r="B264" s="138"/>
      <c r="C264" s="174"/>
    </row>
    <row r="265" spans="1:3" s="175" customFormat="1" x14ac:dyDescent="0.25">
      <c r="A265" s="139"/>
      <c r="B265" s="138"/>
      <c r="C265" s="174"/>
    </row>
    <row r="266" spans="1:3" s="175" customFormat="1" x14ac:dyDescent="0.25">
      <c r="A266" s="139"/>
      <c r="B266" s="138"/>
      <c r="C266" s="174"/>
    </row>
    <row r="267" spans="1:3" s="175" customFormat="1" x14ac:dyDescent="0.25">
      <c r="A267" s="139"/>
      <c r="B267" s="138"/>
      <c r="C267" s="174"/>
    </row>
    <row r="268" spans="1:3" s="175" customFormat="1" x14ac:dyDescent="0.25">
      <c r="A268" s="139"/>
      <c r="B268" s="138"/>
      <c r="C268" s="174"/>
    </row>
    <row r="269" spans="1:3" s="175" customFormat="1" x14ac:dyDescent="0.25">
      <c r="A269" s="139"/>
      <c r="B269" s="138"/>
      <c r="C269" s="174"/>
    </row>
    <row r="270" spans="1:3" s="175" customFormat="1" x14ac:dyDescent="0.25">
      <c r="A270" s="139"/>
      <c r="B270" s="138"/>
      <c r="C270" s="174"/>
    </row>
    <row r="271" spans="1:3" s="175" customFormat="1" x14ac:dyDescent="0.25">
      <c r="A271" s="139"/>
      <c r="B271" s="138"/>
      <c r="C271" s="174"/>
    </row>
    <row r="272" spans="1:3" s="175" customFormat="1" x14ac:dyDescent="0.25">
      <c r="A272" s="139"/>
      <c r="B272" s="138"/>
      <c r="C272" s="174"/>
    </row>
    <row r="273" spans="1:3" s="175" customFormat="1" x14ac:dyDescent="0.25">
      <c r="A273" s="139"/>
      <c r="B273" s="138"/>
      <c r="C273" s="174"/>
    </row>
    <row r="274" spans="1:3" s="175" customFormat="1" x14ac:dyDescent="0.25">
      <c r="A274" s="139"/>
      <c r="B274" s="138"/>
      <c r="C274" s="174"/>
    </row>
    <row r="275" spans="1:3" s="175" customFormat="1" x14ac:dyDescent="0.25">
      <c r="A275" s="139"/>
      <c r="B275" s="138"/>
      <c r="C275" s="174"/>
    </row>
    <row r="276" spans="1:3" s="175" customFormat="1" x14ac:dyDescent="0.25">
      <c r="A276" s="139"/>
      <c r="B276" s="138"/>
      <c r="C276" s="174"/>
    </row>
    <row r="277" spans="1:3" s="175" customFormat="1" x14ac:dyDescent="0.25">
      <c r="A277" s="139"/>
      <c r="B277" s="138"/>
      <c r="C277" s="174"/>
    </row>
    <row r="278" spans="1:3" s="175" customFormat="1" x14ac:dyDescent="0.25">
      <c r="A278" s="139"/>
      <c r="B278" s="138"/>
      <c r="C278" s="174"/>
    </row>
    <row r="279" spans="1:3" s="175" customFormat="1" x14ac:dyDescent="0.25">
      <c r="A279" s="139"/>
      <c r="B279" s="138"/>
      <c r="C279" s="174"/>
    </row>
    <row r="280" spans="1:3" s="175" customFormat="1" x14ac:dyDescent="0.25">
      <c r="A280" s="139"/>
      <c r="B280" s="138"/>
      <c r="C280" s="174"/>
    </row>
    <row r="281" spans="1:3" s="175" customFormat="1" x14ac:dyDescent="0.25">
      <c r="A281" s="139"/>
      <c r="B281" s="138"/>
      <c r="C281" s="174"/>
    </row>
    <row r="282" spans="1:3" s="175" customFormat="1" x14ac:dyDescent="0.25">
      <c r="A282" s="139"/>
      <c r="B282" s="138"/>
      <c r="C282" s="174"/>
    </row>
    <row r="283" spans="1:3" s="175" customFormat="1" x14ac:dyDescent="0.25">
      <c r="A283" s="139"/>
      <c r="B283" s="138"/>
      <c r="C283" s="174"/>
    </row>
    <row r="284" spans="1:3" s="175" customFormat="1" x14ac:dyDescent="0.25">
      <c r="A284" s="139"/>
      <c r="B284" s="138"/>
      <c r="C284" s="174"/>
    </row>
    <row r="285" spans="1:3" s="175" customFormat="1" x14ac:dyDescent="0.25">
      <c r="A285" s="139"/>
      <c r="B285" s="138"/>
      <c r="C285" s="174"/>
    </row>
    <row r="286" spans="1:3" s="175" customFormat="1" x14ac:dyDescent="0.25">
      <c r="A286" s="139"/>
      <c r="B286" s="138"/>
      <c r="C286" s="174"/>
    </row>
    <row r="287" spans="1:3" s="175" customFormat="1" x14ac:dyDescent="0.25">
      <c r="A287" s="139"/>
      <c r="B287" s="138"/>
      <c r="C287" s="174"/>
    </row>
    <row r="288" spans="1:3" s="175" customFormat="1" x14ac:dyDescent="0.25">
      <c r="A288" s="139"/>
      <c r="B288" s="138"/>
      <c r="C288" s="174"/>
    </row>
    <row r="289" spans="1:3" s="175" customFormat="1" x14ac:dyDescent="0.25">
      <c r="A289" s="139"/>
      <c r="B289" s="138"/>
      <c r="C289" s="174"/>
    </row>
    <row r="290" spans="1:3" s="175" customFormat="1" x14ac:dyDescent="0.25">
      <c r="A290" s="139"/>
      <c r="B290" s="138"/>
      <c r="C290" s="174"/>
    </row>
    <row r="291" spans="1:3" s="175" customFormat="1" x14ac:dyDescent="0.25">
      <c r="A291" s="139"/>
      <c r="B291" s="138"/>
      <c r="C291" s="174"/>
    </row>
    <row r="292" spans="1:3" s="175" customFormat="1" x14ac:dyDescent="0.25">
      <c r="A292" s="139"/>
      <c r="B292" s="138"/>
      <c r="C292" s="174"/>
    </row>
    <row r="293" spans="1:3" s="175" customFormat="1" x14ac:dyDescent="0.25">
      <c r="A293" s="139"/>
      <c r="B293" s="138"/>
      <c r="C293" s="174"/>
    </row>
    <row r="294" spans="1:3" s="175" customFormat="1" x14ac:dyDescent="0.25">
      <c r="A294" s="139"/>
      <c r="B294" s="138"/>
      <c r="C294" s="174"/>
    </row>
    <row r="295" spans="1:3" s="175" customFormat="1" x14ac:dyDescent="0.25">
      <c r="A295" s="139"/>
      <c r="B295" s="138"/>
      <c r="C295" s="174"/>
    </row>
    <row r="296" spans="1:3" s="175" customFormat="1" x14ac:dyDescent="0.25">
      <c r="A296" s="139"/>
      <c r="B296" s="138"/>
      <c r="C296" s="174"/>
    </row>
    <row r="297" spans="1:3" s="175" customFormat="1" x14ac:dyDescent="0.25">
      <c r="A297" s="139"/>
      <c r="B297" s="138"/>
      <c r="C297" s="174"/>
    </row>
    <row r="298" spans="1:3" s="175" customFormat="1" x14ac:dyDescent="0.25">
      <c r="A298" s="139"/>
      <c r="B298" s="138"/>
      <c r="C298" s="174"/>
    </row>
    <row r="299" spans="1:3" s="175" customFormat="1" x14ac:dyDescent="0.25">
      <c r="A299" s="139"/>
      <c r="B299" s="138"/>
      <c r="C299" s="174"/>
    </row>
    <row r="300" spans="1:3" s="175" customFormat="1" x14ac:dyDescent="0.25">
      <c r="A300" s="139"/>
      <c r="B300" s="138"/>
      <c r="C300" s="174"/>
    </row>
    <row r="301" spans="1:3" s="175" customFormat="1" x14ac:dyDescent="0.25">
      <c r="A301" s="139"/>
      <c r="B301" s="138"/>
      <c r="C301" s="174"/>
    </row>
    <row r="302" spans="1:3" s="175" customFormat="1" x14ac:dyDescent="0.25">
      <c r="A302" s="139"/>
      <c r="B302" s="138"/>
      <c r="C302" s="174"/>
    </row>
    <row r="303" spans="1:3" s="175" customFormat="1" x14ac:dyDescent="0.25">
      <c r="A303" s="139"/>
      <c r="B303" s="138"/>
      <c r="C303" s="174"/>
    </row>
    <row r="304" spans="1:3" s="175" customFormat="1" x14ac:dyDescent="0.25">
      <c r="A304" s="139"/>
      <c r="B304" s="138"/>
      <c r="C304" s="174"/>
    </row>
    <row r="305" spans="1:3" s="175" customFormat="1" x14ac:dyDescent="0.25">
      <c r="A305" s="139"/>
      <c r="B305" s="138"/>
      <c r="C305" s="174"/>
    </row>
    <row r="306" spans="1:3" s="175" customFormat="1" x14ac:dyDescent="0.25">
      <c r="A306" s="139"/>
      <c r="B306" s="138"/>
      <c r="C306" s="174"/>
    </row>
    <row r="307" spans="1:3" s="175" customFormat="1" x14ac:dyDescent="0.25">
      <c r="A307" s="139"/>
      <c r="B307" s="138"/>
      <c r="C307" s="174"/>
    </row>
    <row r="308" spans="1:3" s="175" customFormat="1" x14ac:dyDescent="0.25">
      <c r="A308" s="139"/>
      <c r="B308" s="138"/>
      <c r="C308" s="174"/>
    </row>
    <row r="309" spans="1:3" s="175" customFormat="1" x14ac:dyDescent="0.25">
      <c r="A309" s="139"/>
      <c r="B309" s="138"/>
      <c r="C309" s="174"/>
    </row>
    <row r="310" spans="1:3" s="175" customFormat="1" x14ac:dyDescent="0.25">
      <c r="A310" s="139"/>
      <c r="B310" s="138"/>
      <c r="C310" s="174"/>
    </row>
    <row r="311" spans="1:3" s="175" customFormat="1" x14ac:dyDescent="0.25">
      <c r="A311" s="139"/>
      <c r="B311" s="138"/>
      <c r="C311" s="174"/>
    </row>
    <row r="312" spans="1:3" s="175" customFormat="1" x14ac:dyDescent="0.25">
      <c r="A312" s="139"/>
      <c r="B312" s="138"/>
      <c r="C312" s="174"/>
    </row>
    <row r="313" spans="1:3" s="175" customFormat="1" x14ac:dyDescent="0.25">
      <c r="A313" s="139"/>
      <c r="B313" s="138"/>
      <c r="C313" s="174"/>
    </row>
    <row r="314" spans="1:3" s="175" customFormat="1" x14ac:dyDescent="0.25">
      <c r="A314" s="139"/>
      <c r="B314" s="138"/>
      <c r="C314" s="174"/>
    </row>
    <row r="315" spans="1:3" s="175" customFormat="1" x14ac:dyDescent="0.25">
      <c r="A315" s="139"/>
      <c r="B315" s="138"/>
      <c r="C315" s="174"/>
    </row>
    <row r="316" spans="1:3" s="175" customFormat="1" x14ac:dyDescent="0.25">
      <c r="A316" s="139"/>
      <c r="B316" s="138"/>
      <c r="C316" s="174"/>
    </row>
    <row r="317" spans="1:3" s="175" customFormat="1" x14ac:dyDescent="0.25">
      <c r="A317" s="139"/>
      <c r="B317" s="138"/>
      <c r="C317" s="174"/>
    </row>
    <row r="318" spans="1:3" s="175" customFormat="1" x14ac:dyDescent="0.25">
      <c r="A318" s="139"/>
      <c r="B318" s="138"/>
      <c r="C318" s="174"/>
    </row>
    <row r="319" spans="1:3" s="175" customFormat="1" x14ac:dyDescent="0.25">
      <c r="A319" s="139"/>
      <c r="B319" s="138"/>
      <c r="C319" s="174"/>
    </row>
    <row r="320" spans="1:3" s="175" customFormat="1" x14ac:dyDescent="0.25">
      <c r="A320" s="139"/>
      <c r="B320" s="138"/>
      <c r="C320" s="174"/>
    </row>
    <row r="321" spans="1:3" s="175" customFormat="1" x14ac:dyDescent="0.25">
      <c r="A321" s="139"/>
      <c r="B321" s="138"/>
      <c r="C321" s="174"/>
    </row>
    <row r="322" spans="1:3" s="175" customFormat="1" x14ac:dyDescent="0.25">
      <c r="A322" s="139"/>
      <c r="B322" s="138"/>
      <c r="C322" s="174"/>
    </row>
    <row r="323" spans="1:3" s="175" customFormat="1" x14ac:dyDescent="0.25">
      <c r="A323" s="139"/>
      <c r="B323" s="138"/>
      <c r="C323" s="174"/>
    </row>
    <row r="324" spans="1:3" s="175" customFormat="1" x14ac:dyDescent="0.25">
      <c r="A324" s="139"/>
      <c r="B324" s="138"/>
      <c r="C324" s="174"/>
    </row>
    <row r="325" spans="1:3" s="175" customFormat="1" x14ac:dyDescent="0.25">
      <c r="A325" s="139"/>
      <c r="B325" s="138"/>
      <c r="C325" s="174"/>
    </row>
    <row r="326" spans="1:3" s="175" customFormat="1" x14ac:dyDescent="0.25">
      <c r="A326" s="139"/>
      <c r="B326" s="138"/>
      <c r="C326" s="174"/>
    </row>
    <row r="327" spans="1:3" s="175" customFormat="1" x14ac:dyDescent="0.25">
      <c r="A327" s="139"/>
      <c r="B327" s="138"/>
      <c r="C327" s="174"/>
    </row>
    <row r="328" spans="1:3" s="175" customFormat="1" x14ac:dyDescent="0.25">
      <c r="A328" s="139"/>
      <c r="B328" s="138"/>
      <c r="C328" s="174"/>
    </row>
    <row r="329" spans="1:3" s="175" customFormat="1" x14ac:dyDescent="0.25">
      <c r="A329" s="139"/>
      <c r="B329" s="138"/>
      <c r="C329" s="174"/>
    </row>
    <row r="330" spans="1:3" s="175" customFormat="1" x14ac:dyDescent="0.25">
      <c r="A330" s="139"/>
      <c r="B330" s="138"/>
      <c r="C330" s="174"/>
    </row>
    <row r="331" spans="1:3" s="175" customFormat="1" x14ac:dyDescent="0.25">
      <c r="A331" s="139"/>
      <c r="B331" s="138"/>
      <c r="C331" s="174"/>
    </row>
    <row r="332" spans="1:3" s="175" customFormat="1" x14ac:dyDescent="0.25">
      <c r="A332" s="139"/>
      <c r="B332" s="138"/>
      <c r="C332" s="174"/>
    </row>
    <row r="333" spans="1:3" s="175" customFormat="1" x14ac:dyDescent="0.25">
      <c r="A333" s="139"/>
      <c r="B333" s="138"/>
      <c r="C333" s="174"/>
    </row>
    <row r="334" spans="1:3" s="175" customFormat="1" x14ac:dyDescent="0.25">
      <c r="A334" s="139"/>
      <c r="B334" s="138"/>
      <c r="C334" s="174"/>
    </row>
    <row r="335" spans="1:3" s="175" customFormat="1" x14ac:dyDescent="0.25">
      <c r="A335" s="139"/>
      <c r="B335" s="138"/>
      <c r="C335" s="174"/>
    </row>
    <row r="336" spans="1:3" s="175" customFormat="1" x14ac:dyDescent="0.25">
      <c r="A336" s="139"/>
      <c r="B336" s="138"/>
      <c r="C336" s="174"/>
    </row>
    <row r="337" spans="1:3" s="175" customFormat="1" x14ac:dyDescent="0.25">
      <c r="A337" s="139"/>
      <c r="B337" s="138"/>
      <c r="C337" s="174"/>
    </row>
    <row r="338" spans="1:3" s="175" customFormat="1" x14ac:dyDescent="0.25">
      <c r="A338" s="139"/>
      <c r="B338" s="138"/>
      <c r="C338" s="174"/>
    </row>
    <row r="339" spans="1:3" s="175" customFormat="1" x14ac:dyDescent="0.25">
      <c r="A339" s="139"/>
      <c r="B339" s="138"/>
      <c r="C339" s="174"/>
    </row>
    <row r="340" spans="1:3" s="175" customFormat="1" x14ac:dyDescent="0.25">
      <c r="A340" s="139"/>
      <c r="B340" s="138"/>
      <c r="C340" s="174"/>
    </row>
    <row r="341" spans="1:3" s="175" customFormat="1" x14ac:dyDescent="0.25">
      <c r="A341" s="139"/>
      <c r="B341" s="138"/>
      <c r="C341" s="174"/>
    </row>
    <row r="342" spans="1:3" s="175" customFormat="1" x14ac:dyDescent="0.25">
      <c r="A342" s="139"/>
      <c r="B342" s="138"/>
      <c r="C342" s="174"/>
    </row>
    <row r="343" spans="1:3" s="175" customFormat="1" x14ac:dyDescent="0.25">
      <c r="A343" s="139"/>
      <c r="B343" s="138"/>
      <c r="C343" s="174"/>
    </row>
    <row r="344" spans="1:3" s="175" customFormat="1" x14ac:dyDescent="0.25">
      <c r="A344" s="139"/>
      <c r="B344" s="138"/>
      <c r="C344" s="174"/>
    </row>
    <row r="345" spans="1:3" s="175" customFormat="1" x14ac:dyDescent="0.25">
      <c r="A345" s="139"/>
      <c r="B345" s="138"/>
      <c r="C345" s="174"/>
    </row>
    <row r="346" spans="1:3" s="175" customFormat="1" x14ac:dyDescent="0.25">
      <c r="A346" s="139"/>
      <c r="B346" s="138"/>
      <c r="C346" s="174"/>
    </row>
    <row r="347" spans="1:3" s="175" customFormat="1" x14ac:dyDescent="0.25">
      <c r="A347" s="139"/>
      <c r="B347" s="138"/>
      <c r="C347" s="174"/>
    </row>
    <row r="348" spans="1:3" s="175" customFormat="1" x14ac:dyDescent="0.25">
      <c r="A348" s="139"/>
      <c r="B348" s="138"/>
      <c r="C348" s="174"/>
    </row>
    <row r="349" spans="1:3" s="175" customFormat="1" x14ac:dyDescent="0.25">
      <c r="A349" s="139"/>
      <c r="B349" s="138"/>
      <c r="C349" s="174"/>
    </row>
    <row r="350" spans="1:3" s="175" customFormat="1" x14ac:dyDescent="0.25">
      <c r="A350" s="139"/>
      <c r="B350" s="138"/>
      <c r="C350" s="174"/>
    </row>
    <row r="351" spans="1:3" s="175" customFormat="1" x14ac:dyDescent="0.25">
      <c r="A351" s="139"/>
      <c r="B351" s="138"/>
      <c r="C351" s="174"/>
    </row>
    <row r="352" spans="1:3" s="175" customFormat="1" x14ac:dyDescent="0.25">
      <c r="A352" s="139"/>
      <c r="B352" s="138"/>
      <c r="C352" s="174"/>
    </row>
    <row r="353" spans="1:3" s="175" customFormat="1" x14ac:dyDescent="0.25">
      <c r="A353" s="139"/>
      <c r="B353" s="138"/>
      <c r="C353" s="174"/>
    </row>
    <row r="354" spans="1:3" s="175" customFormat="1" x14ac:dyDescent="0.25">
      <c r="A354" s="139"/>
      <c r="B354" s="138"/>
      <c r="C354" s="174"/>
    </row>
    <row r="355" spans="1:3" s="175" customFormat="1" x14ac:dyDescent="0.25">
      <c r="A355" s="139"/>
      <c r="B355" s="138"/>
      <c r="C355" s="174"/>
    </row>
    <row r="356" spans="1:3" s="175" customFormat="1" x14ac:dyDescent="0.25">
      <c r="A356" s="139"/>
      <c r="B356" s="138"/>
      <c r="C356" s="174"/>
    </row>
    <row r="357" spans="1:3" s="175" customFormat="1" x14ac:dyDescent="0.25">
      <c r="A357" s="139"/>
      <c r="B357" s="138"/>
      <c r="C357" s="174"/>
    </row>
    <row r="358" spans="1:3" s="175" customFormat="1" x14ac:dyDescent="0.25">
      <c r="A358" s="139"/>
      <c r="B358" s="138"/>
      <c r="C358" s="174"/>
    </row>
    <row r="359" spans="1:3" s="175" customFormat="1" x14ac:dyDescent="0.25">
      <c r="A359" s="139"/>
      <c r="B359" s="138"/>
      <c r="C359" s="174"/>
    </row>
    <row r="360" spans="1:3" s="175" customFormat="1" x14ac:dyDescent="0.25">
      <c r="A360" s="139"/>
      <c r="B360" s="138"/>
      <c r="C360" s="174"/>
    </row>
    <row r="361" spans="1:3" s="175" customFormat="1" x14ac:dyDescent="0.25">
      <c r="A361" s="139"/>
      <c r="B361" s="138"/>
      <c r="C361" s="174"/>
    </row>
    <row r="362" spans="1:3" s="175" customFormat="1" x14ac:dyDescent="0.25">
      <c r="A362" s="139"/>
      <c r="B362" s="138"/>
      <c r="C362" s="174"/>
    </row>
    <row r="363" spans="1:3" s="175" customFormat="1" x14ac:dyDescent="0.25">
      <c r="A363" s="139"/>
      <c r="B363" s="138"/>
      <c r="C363" s="174"/>
    </row>
    <row r="364" spans="1:3" s="175" customFormat="1" x14ac:dyDescent="0.25">
      <c r="A364" s="139"/>
      <c r="B364" s="138"/>
      <c r="C364" s="174"/>
    </row>
    <row r="365" spans="1:3" s="175" customFormat="1" x14ac:dyDescent="0.25">
      <c r="A365" s="139"/>
      <c r="B365" s="138"/>
      <c r="C365" s="174"/>
    </row>
    <row r="366" spans="1:3" s="175" customFormat="1" x14ac:dyDescent="0.25">
      <c r="A366" s="139"/>
      <c r="B366" s="138"/>
      <c r="C366" s="174"/>
    </row>
    <row r="367" spans="1:3" s="175" customFormat="1" x14ac:dyDescent="0.25">
      <c r="A367" s="139"/>
      <c r="B367" s="138"/>
      <c r="C367" s="174"/>
    </row>
    <row r="368" spans="1:3" s="175" customFormat="1" x14ac:dyDescent="0.25">
      <c r="A368" s="139"/>
      <c r="B368" s="138"/>
      <c r="C368" s="174"/>
    </row>
    <row r="369" spans="1:3" s="175" customFormat="1" x14ac:dyDescent="0.25">
      <c r="A369" s="139"/>
      <c r="B369" s="138"/>
      <c r="C369" s="174"/>
    </row>
    <row r="370" spans="1:3" s="175" customFormat="1" x14ac:dyDescent="0.25">
      <c r="A370" s="139"/>
      <c r="B370" s="138"/>
      <c r="C370" s="174"/>
    </row>
    <row r="371" spans="1:3" s="175" customFormat="1" x14ac:dyDescent="0.25">
      <c r="A371" s="139"/>
      <c r="B371" s="138"/>
      <c r="C371" s="174"/>
    </row>
    <row r="372" spans="1:3" s="175" customFormat="1" x14ac:dyDescent="0.25">
      <c r="A372" s="139"/>
      <c r="B372" s="138"/>
      <c r="C372" s="174"/>
    </row>
    <row r="373" spans="1:3" s="175" customFormat="1" x14ac:dyDescent="0.25">
      <c r="A373" s="139"/>
      <c r="B373" s="138"/>
      <c r="C373" s="174"/>
    </row>
    <row r="374" spans="1:3" s="175" customFormat="1" x14ac:dyDescent="0.25">
      <c r="A374" s="139"/>
      <c r="B374" s="138"/>
      <c r="C374" s="174"/>
    </row>
    <row r="375" spans="1:3" s="175" customFormat="1" x14ac:dyDescent="0.25">
      <c r="A375" s="139"/>
      <c r="B375" s="138"/>
      <c r="C375" s="174"/>
    </row>
    <row r="376" spans="1:3" s="175" customFormat="1" x14ac:dyDescent="0.25">
      <c r="A376" s="139"/>
      <c r="B376" s="138"/>
      <c r="C376" s="174"/>
    </row>
    <row r="377" spans="1:3" s="175" customFormat="1" x14ac:dyDescent="0.25">
      <c r="A377" s="139"/>
      <c r="B377" s="138"/>
      <c r="C377" s="174"/>
    </row>
    <row r="378" spans="1:3" s="175" customFormat="1" x14ac:dyDescent="0.25">
      <c r="A378" s="139"/>
      <c r="B378" s="138"/>
      <c r="C378" s="174"/>
    </row>
    <row r="379" spans="1:3" s="175" customFormat="1" x14ac:dyDescent="0.25">
      <c r="A379" s="139"/>
      <c r="B379" s="138"/>
      <c r="C379" s="174"/>
    </row>
    <row r="380" spans="1:3" s="175" customFormat="1" x14ac:dyDescent="0.25">
      <c r="A380" s="139"/>
      <c r="B380" s="138"/>
      <c r="C380" s="174"/>
    </row>
    <row r="381" spans="1:3" s="175" customFormat="1" x14ac:dyDescent="0.25">
      <c r="A381" s="139"/>
      <c r="B381" s="138"/>
      <c r="C381" s="174"/>
    </row>
    <row r="382" spans="1:3" s="175" customFormat="1" x14ac:dyDescent="0.25">
      <c r="A382" s="139"/>
      <c r="B382" s="138"/>
      <c r="C382" s="174"/>
    </row>
    <row r="383" spans="1:3" s="175" customFormat="1" x14ac:dyDescent="0.25">
      <c r="A383" s="139"/>
      <c r="B383" s="138"/>
      <c r="C383" s="174"/>
    </row>
    <row r="384" spans="1:3" s="175" customFormat="1" x14ac:dyDescent="0.25">
      <c r="A384" s="139"/>
      <c r="B384" s="138"/>
      <c r="C384" s="174"/>
    </row>
    <row r="385" spans="1:3" s="175" customFormat="1" x14ac:dyDescent="0.25">
      <c r="A385" s="139"/>
      <c r="B385" s="138"/>
      <c r="C385" s="174"/>
    </row>
    <row r="386" spans="1:3" s="175" customFormat="1" x14ac:dyDescent="0.25">
      <c r="A386" s="139"/>
      <c r="B386" s="138"/>
      <c r="C386" s="174"/>
    </row>
    <row r="387" spans="1:3" s="175" customFormat="1" x14ac:dyDescent="0.25">
      <c r="A387" s="139"/>
      <c r="B387" s="138"/>
      <c r="C387" s="174"/>
    </row>
    <row r="388" spans="1:3" s="175" customFormat="1" x14ac:dyDescent="0.25">
      <c r="A388" s="139"/>
      <c r="B388" s="138"/>
      <c r="C388" s="174"/>
    </row>
    <row r="389" spans="1:3" s="175" customFormat="1" x14ac:dyDescent="0.25">
      <c r="A389" s="139"/>
      <c r="B389" s="138"/>
      <c r="C389" s="174"/>
    </row>
    <row r="390" spans="1:3" s="175" customFormat="1" x14ac:dyDescent="0.25">
      <c r="A390" s="139"/>
      <c r="B390" s="138"/>
      <c r="C390" s="174"/>
    </row>
    <row r="391" spans="1:3" s="175" customFormat="1" x14ac:dyDescent="0.25">
      <c r="A391" s="139"/>
      <c r="B391" s="138"/>
      <c r="C391" s="174"/>
    </row>
    <row r="392" spans="1:3" s="175" customFormat="1" x14ac:dyDescent="0.25">
      <c r="A392" s="139"/>
      <c r="B392" s="138"/>
      <c r="C392" s="174"/>
    </row>
    <row r="393" spans="1:3" s="175" customFormat="1" x14ac:dyDescent="0.25">
      <c r="A393" s="139"/>
      <c r="B393" s="138"/>
      <c r="C393" s="174"/>
    </row>
    <row r="394" spans="1:3" s="175" customFormat="1" x14ac:dyDescent="0.25">
      <c r="A394" s="139"/>
      <c r="B394" s="138"/>
      <c r="C394" s="174"/>
    </row>
    <row r="395" spans="1:3" s="175" customFormat="1" x14ac:dyDescent="0.25">
      <c r="A395" s="139"/>
      <c r="B395" s="138"/>
      <c r="C395" s="174"/>
    </row>
    <row r="396" spans="1:3" s="175" customFormat="1" x14ac:dyDescent="0.25">
      <c r="A396" s="139"/>
      <c r="B396" s="138"/>
      <c r="C396" s="174"/>
    </row>
    <row r="397" spans="1:3" s="175" customFormat="1" x14ac:dyDescent="0.25">
      <c r="A397" s="139"/>
      <c r="B397" s="138"/>
      <c r="C397" s="174"/>
    </row>
    <row r="398" spans="1:3" s="175" customFormat="1" x14ac:dyDescent="0.25">
      <c r="A398" s="139"/>
      <c r="B398" s="138"/>
      <c r="C398" s="174"/>
    </row>
    <row r="399" spans="1:3" s="175" customFormat="1" x14ac:dyDescent="0.25">
      <c r="A399" s="139"/>
      <c r="B399" s="138"/>
      <c r="C399" s="174"/>
    </row>
    <row r="400" spans="1:3" s="175" customFormat="1" x14ac:dyDescent="0.25">
      <c r="A400" s="139"/>
      <c r="B400" s="138"/>
      <c r="C400" s="174"/>
    </row>
    <row r="401" spans="1:3" s="175" customFormat="1" x14ac:dyDescent="0.25">
      <c r="A401" s="139"/>
      <c r="B401" s="138"/>
      <c r="C401" s="174"/>
    </row>
    <row r="402" spans="1:3" s="175" customFormat="1" x14ac:dyDescent="0.25">
      <c r="A402" s="139"/>
      <c r="B402" s="138"/>
      <c r="C402" s="174"/>
    </row>
    <row r="403" spans="1:3" s="175" customFormat="1" x14ac:dyDescent="0.25">
      <c r="A403" s="139"/>
      <c r="B403" s="138"/>
      <c r="C403" s="174"/>
    </row>
    <row r="404" spans="1:3" s="175" customFormat="1" x14ac:dyDescent="0.25">
      <c r="A404" s="139"/>
      <c r="B404" s="138"/>
      <c r="C404" s="174"/>
    </row>
    <row r="405" spans="1:3" s="175" customFormat="1" x14ac:dyDescent="0.25">
      <c r="A405" s="139"/>
      <c r="B405" s="138"/>
      <c r="C405" s="174"/>
    </row>
    <row r="406" spans="1:3" s="175" customFormat="1" x14ac:dyDescent="0.25">
      <c r="A406" s="139"/>
      <c r="B406" s="138"/>
      <c r="C406" s="174"/>
    </row>
    <row r="407" spans="1:3" s="175" customFormat="1" x14ac:dyDescent="0.25">
      <c r="A407" s="139"/>
      <c r="B407" s="138"/>
      <c r="C407" s="174"/>
    </row>
    <row r="408" spans="1:3" s="175" customFormat="1" x14ac:dyDescent="0.25">
      <c r="A408" s="139"/>
      <c r="B408" s="138"/>
      <c r="C408" s="174"/>
    </row>
    <row r="409" spans="1:3" s="175" customFormat="1" x14ac:dyDescent="0.25">
      <c r="A409" s="139"/>
      <c r="B409" s="138"/>
      <c r="C409" s="174"/>
    </row>
    <row r="410" spans="1:3" s="175" customFormat="1" x14ac:dyDescent="0.25">
      <c r="A410" s="139"/>
      <c r="B410" s="138"/>
      <c r="C410" s="174"/>
    </row>
    <row r="411" spans="1:3" s="175" customFormat="1" x14ac:dyDescent="0.25">
      <c r="A411" s="139"/>
      <c r="B411" s="138"/>
      <c r="C411" s="174"/>
    </row>
    <row r="412" spans="1:3" s="175" customFormat="1" x14ac:dyDescent="0.25">
      <c r="A412" s="139"/>
      <c r="B412" s="138"/>
      <c r="C412" s="174"/>
    </row>
    <row r="413" spans="1:3" s="175" customFormat="1" x14ac:dyDescent="0.25">
      <c r="A413" s="139"/>
      <c r="B413" s="138"/>
      <c r="C413" s="174"/>
    </row>
    <row r="414" spans="1:3" s="175" customFormat="1" x14ac:dyDescent="0.25">
      <c r="A414" s="139"/>
      <c r="B414" s="138"/>
      <c r="C414" s="174"/>
    </row>
    <row r="415" spans="1:3" s="175" customFormat="1" x14ac:dyDescent="0.25">
      <c r="A415" s="139"/>
      <c r="B415" s="138"/>
      <c r="C415" s="174"/>
    </row>
    <row r="416" spans="1:3" s="175" customFormat="1" x14ac:dyDescent="0.25">
      <c r="A416" s="139"/>
      <c r="B416" s="138"/>
      <c r="C416" s="174"/>
    </row>
    <row r="417" spans="1:3" s="175" customFormat="1" x14ac:dyDescent="0.25">
      <c r="A417" s="139"/>
      <c r="B417" s="138"/>
      <c r="C417" s="174"/>
    </row>
    <row r="418" spans="1:3" s="175" customFormat="1" x14ac:dyDescent="0.25">
      <c r="A418" s="139"/>
      <c r="B418" s="138"/>
      <c r="C418" s="174"/>
    </row>
    <row r="419" spans="1:3" s="175" customFormat="1" x14ac:dyDescent="0.25">
      <c r="A419" s="139"/>
      <c r="B419" s="138"/>
      <c r="C419" s="174"/>
    </row>
    <row r="420" spans="1:3" s="175" customFormat="1" x14ac:dyDescent="0.25">
      <c r="A420" s="139"/>
      <c r="B420" s="138"/>
      <c r="C420" s="174"/>
    </row>
    <row r="421" spans="1:3" s="175" customFormat="1" x14ac:dyDescent="0.25">
      <c r="A421" s="139"/>
      <c r="B421" s="138"/>
      <c r="C421" s="174"/>
    </row>
    <row r="422" spans="1:3" s="175" customFormat="1" x14ac:dyDescent="0.25">
      <c r="A422" s="139"/>
      <c r="B422" s="138"/>
      <c r="C422" s="174"/>
    </row>
    <row r="423" spans="1:3" s="175" customFormat="1" x14ac:dyDescent="0.25">
      <c r="A423" s="139"/>
      <c r="B423" s="138"/>
      <c r="C423" s="174"/>
    </row>
    <row r="424" spans="1:3" s="175" customFormat="1" x14ac:dyDescent="0.25">
      <c r="A424" s="139"/>
      <c r="B424" s="138"/>
      <c r="C424" s="174"/>
    </row>
    <row r="425" spans="1:3" s="175" customFormat="1" x14ac:dyDescent="0.25">
      <c r="A425" s="139"/>
      <c r="B425" s="138"/>
      <c r="C425" s="174"/>
    </row>
    <row r="426" spans="1:3" s="175" customFormat="1" x14ac:dyDescent="0.25">
      <c r="A426" s="139"/>
      <c r="B426" s="138"/>
      <c r="C426" s="174"/>
    </row>
    <row r="427" spans="1:3" s="175" customFormat="1" x14ac:dyDescent="0.25">
      <c r="A427" s="139"/>
      <c r="B427" s="138"/>
      <c r="C427" s="174"/>
    </row>
    <row r="428" spans="1:3" s="175" customFormat="1" x14ac:dyDescent="0.25">
      <c r="A428" s="139"/>
      <c r="B428" s="138"/>
      <c r="C428" s="174"/>
    </row>
    <row r="429" spans="1:3" s="175" customFormat="1" x14ac:dyDescent="0.25">
      <c r="A429" s="139"/>
      <c r="B429" s="138"/>
      <c r="C429" s="174"/>
    </row>
    <row r="430" spans="1:3" s="175" customFormat="1" x14ac:dyDescent="0.25">
      <c r="A430" s="139"/>
      <c r="B430" s="138"/>
      <c r="C430" s="174"/>
    </row>
    <row r="431" spans="1:3" s="175" customFormat="1" x14ac:dyDescent="0.25">
      <c r="A431" s="139"/>
      <c r="B431" s="138"/>
      <c r="C431" s="174"/>
    </row>
    <row r="432" spans="1:3" s="175" customFormat="1" x14ac:dyDescent="0.25">
      <c r="A432" s="139"/>
      <c r="B432" s="138"/>
      <c r="C432" s="174"/>
    </row>
    <row r="433" spans="1:3" s="175" customFormat="1" x14ac:dyDescent="0.25">
      <c r="A433" s="139"/>
      <c r="B433" s="138"/>
      <c r="C433" s="174"/>
    </row>
    <row r="434" spans="1:3" s="175" customFormat="1" x14ac:dyDescent="0.25">
      <c r="A434" s="139"/>
      <c r="B434" s="138"/>
      <c r="C434" s="174"/>
    </row>
    <row r="435" spans="1:3" s="175" customFormat="1" x14ac:dyDescent="0.25">
      <c r="A435" s="139"/>
      <c r="B435" s="138"/>
      <c r="C435" s="174"/>
    </row>
    <row r="436" spans="1:3" s="175" customFormat="1" x14ac:dyDescent="0.25">
      <c r="A436" s="139"/>
      <c r="B436" s="138"/>
      <c r="C436" s="174"/>
    </row>
    <row r="437" spans="1:3" s="175" customFormat="1" x14ac:dyDescent="0.25">
      <c r="A437" s="139"/>
      <c r="B437" s="138"/>
      <c r="C437" s="174"/>
    </row>
    <row r="438" spans="1:3" s="175" customFormat="1" x14ac:dyDescent="0.25">
      <c r="A438" s="139"/>
      <c r="B438" s="138"/>
      <c r="C438" s="174"/>
    </row>
    <row r="439" spans="1:3" s="175" customFormat="1" x14ac:dyDescent="0.25">
      <c r="A439" s="139"/>
      <c r="B439" s="138"/>
      <c r="C439" s="174"/>
    </row>
    <row r="440" spans="1:3" s="175" customFormat="1" x14ac:dyDescent="0.25">
      <c r="A440" s="139"/>
      <c r="B440" s="138"/>
      <c r="C440" s="174"/>
    </row>
    <row r="441" spans="1:3" s="175" customFormat="1" x14ac:dyDescent="0.25">
      <c r="A441" s="139"/>
      <c r="B441" s="138"/>
      <c r="C441" s="174"/>
    </row>
    <row r="442" spans="1:3" s="175" customFormat="1" x14ac:dyDescent="0.25">
      <c r="A442" s="139"/>
      <c r="B442" s="138"/>
      <c r="C442" s="174"/>
    </row>
    <row r="443" spans="1:3" s="175" customFormat="1" x14ac:dyDescent="0.25">
      <c r="A443" s="139"/>
      <c r="B443" s="138"/>
      <c r="C443" s="174"/>
    </row>
    <row r="444" spans="1:3" s="175" customFormat="1" x14ac:dyDescent="0.25">
      <c r="A444" s="139"/>
      <c r="B444" s="138"/>
      <c r="C444" s="174"/>
    </row>
    <row r="445" spans="1:3" s="175" customFormat="1" x14ac:dyDescent="0.25">
      <c r="A445" s="139"/>
      <c r="B445" s="138"/>
      <c r="C445" s="174"/>
    </row>
    <row r="446" spans="1:3" s="175" customFormat="1" x14ac:dyDescent="0.25">
      <c r="A446" s="139"/>
      <c r="B446" s="138"/>
      <c r="C446" s="174"/>
    </row>
    <row r="447" spans="1:3" s="175" customFormat="1" x14ac:dyDescent="0.25">
      <c r="A447" s="139"/>
      <c r="B447" s="138"/>
      <c r="C447" s="174"/>
    </row>
    <row r="448" spans="1:3" s="175" customFormat="1" x14ac:dyDescent="0.25">
      <c r="A448" s="139"/>
      <c r="B448" s="138"/>
      <c r="C448" s="174"/>
    </row>
    <row r="449" spans="1:3" s="175" customFormat="1" x14ac:dyDescent="0.25">
      <c r="A449" s="139"/>
      <c r="B449" s="138"/>
      <c r="C449" s="174"/>
    </row>
    <row r="450" spans="1:3" s="175" customFormat="1" x14ac:dyDescent="0.25">
      <c r="A450" s="139"/>
      <c r="B450" s="138"/>
      <c r="C450" s="174"/>
    </row>
    <row r="451" spans="1:3" s="175" customFormat="1" x14ac:dyDescent="0.25">
      <c r="A451" s="139"/>
      <c r="B451" s="138"/>
      <c r="C451" s="174"/>
    </row>
    <row r="452" spans="1:3" s="175" customFormat="1" x14ac:dyDescent="0.25">
      <c r="A452" s="139"/>
      <c r="B452" s="138"/>
      <c r="C452" s="174"/>
    </row>
    <row r="453" spans="1:3" s="175" customFormat="1" x14ac:dyDescent="0.25">
      <c r="A453" s="139"/>
      <c r="B453" s="138"/>
      <c r="C453" s="174"/>
    </row>
    <row r="454" spans="1:3" s="175" customFormat="1" x14ac:dyDescent="0.25">
      <c r="A454" s="139"/>
      <c r="B454" s="138"/>
      <c r="C454" s="174"/>
    </row>
    <row r="455" spans="1:3" s="175" customFormat="1" x14ac:dyDescent="0.25">
      <c r="A455" s="139"/>
      <c r="B455" s="138"/>
      <c r="C455" s="174"/>
    </row>
    <row r="456" spans="1:3" s="175" customFormat="1" x14ac:dyDescent="0.25">
      <c r="A456" s="139"/>
      <c r="B456" s="138"/>
      <c r="C456" s="174"/>
    </row>
    <row r="457" spans="1:3" s="175" customFormat="1" x14ac:dyDescent="0.25">
      <c r="A457" s="139"/>
      <c r="B457" s="138"/>
      <c r="C457" s="174"/>
    </row>
    <row r="458" spans="1:3" s="175" customFormat="1" x14ac:dyDescent="0.25">
      <c r="A458" s="139"/>
      <c r="B458" s="138"/>
      <c r="C458" s="174"/>
    </row>
    <row r="459" spans="1:3" s="175" customFormat="1" x14ac:dyDescent="0.25">
      <c r="A459" s="139"/>
      <c r="B459" s="138"/>
      <c r="C459" s="174"/>
    </row>
    <row r="460" spans="1:3" s="175" customFormat="1" x14ac:dyDescent="0.25">
      <c r="A460" s="139"/>
      <c r="B460" s="138"/>
      <c r="C460" s="174"/>
    </row>
    <row r="461" spans="1:3" s="175" customFormat="1" x14ac:dyDescent="0.25">
      <c r="A461" s="139"/>
      <c r="B461" s="138"/>
      <c r="C461" s="174"/>
    </row>
    <row r="462" spans="1:3" s="175" customFormat="1" x14ac:dyDescent="0.25">
      <c r="A462" s="139"/>
      <c r="B462" s="138"/>
      <c r="C462" s="174"/>
    </row>
    <row r="463" spans="1:3" s="175" customFormat="1" x14ac:dyDescent="0.25">
      <c r="A463" s="139"/>
      <c r="B463" s="138"/>
      <c r="C463" s="174"/>
    </row>
    <row r="464" spans="1:3" s="175" customFormat="1" x14ac:dyDescent="0.25">
      <c r="A464" s="139"/>
      <c r="B464" s="138"/>
      <c r="C464" s="174"/>
    </row>
    <row r="465" spans="1:253" s="175" customFormat="1" x14ac:dyDescent="0.25">
      <c r="A465" s="139"/>
      <c r="B465" s="138"/>
      <c r="C465" s="174"/>
    </row>
    <row r="466" spans="1:253" s="175" customFormat="1" x14ac:dyDescent="0.25">
      <c r="A466" s="139"/>
      <c r="B466" s="138"/>
      <c r="C466" s="174"/>
    </row>
    <row r="467" spans="1:253" s="175" customFormat="1" x14ac:dyDescent="0.25">
      <c r="A467" s="139"/>
      <c r="B467" s="138"/>
      <c r="C467" s="174"/>
    </row>
    <row r="468" spans="1:253" s="175" customFormat="1" x14ac:dyDescent="0.25">
      <c r="A468" s="139"/>
      <c r="B468" s="138"/>
      <c r="C468" s="174"/>
    </row>
    <row r="469" spans="1:253" s="175" customFormat="1" x14ac:dyDescent="0.25">
      <c r="A469" s="139"/>
      <c r="B469" s="138"/>
      <c r="C469" s="174"/>
    </row>
    <row r="470" spans="1:253" s="175" customFormat="1" x14ac:dyDescent="0.25">
      <c r="A470" s="139"/>
      <c r="B470" s="138"/>
      <c r="C470" s="174"/>
    </row>
    <row r="471" spans="1:253" s="175" customFormat="1" x14ac:dyDescent="0.25">
      <c r="A471" s="139"/>
      <c r="B471" s="138"/>
      <c r="C471" s="174"/>
    </row>
    <row r="472" spans="1:253" s="175" customFormat="1" x14ac:dyDescent="0.25">
      <c r="A472" s="139"/>
      <c r="B472" s="138"/>
      <c r="C472" s="174"/>
    </row>
    <row r="473" spans="1:253" s="175" customFormat="1" x14ac:dyDescent="0.25">
      <c r="A473" s="139"/>
      <c r="B473" s="138"/>
      <c r="C473" s="174"/>
    </row>
    <row r="474" spans="1:253" s="175" customFormat="1" x14ac:dyDescent="0.25">
      <c r="A474" s="139"/>
      <c r="B474" s="138"/>
      <c r="C474" s="174"/>
    </row>
    <row r="475" spans="1:253" s="175" customFormat="1" x14ac:dyDescent="0.25">
      <c r="A475" s="139"/>
      <c r="B475" s="138"/>
      <c r="C475" s="174"/>
    </row>
    <row r="476" spans="1:253" s="175" customFormat="1" x14ac:dyDescent="0.25">
      <c r="A476" s="139"/>
      <c r="B476" s="138"/>
      <c r="C476" s="174"/>
    </row>
    <row r="477" spans="1:253" s="175" customFormat="1" x14ac:dyDescent="0.25">
      <c r="A477" s="139"/>
      <c r="B477" s="138"/>
      <c r="C477" s="174"/>
    </row>
    <row r="478" spans="1:253" s="175" customFormat="1" x14ac:dyDescent="0.25">
      <c r="A478" s="139"/>
      <c r="B478" s="138"/>
      <c r="C478" s="174"/>
    </row>
    <row r="479" spans="1:253" s="175" customFormat="1" x14ac:dyDescent="0.25">
      <c r="A479" s="139"/>
      <c r="B479" s="138"/>
      <c r="C479" s="174"/>
    </row>
    <row r="480" spans="1:253" s="175" customFormat="1" x14ac:dyDescent="0.25">
      <c r="A480" s="139"/>
      <c r="B480" s="138"/>
      <c r="C480" s="176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  <c r="Z480" s="138"/>
      <c r="AA480" s="138"/>
      <c r="AB480" s="138"/>
      <c r="AC480" s="138"/>
      <c r="AD480" s="138"/>
      <c r="AE480" s="138"/>
      <c r="AF480" s="138"/>
      <c r="AG480" s="138"/>
      <c r="AH480" s="138"/>
      <c r="AI480" s="138"/>
      <c r="AJ480" s="138"/>
      <c r="AK480" s="138"/>
      <c r="AL480" s="138"/>
      <c r="AM480" s="138"/>
      <c r="AN480" s="138"/>
      <c r="AO480" s="138"/>
      <c r="AP480" s="138"/>
      <c r="AQ480" s="138"/>
      <c r="AR480" s="138"/>
      <c r="AS480" s="138"/>
      <c r="AT480" s="138"/>
      <c r="AU480" s="138"/>
      <c r="AV480" s="138"/>
      <c r="AW480" s="138"/>
      <c r="AX480" s="138"/>
      <c r="AY480" s="138"/>
      <c r="AZ480" s="138"/>
      <c r="BA480" s="138"/>
      <c r="BB480" s="138"/>
      <c r="BC480" s="138"/>
      <c r="BD480" s="138"/>
      <c r="BE480" s="138"/>
      <c r="BF480" s="138"/>
      <c r="BG480" s="138"/>
      <c r="BH480" s="138"/>
      <c r="BI480" s="138"/>
      <c r="BJ480" s="138"/>
      <c r="BK480" s="138"/>
      <c r="BL480" s="138"/>
      <c r="BM480" s="138"/>
      <c r="BN480" s="138"/>
      <c r="BO480" s="138"/>
      <c r="BP480" s="138"/>
      <c r="BQ480" s="138"/>
      <c r="BR480" s="138"/>
      <c r="BS480" s="138"/>
      <c r="BT480" s="138"/>
      <c r="BU480" s="138"/>
      <c r="BV480" s="138"/>
      <c r="BW480" s="138"/>
      <c r="BX480" s="138"/>
      <c r="BY480" s="138"/>
      <c r="BZ480" s="138"/>
      <c r="CA480" s="138"/>
      <c r="CB480" s="138"/>
      <c r="CC480" s="138"/>
      <c r="CD480" s="138"/>
      <c r="CE480" s="138"/>
      <c r="CF480" s="138"/>
      <c r="CG480" s="138"/>
      <c r="CH480" s="138"/>
      <c r="CI480" s="138"/>
      <c r="CJ480" s="138"/>
      <c r="CK480" s="138"/>
      <c r="CL480" s="138"/>
      <c r="CM480" s="138"/>
      <c r="CN480" s="138"/>
      <c r="CO480" s="138"/>
      <c r="CP480" s="138"/>
      <c r="CQ480" s="138"/>
      <c r="CR480" s="138"/>
      <c r="CS480" s="138"/>
      <c r="CT480" s="138"/>
      <c r="CU480" s="138"/>
      <c r="CV480" s="138"/>
      <c r="CW480" s="138"/>
      <c r="CX480" s="138"/>
      <c r="CY480" s="138"/>
      <c r="CZ480" s="138"/>
      <c r="DA480" s="138"/>
      <c r="DB480" s="138"/>
      <c r="DC480" s="138"/>
      <c r="DD480" s="138"/>
      <c r="DE480" s="138"/>
      <c r="DF480" s="138"/>
      <c r="DG480" s="138"/>
      <c r="DH480" s="138"/>
      <c r="DI480" s="138"/>
      <c r="DJ480" s="138"/>
      <c r="DK480" s="138"/>
      <c r="DL480" s="138"/>
      <c r="DM480" s="138"/>
      <c r="DN480" s="138"/>
      <c r="DO480" s="138"/>
      <c r="DP480" s="138"/>
      <c r="DQ480" s="138"/>
      <c r="DR480" s="138"/>
      <c r="DS480" s="138"/>
      <c r="DT480" s="138"/>
      <c r="DU480" s="138"/>
      <c r="DV480" s="138"/>
      <c r="DW480" s="138"/>
      <c r="DX480" s="138"/>
      <c r="DY480" s="138"/>
      <c r="DZ480" s="138"/>
      <c r="EA480" s="138"/>
      <c r="EB480" s="138"/>
      <c r="EC480" s="138"/>
      <c r="ED480" s="138"/>
      <c r="EE480" s="138"/>
      <c r="EF480" s="138"/>
      <c r="EG480" s="138"/>
      <c r="EH480" s="138"/>
      <c r="EI480" s="138"/>
      <c r="EJ480" s="138"/>
      <c r="EK480" s="138"/>
      <c r="EL480" s="138"/>
      <c r="EM480" s="138"/>
      <c r="EN480" s="138"/>
      <c r="EO480" s="138"/>
      <c r="EP480" s="138"/>
      <c r="EQ480" s="138"/>
      <c r="ER480" s="138"/>
      <c r="ES480" s="138"/>
      <c r="ET480" s="138"/>
      <c r="EU480" s="138"/>
      <c r="EV480" s="138"/>
      <c r="EW480" s="138"/>
      <c r="EX480" s="138"/>
      <c r="EY480" s="138"/>
      <c r="EZ480" s="138"/>
      <c r="FA480" s="138"/>
      <c r="FB480" s="138"/>
      <c r="FC480" s="138"/>
      <c r="FD480" s="138"/>
      <c r="FE480" s="138"/>
      <c r="FF480" s="138"/>
      <c r="FG480" s="138"/>
      <c r="FH480" s="138"/>
      <c r="FI480" s="138"/>
      <c r="FJ480" s="138"/>
      <c r="FK480" s="138"/>
      <c r="FL480" s="138"/>
      <c r="FM480" s="138"/>
      <c r="FN480" s="138"/>
      <c r="FO480" s="138"/>
      <c r="FP480" s="138"/>
      <c r="FQ480" s="138"/>
      <c r="FR480" s="138"/>
      <c r="FS480" s="138"/>
      <c r="FT480" s="138"/>
      <c r="FU480" s="138"/>
      <c r="FV480" s="138"/>
      <c r="FW480" s="138"/>
      <c r="FX480" s="138"/>
      <c r="FY480" s="138"/>
      <c r="FZ480" s="138"/>
      <c r="GA480" s="138"/>
      <c r="GB480" s="138"/>
      <c r="GC480" s="138"/>
      <c r="GD480" s="138"/>
      <c r="GE480" s="138"/>
      <c r="GF480" s="138"/>
      <c r="GG480" s="138"/>
      <c r="GH480" s="138"/>
      <c r="GI480" s="138"/>
      <c r="GJ480" s="138"/>
      <c r="GK480" s="138"/>
      <c r="GL480" s="138"/>
      <c r="GM480" s="138"/>
      <c r="GN480" s="138"/>
      <c r="GO480" s="138"/>
      <c r="GP480" s="138"/>
      <c r="GQ480" s="138"/>
      <c r="GR480" s="138"/>
      <c r="GS480" s="138"/>
      <c r="GT480" s="138"/>
      <c r="GU480" s="138"/>
      <c r="GV480" s="138"/>
      <c r="GW480" s="138"/>
      <c r="GX480" s="138"/>
      <c r="GY480" s="138"/>
      <c r="GZ480" s="138"/>
      <c r="HA480" s="138"/>
      <c r="HB480" s="138"/>
      <c r="HC480" s="138"/>
      <c r="HD480" s="138"/>
      <c r="HE480" s="138"/>
      <c r="HF480" s="138"/>
      <c r="HG480" s="138"/>
      <c r="HH480" s="138"/>
      <c r="HI480" s="138"/>
      <c r="HJ480" s="138"/>
      <c r="HK480" s="138"/>
      <c r="HL480" s="138"/>
      <c r="HM480" s="138"/>
      <c r="HN480" s="138"/>
      <c r="HO480" s="138"/>
      <c r="HP480" s="138"/>
      <c r="HQ480" s="138"/>
      <c r="HR480" s="138"/>
      <c r="HS480" s="138"/>
      <c r="HT480" s="138"/>
      <c r="HU480" s="138"/>
      <c r="HV480" s="138"/>
      <c r="HW480" s="138"/>
      <c r="HX480" s="138"/>
      <c r="HY480" s="138"/>
      <c r="HZ480" s="138"/>
      <c r="IA480" s="138"/>
      <c r="IB480" s="138"/>
      <c r="IC480" s="138"/>
      <c r="ID480" s="138"/>
      <c r="IE480" s="138"/>
      <c r="IF480" s="138"/>
      <c r="IG480" s="138"/>
      <c r="IH480" s="138"/>
      <c r="II480" s="138"/>
      <c r="IJ480" s="138"/>
      <c r="IK480" s="138"/>
      <c r="IL480" s="138"/>
      <c r="IM480" s="138"/>
      <c r="IN480" s="138"/>
      <c r="IO480" s="138"/>
      <c r="IP480" s="138"/>
      <c r="IQ480" s="138"/>
      <c r="IR480" s="138"/>
      <c r="IS480" s="138"/>
    </row>
    <row r="481" spans="1:253" s="175" customFormat="1" x14ac:dyDescent="0.25">
      <c r="A481" s="139"/>
      <c r="B481" s="138"/>
      <c r="C481" s="176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  <c r="Z481" s="138"/>
      <c r="AA481" s="138"/>
      <c r="AB481" s="138"/>
      <c r="AC481" s="138"/>
      <c r="AD481" s="138"/>
      <c r="AE481" s="138"/>
      <c r="AF481" s="138"/>
      <c r="AG481" s="138"/>
      <c r="AH481" s="138"/>
      <c r="AI481" s="138"/>
      <c r="AJ481" s="138"/>
      <c r="AK481" s="138"/>
      <c r="AL481" s="138"/>
      <c r="AM481" s="138"/>
      <c r="AN481" s="138"/>
      <c r="AO481" s="138"/>
      <c r="AP481" s="138"/>
      <c r="AQ481" s="138"/>
      <c r="AR481" s="138"/>
      <c r="AS481" s="138"/>
      <c r="AT481" s="138"/>
      <c r="AU481" s="138"/>
      <c r="AV481" s="138"/>
      <c r="AW481" s="138"/>
      <c r="AX481" s="138"/>
      <c r="AY481" s="138"/>
      <c r="AZ481" s="138"/>
      <c r="BA481" s="138"/>
      <c r="BB481" s="138"/>
      <c r="BC481" s="138"/>
      <c r="BD481" s="138"/>
      <c r="BE481" s="138"/>
      <c r="BF481" s="138"/>
      <c r="BG481" s="138"/>
      <c r="BH481" s="138"/>
      <c r="BI481" s="138"/>
      <c r="BJ481" s="138"/>
      <c r="BK481" s="138"/>
      <c r="BL481" s="138"/>
      <c r="BM481" s="138"/>
      <c r="BN481" s="138"/>
      <c r="BO481" s="138"/>
      <c r="BP481" s="138"/>
      <c r="BQ481" s="138"/>
      <c r="BR481" s="138"/>
      <c r="BS481" s="138"/>
      <c r="BT481" s="138"/>
      <c r="BU481" s="138"/>
      <c r="BV481" s="138"/>
      <c r="BW481" s="138"/>
      <c r="BX481" s="138"/>
      <c r="BY481" s="138"/>
      <c r="BZ481" s="138"/>
      <c r="CA481" s="138"/>
      <c r="CB481" s="138"/>
      <c r="CC481" s="138"/>
      <c r="CD481" s="138"/>
      <c r="CE481" s="138"/>
      <c r="CF481" s="138"/>
      <c r="CG481" s="138"/>
      <c r="CH481" s="138"/>
      <c r="CI481" s="138"/>
      <c r="CJ481" s="138"/>
      <c r="CK481" s="138"/>
      <c r="CL481" s="138"/>
      <c r="CM481" s="138"/>
      <c r="CN481" s="138"/>
      <c r="CO481" s="138"/>
      <c r="CP481" s="138"/>
      <c r="CQ481" s="138"/>
      <c r="CR481" s="138"/>
      <c r="CS481" s="138"/>
      <c r="CT481" s="138"/>
      <c r="CU481" s="138"/>
      <c r="CV481" s="138"/>
      <c r="CW481" s="138"/>
      <c r="CX481" s="138"/>
      <c r="CY481" s="138"/>
      <c r="CZ481" s="138"/>
      <c r="DA481" s="138"/>
      <c r="DB481" s="138"/>
      <c r="DC481" s="138"/>
      <c r="DD481" s="138"/>
      <c r="DE481" s="138"/>
      <c r="DF481" s="138"/>
      <c r="DG481" s="138"/>
      <c r="DH481" s="138"/>
      <c r="DI481" s="138"/>
      <c r="DJ481" s="138"/>
      <c r="DK481" s="138"/>
      <c r="DL481" s="138"/>
      <c r="DM481" s="138"/>
      <c r="DN481" s="138"/>
      <c r="DO481" s="138"/>
      <c r="DP481" s="138"/>
      <c r="DQ481" s="138"/>
      <c r="DR481" s="138"/>
      <c r="DS481" s="138"/>
      <c r="DT481" s="138"/>
      <c r="DU481" s="138"/>
      <c r="DV481" s="138"/>
      <c r="DW481" s="138"/>
      <c r="DX481" s="138"/>
      <c r="DY481" s="138"/>
      <c r="DZ481" s="138"/>
      <c r="EA481" s="138"/>
      <c r="EB481" s="138"/>
      <c r="EC481" s="138"/>
      <c r="ED481" s="138"/>
      <c r="EE481" s="138"/>
      <c r="EF481" s="138"/>
      <c r="EG481" s="138"/>
      <c r="EH481" s="138"/>
      <c r="EI481" s="138"/>
      <c r="EJ481" s="138"/>
      <c r="EK481" s="138"/>
      <c r="EL481" s="138"/>
      <c r="EM481" s="138"/>
      <c r="EN481" s="138"/>
      <c r="EO481" s="138"/>
      <c r="EP481" s="138"/>
      <c r="EQ481" s="138"/>
      <c r="ER481" s="138"/>
      <c r="ES481" s="138"/>
      <c r="ET481" s="138"/>
      <c r="EU481" s="138"/>
      <c r="EV481" s="138"/>
      <c r="EW481" s="138"/>
      <c r="EX481" s="138"/>
      <c r="EY481" s="138"/>
      <c r="EZ481" s="138"/>
      <c r="FA481" s="138"/>
      <c r="FB481" s="138"/>
      <c r="FC481" s="138"/>
      <c r="FD481" s="138"/>
      <c r="FE481" s="138"/>
      <c r="FF481" s="138"/>
      <c r="FG481" s="138"/>
      <c r="FH481" s="138"/>
      <c r="FI481" s="138"/>
      <c r="FJ481" s="138"/>
      <c r="FK481" s="138"/>
      <c r="FL481" s="138"/>
      <c r="FM481" s="138"/>
      <c r="FN481" s="138"/>
      <c r="FO481" s="138"/>
      <c r="FP481" s="138"/>
      <c r="FQ481" s="138"/>
      <c r="FR481" s="138"/>
      <c r="FS481" s="138"/>
      <c r="FT481" s="138"/>
      <c r="FU481" s="138"/>
      <c r="FV481" s="138"/>
      <c r="FW481" s="138"/>
      <c r="FX481" s="138"/>
      <c r="FY481" s="138"/>
      <c r="FZ481" s="138"/>
      <c r="GA481" s="138"/>
      <c r="GB481" s="138"/>
      <c r="GC481" s="138"/>
      <c r="GD481" s="138"/>
      <c r="GE481" s="138"/>
      <c r="GF481" s="138"/>
      <c r="GG481" s="138"/>
      <c r="GH481" s="138"/>
      <c r="GI481" s="138"/>
      <c r="GJ481" s="138"/>
      <c r="GK481" s="138"/>
      <c r="GL481" s="138"/>
      <c r="GM481" s="138"/>
      <c r="GN481" s="138"/>
      <c r="GO481" s="138"/>
      <c r="GP481" s="138"/>
      <c r="GQ481" s="138"/>
      <c r="GR481" s="138"/>
      <c r="GS481" s="138"/>
      <c r="GT481" s="138"/>
      <c r="GU481" s="138"/>
      <c r="GV481" s="138"/>
      <c r="GW481" s="138"/>
      <c r="GX481" s="138"/>
      <c r="GY481" s="138"/>
      <c r="GZ481" s="138"/>
      <c r="HA481" s="138"/>
      <c r="HB481" s="138"/>
      <c r="HC481" s="138"/>
      <c r="HD481" s="138"/>
      <c r="HE481" s="138"/>
      <c r="HF481" s="138"/>
      <c r="HG481" s="138"/>
      <c r="HH481" s="138"/>
      <c r="HI481" s="138"/>
      <c r="HJ481" s="138"/>
      <c r="HK481" s="138"/>
      <c r="HL481" s="138"/>
      <c r="HM481" s="138"/>
      <c r="HN481" s="138"/>
      <c r="HO481" s="138"/>
      <c r="HP481" s="138"/>
      <c r="HQ481" s="138"/>
      <c r="HR481" s="138"/>
      <c r="HS481" s="138"/>
      <c r="HT481" s="138"/>
      <c r="HU481" s="138"/>
      <c r="HV481" s="138"/>
      <c r="HW481" s="138"/>
      <c r="HX481" s="138"/>
      <c r="HY481" s="138"/>
      <c r="HZ481" s="138"/>
      <c r="IA481" s="138"/>
      <c r="IB481" s="138"/>
      <c r="IC481" s="138"/>
      <c r="ID481" s="138"/>
      <c r="IE481" s="138"/>
      <c r="IF481" s="138"/>
      <c r="IG481" s="138"/>
      <c r="IH481" s="138"/>
      <c r="II481" s="138"/>
      <c r="IJ481" s="138"/>
      <c r="IK481" s="138"/>
      <c r="IL481" s="138"/>
      <c r="IM481" s="138"/>
      <c r="IN481" s="138"/>
      <c r="IO481" s="138"/>
      <c r="IP481" s="138"/>
      <c r="IQ481" s="138"/>
      <c r="IR481" s="138"/>
      <c r="IS481" s="138"/>
    </row>
    <row r="482" spans="1:253" s="175" customFormat="1" x14ac:dyDescent="0.25">
      <c r="A482" s="139"/>
      <c r="B482" s="138"/>
      <c r="C482" s="176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  <c r="Z482" s="138"/>
      <c r="AA482" s="138"/>
      <c r="AB482" s="138"/>
      <c r="AC482" s="138"/>
      <c r="AD482" s="138"/>
      <c r="AE482" s="138"/>
      <c r="AF482" s="138"/>
      <c r="AG482" s="138"/>
      <c r="AH482" s="138"/>
      <c r="AI482" s="138"/>
      <c r="AJ482" s="138"/>
      <c r="AK482" s="138"/>
      <c r="AL482" s="138"/>
      <c r="AM482" s="138"/>
      <c r="AN482" s="138"/>
      <c r="AO482" s="138"/>
      <c r="AP482" s="138"/>
      <c r="AQ482" s="138"/>
      <c r="AR482" s="138"/>
      <c r="AS482" s="138"/>
      <c r="AT482" s="138"/>
      <c r="AU482" s="138"/>
      <c r="AV482" s="138"/>
      <c r="AW482" s="138"/>
      <c r="AX482" s="138"/>
      <c r="AY482" s="138"/>
      <c r="AZ482" s="138"/>
      <c r="BA482" s="138"/>
      <c r="BB482" s="138"/>
      <c r="BC482" s="138"/>
      <c r="BD482" s="138"/>
      <c r="BE482" s="138"/>
      <c r="BF482" s="138"/>
      <c r="BG482" s="138"/>
      <c r="BH482" s="138"/>
      <c r="BI482" s="138"/>
      <c r="BJ482" s="138"/>
      <c r="BK482" s="138"/>
      <c r="BL482" s="138"/>
      <c r="BM482" s="138"/>
      <c r="BN482" s="138"/>
      <c r="BO482" s="138"/>
      <c r="BP482" s="138"/>
      <c r="BQ482" s="138"/>
      <c r="BR482" s="138"/>
      <c r="BS482" s="138"/>
      <c r="BT482" s="138"/>
      <c r="BU482" s="138"/>
      <c r="BV482" s="138"/>
      <c r="BW482" s="138"/>
      <c r="BX482" s="138"/>
      <c r="BY482" s="138"/>
      <c r="BZ482" s="138"/>
      <c r="CA482" s="138"/>
      <c r="CB482" s="138"/>
      <c r="CC482" s="138"/>
      <c r="CD482" s="138"/>
      <c r="CE482" s="138"/>
      <c r="CF482" s="138"/>
      <c r="CG482" s="138"/>
      <c r="CH482" s="138"/>
      <c r="CI482" s="138"/>
      <c r="CJ482" s="138"/>
      <c r="CK482" s="138"/>
      <c r="CL482" s="138"/>
      <c r="CM482" s="138"/>
      <c r="CN482" s="138"/>
      <c r="CO482" s="138"/>
      <c r="CP482" s="138"/>
      <c r="CQ482" s="138"/>
      <c r="CR482" s="138"/>
      <c r="CS482" s="138"/>
      <c r="CT482" s="138"/>
      <c r="CU482" s="138"/>
      <c r="CV482" s="138"/>
      <c r="CW482" s="138"/>
      <c r="CX482" s="138"/>
      <c r="CY482" s="138"/>
      <c r="CZ482" s="138"/>
      <c r="DA482" s="138"/>
      <c r="DB482" s="138"/>
      <c r="DC482" s="138"/>
      <c r="DD482" s="138"/>
      <c r="DE482" s="138"/>
      <c r="DF482" s="138"/>
      <c r="DG482" s="138"/>
      <c r="DH482" s="138"/>
      <c r="DI482" s="138"/>
      <c r="DJ482" s="138"/>
      <c r="DK482" s="138"/>
      <c r="DL482" s="138"/>
      <c r="DM482" s="138"/>
      <c r="DN482" s="138"/>
      <c r="DO482" s="138"/>
      <c r="DP482" s="138"/>
      <c r="DQ482" s="138"/>
      <c r="DR482" s="138"/>
      <c r="DS482" s="138"/>
      <c r="DT482" s="138"/>
      <c r="DU482" s="138"/>
      <c r="DV482" s="138"/>
      <c r="DW482" s="138"/>
      <c r="DX482" s="138"/>
      <c r="DY482" s="138"/>
      <c r="DZ482" s="138"/>
      <c r="EA482" s="138"/>
      <c r="EB482" s="138"/>
      <c r="EC482" s="138"/>
      <c r="ED482" s="138"/>
      <c r="EE482" s="138"/>
      <c r="EF482" s="138"/>
      <c r="EG482" s="138"/>
      <c r="EH482" s="138"/>
      <c r="EI482" s="138"/>
      <c r="EJ482" s="138"/>
      <c r="EK482" s="138"/>
      <c r="EL482" s="138"/>
      <c r="EM482" s="138"/>
      <c r="EN482" s="138"/>
      <c r="EO482" s="138"/>
      <c r="EP482" s="138"/>
      <c r="EQ482" s="138"/>
      <c r="ER482" s="138"/>
      <c r="ES482" s="138"/>
      <c r="ET482" s="138"/>
      <c r="EU482" s="138"/>
      <c r="EV482" s="138"/>
      <c r="EW482" s="138"/>
      <c r="EX482" s="138"/>
      <c r="EY482" s="138"/>
      <c r="EZ482" s="138"/>
      <c r="FA482" s="138"/>
      <c r="FB482" s="138"/>
      <c r="FC482" s="138"/>
      <c r="FD482" s="138"/>
      <c r="FE482" s="138"/>
      <c r="FF482" s="138"/>
      <c r="FG482" s="138"/>
      <c r="FH482" s="138"/>
      <c r="FI482" s="138"/>
      <c r="FJ482" s="138"/>
      <c r="FK482" s="138"/>
      <c r="FL482" s="138"/>
      <c r="FM482" s="138"/>
      <c r="FN482" s="138"/>
      <c r="FO482" s="138"/>
      <c r="FP482" s="138"/>
      <c r="FQ482" s="138"/>
      <c r="FR482" s="138"/>
      <c r="FS482" s="138"/>
      <c r="FT482" s="138"/>
      <c r="FU482" s="138"/>
      <c r="FV482" s="138"/>
      <c r="FW482" s="138"/>
      <c r="FX482" s="138"/>
      <c r="FY482" s="138"/>
      <c r="FZ482" s="138"/>
      <c r="GA482" s="138"/>
      <c r="GB482" s="138"/>
      <c r="GC482" s="138"/>
      <c r="GD482" s="138"/>
      <c r="GE482" s="138"/>
      <c r="GF482" s="138"/>
      <c r="GG482" s="138"/>
      <c r="GH482" s="138"/>
      <c r="GI482" s="138"/>
      <c r="GJ482" s="138"/>
      <c r="GK482" s="138"/>
      <c r="GL482" s="138"/>
      <c r="GM482" s="138"/>
      <c r="GN482" s="138"/>
      <c r="GO482" s="138"/>
      <c r="GP482" s="138"/>
      <c r="GQ482" s="138"/>
      <c r="GR482" s="138"/>
      <c r="GS482" s="138"/>
      <c r="GT482" s="138"/>
      <c r="GU482" s="138"/>
      <c r="GV482" s="138"/>
      <c r="GW482" s="138"/>
      <c r="GX482" s="138"/>
      <c r="GY482" s="138"/>
      <c r="GZ482" s="138"/>
      <c r="HA482" s="138"/>
      <c r="HB482" s="138"/>
      <c r="HC482" s="138"/>
      <c r="HD482" s="138"/>
      <c r="HE482" s="138"/>
      <c r="HF482" s="138"/>
      <c r="HG482" s="138"/>
      <c r="HH482" s="138"/>
      <c r="HI482" s="138"/>
      <c r="HJ482" s="138"/>
      <c r="HK482" s="138"/>
      <c r="HL482" s="138"/>
      <c r="HM482" s="138"/>
      <c r="HN482" s="138"/>
      <c r="HO482" s="138"/>
      <c r="HP482" s="138"/>
      <c r="HQ482" s="138"/>
      <c r="HR482" s="138"/>
      <c r="HS482" s="138"/>
      <c r="HT482" s="138"/>
      <c r="HU482" s="138"/>
      <c r="HV482" s="138"/>
      <c r="HW482" s="138"/>
      <c r="HX482" s="138"/>
      <c r="HY482" s="138"/>
      <c r="HZ482" s="138"/>
      <c r="IA482" s="138"/>
      <c r="IB482" s="138"/>
      <c r="IC482" s="138"/>
      <c r="ID482" s="138"/>
      <c r="IE482" s="138"/>
      <c r="IF482" s="138"/>
      <c r="IG482" s="138"/>
      <c r="IH482" s="138"/>
      <c r="II482" s="138"/>
      <c r="IJ482" s="138"/>
      <c r="IK482" s="138"/>
      <c r="IL482" s="138"/>
      <c r="IM482" s="138"/>
      <c r="IN482" s="138"/>
      <c r="IO482" s="138"/>
      <c r="IP482" s="138"/>
      <c r="IQ482" s="138"/>
      <c r="IR482" s="138"/>
      <c r="IS482" s="138"/>
    </row>
    <row r="483" spans="1:253" s="175" customFormat="1" x14ac:dyDescent="0.25">
      <c r="A483" s="139"/>
      <c r="B483" s="138"/>
      <c r="C483" s="176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  <c r="Z483" s="138"/>
      <c r="AA483" s="138"/>
      <c r="AB483" s="138"/>
      <c r="AC483" s="138"/>
      <c r="AD483" s="138"/>
      <c r="AE483" s="138"/>
      <c r="AF483" s="138"/>
      <c r="AG483" s="138"/>
      <c r="AH483" s="138"/>
      <c r="AI483" s="138"/>
      <c r="AJ483" s="138"/>
      <c r="AK483" s="138"/>
      <c r="AL483" s="138"/>
      <c r="AM483" s="138"/>
      <c r="AN483" s="138"/>
      <c r="AO483" s="138"/>
      <c r="AP483" s="138"/>
      <c r="AQ483" s="138"/>
      <c r="AR483" s="138"/>
      <c r="AS483" s="138"/>
      <c r="AT483" s="138"/>
      <c r="AU483" s="138"/>
      <c r="AV483" s="138"/>
      <c r="AW483" s="138"/>
      <c r="AX483" s="138"/>
      <c r="AY483" s="138"/>
      <c r="AZ483" s="138"/>
      <c r="BA483" s="138"/>
      <c r="BB483" s="138"/>
      <c r="BC483" s="138"/>
      <c r="BD483" s="138"/>
      <c r="BE483" s="138"/>
      <c r="BF483" s="138"/>
      <c r="BG483" s="138"/>
      <c r="BH483" s="138"/>
      <c r="BI483" s="138"/>
      <c r="BJ483" s="138"/>
      <c r="BK483" s="138"/>
      <c r="BL483" s="138"/>
      <c r="BM483" s="138"/>
      <c r="BN483" s="138"/>
      <c r="BO483" s="138"/>
      <c r="BP483" s="138"/>
      <c r="BQ483" s="138"/>
      <c r="BR483" s="138"/>
      <c r="BS483" s="138"/>
      <c r="BT483" s="138"/>
      <c r="BU483" s="138"/>
      <c r="BV483" s="138"/>
      <c r="BW483" s="138"/>
      <c r="BX483" s="138"/>
      <c r="BY483" s="138"/>
      <c r="BZ483" s="138"/>
      <c r="CA483" s="138"/>
      <c r="CB483" s="138"/>
      <c r="CC483" s="138"/>
      <c r="CD483" s="138"/>
      <c r="CE483" s="138"/>
      <c r="CF483" s="138"/>
      <c r="CG483" s="138"/>
      <c r="CH483" s="138"/>
      <c r="CI483" s="138"/>
      <c r="CJ483" s="138"/>
      <c r="CK483" s="138"/>
      <c r="CL483" s="138"/>
      <c r="CM483" s="138"/>
      <c r="CN483" s="138"/>
      <c r="CO483" s="138"/>
      <c r="CP483" s="138"/>
      <c r="CQ483" s="138"/>
      <c r="CR483" s="138"/>
      <c r="CS483" s="138"/>
      <c r="CT483" s="138"/>
      <c r="CU483" s="138"/>
      <c r="CV483" s="138"/>
      <c r="CW483" s="138"/>
      <c r="CX483" s="138"/>
      <c r="CY483" s="138"/>
      <c r="CZ483" s="138"/>
      <c r="DA483" s="138"/>
      <c r="DB483" s="138"/>
      <c r="DC483" s="138"/>
      <c r="DD483" s="138"/>
      <c r="DE483" s="138"/>
      <c r="DF483" s="138"/>
      <c r="DG483" s="138"/>
      <c r="DH483" s="138"/>
      <c r="DI483" s="138"/>
      <c r="DJ483" s="138"/>
      <c r="DK483" s="138"/>
      <c r="DL483" s="138"/>
      <c r="DM483" s="138"/>
      <c r="DN483" s="138"/>
      <c r="DO483" s="138"/>
      <c r="DP483" s="138"/>
      <c r="DQ483" s="138"/>
      <c r="DR483" s="138"/>
      <c r="DS483" s="138"/>
      <c r="DT483" s="138"/>
      <c r="DU483" s="138"/>
      <c r="DV483" s="138"/>
      <c r="DW483" s="138"/>
      <c r="DX483" s="138"/>
      <c r="DY483" s="138"/>
      <c r="DZ483" s="138"/>
      <c r="EA483" s="138"/>
      <c r="EB483" s="138"/>
      <c r="EC483" s="138"/>
      <c r="ED483" s="138"/>
      <c r="EE483" s="138"/>
      <c r="EF483" s="138"/>
      <c r="EG483" s="138"/>
      <c r="EH483" s="138"/>
      <c r="EI483" s="138"/>
      <c r="EJ483" s="138"/>
      <c r="EK483" s="138"/>
      <c r="EL483" s="138"/>
      <c r="EM483" s="138"/>
      <c r="EN483" s="138"/>
      <c r="EO483" s="138"/>
      <c r="EP483" s="138"/>
      <c r="EQ483" s="138"/>
      <c r="ER483" s="138"/>
      <c r="ES483" s="138"/>
      <c r="ET483" s="138"/>
      <c r="EU483" s="138"/>
      <c r="EV483" s="138"/>
      <c r="EW483" s="138"/>
      <c r="EX483" s="138"/>
      <c r="EY483" s="138"/>
      <c r="EZ483" s="138"/>
      <c r="FA483" s="138"/>
      <c r="FB483" s="138"/>
      <c r="FC483" s="138"/>
      <c r="FD483" s="138"/>
      <c r="FE483" s="138"/>
      <c r="FF483" s="138"/>
      <c r="FG483" s="138"/>
      <c r="FH483" s="138"/>
      <c r="FI483" s="138"/>
      <c r="FJ483" s="138"/>
      <c r="FK483" s="138"/>
      <c r="FL483" s="138"/>
      <c r="FM483" s="138"/>
      <c r="FN483" s="138"/>
      <c r="FO483" s="138"/>
      <c r="FP483" s="138"/>
      <c r="FQ483" s="138"/>
      <c r="FR483" s="138"/>
      <c r="FS483" s="138"/>
      <c r="FT483" s="138"/>
      <c r="FU483" s="138"/>
      <c r="FV483" s="138"/>
      <c r="FW483" s="138"/>
      <c r="FX483" s="138"/>
      <c r="FY483" s="138"/>
      <c r="FZ483" s="138"/>
      <c r="GA483" s="138"/>
      <c r="GB483" s="138"/>
      <c r="GC483" s="138"/>
      <c r="GD483" s="138"/>
      <c r="GE483" s="138"/>
      <c r="GF483" s="138"/>
      <c r="GG483" s="138"/>
      <c r="GH483" s="138"/>
      <c r="GI483" s="138"/>
      <c r="GJ483" s="138"/>
      <c r="GK483" s="138"/>
      <c r="GL483" s="138"/>
      <c r="GM483" s="138"/>
      <c r="GN483" s="138"/>
      <c r="GO483" s="138"/>
      <c r="GP483" s="138"/>
      <c r="GQ483" s="138"/>
      <c r="GR483" s="138"/>
      <c r="GS483" s="138"/>
      <c r="GT483" s="138"/>
      <c r="GU483" s="138"/>
      <c r="GV483" s="138"/>
      <c r="GW483" s="138"/>
      <c r="GX483" s="138"/>
      <c r="GY483" s="138"/>
      <c r="GZ483" s="138"/>
      <c r="HA483" s="138"/>
      <c r="HB483" s="138"/>
      <c r="HC483" s="138"/>
      <c r="HD483" s="138"/>
      <c r="HE483" s="138"/>
      <c r="HF483" s="138"/>
      <c r="HG483" s="138"/>
      <c r="HH483" s="138"/>
      <c r="HI483" s="138"/>
      <c r="HJ483" s="138"/>
      <c r="HK483" s="138"/>
      <c r="HL483" s="138"/>
      <c r="HM483" s="138"/>
      <c r="HN483" s="138"/>
      <c r="HO483" s="138"/>
      <c r="HP483" s="138"/>
      <c r="HQ483" s="138"/>
      <c r="HR483" s="138"/>
      <c r="HS483" s="138"/>
      <c r="HT483" s="138"/>
      <c r="HU483" s="138"/>
      <c r="HV483" s="138"/>
      <c r="HW483" s="138"/>
      <c r="HX483" s="138"/>
      <c r="HY483" s="138"/>
      <c r="HZ483" s="138"/>
      <c r="IA483" s="138"/>
      <c r="IB483" s="138"/>
      <c r="IC483" s="138"/>
      <c r="ID483" s="138"/>
      <c r="IE483" s="138"/>
      <c r="IF483" s="138"/>
      <c r="IG483" s="138"/>
      <c r="IH483" s="138"/>
      <c r="II483" s="138"/>
      <c r="IJ483" s="138"/>
      <c r="IK483" s="138"/>
      <c r="IL483" s="138"/>
      <c r="IM483" s="138"/>
      <c r="IN483" s="138"/>
      <c r="IO483" s="138"/>
      <c r="IP483" s="138"/>
      <c r="IQ483" s="138"/>
      <c r="IR483" s="138"/>
      <c r="IS483" s="138"/>
    </row>
    <row r="484" spans="1:253" s="175" customFormat="1" x14ac:dyDescent="0.25">
      <c r="A484" s="139"/>
      <c r="B484" s="138"/>
      <c r="C484" s="176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8"/>
      <c r="Z484" s="138"/>
      <c r="AA484" s="138"/>
      <c r="AB484" s="138"/>
      <c r="AC484" s="138"/>
      <c r="AD484" s="138"/>
      <c r="AE484" s="138"/>
      <c r="AF484" s="138"/>
      <c r="AG484" s="138"/>
      <c r="AH484" s="138"/>
      <c r="AI484" s="138"/>
      <c r="AJ484" s="138"/>
      <c r="AK484" s="138"/>
      <c r="AL484" s="138"/>
      <c r="AM484" s="138"/>
      <c r="AN484" s="138"/>
      <c r="AO484" s="138"/>
      <c r="AP484" s="138"/>
      <c r="AQ484" s="138"/>
      <c r="AR484" s="138"/>
      <c r="AS484" s="138"/>
      <c r="AT484" s="138"/>
      <c r="AU484" s="138"/>
      <c r="AV484" s="138"/>
      <c r="AW484" s="138"/>
      <c r="AX484" s="138"/>
      <c r="AY484" s="138"/>
      <c r="AZ484" s="138"/>
      <c r="BA484" s="138"/>
      <c r="BB484" s="138"/>
      <c r="BC484" s="138"/>
      <c r="BD484" s="138"/>
      <c r="BE484" s="138"/>
      <c r="BF484" s="138"/>
      <c r="BG484" s="138"/>
      <c r="BH484" s="138"/>
      <c r="BI484" s="138"/>
      <c r="BJ484" s="138"/>
      <c r="BK484" s="138"/>
      <c r="BL484" s="138"/>
      <c r="BM484" s="138"/>
      <c r="BN484" s="138"/>
      <c r="BO484" s="138"/>
      <c r="BP484" s="138"/>
      <c r="BQ484" s="138"/>
      <c r="BR484" s="138"/>
      <c r="BS484" s="138"/>
      <c r="BT484" s="138"/>
      <c r="BU484" s="138"/>
      <c r="BV484" s="138"/>
      <c r="BW484" s="138"/>
      <c r="BX484" s="138"/>
      <c r="BY484" s="138"/>
      <c r="BZ484" s="138"/>
      <c r="CA484" s="138"/>
      <c r="CB484" s="138"/>
      <c r="CC484" s="138"/>
      <c r="CD484" s="138"/>
      <c r="CE484" s="138"/>
      <c r="CF484" s="138"/>
      <c r="CG484" s="138"/>
      <c r="CH484" s="138"/>
      <c r="CI484" s="138"/>
      <c r="CJ484" s="138"/>
      <c r="CK484" s="138"/>
      <c r="CL484" s="138"/>
      <c r="CM484" s="138"/>
      <c r="CN484" s="138"/>
      <c r="CO484" s="138"/>
      <c r="CP484" s="138"/>
      <c r="CQ484" s="138"/>
      <c r="CR484" s="138"/>
      <c r="CS484" s="138"/>
      <c r="CT484" s="138"/>
      <c r="CU484" s="138"/>
      <c r="CV484" s="138"/>
      <c r="CW484" s="138"/>
      <c r="CX484" s="138"/>
      <c r="CY484" s="138"/>
      <c r="CZ484" s="138"/>
      <c r="DA484" s="138"/>
      <c r="DB484" s="138"/>
      <c r="DC484" s="138"/>
      <c r="DD484" s="138"/>
      <c r="DE484" s="138"/>
      <c r="DF484" s="138"/>
      <c r="DG484" s="138"/>
      <c r="DH484" s="138"/>
      <c r="DI484" s="138"/>
      <c r="DJ484" s="138"/>
      <c r="DK484" s="138"/>
      <c r="DL484" s="138"/>
      <c r="DM484" s="138"/>
      <c r="DN484" s="138"/>
      <c r="DO484" s="138"/>
      <c r="DP484" s="138"/>
      <c r="DQ484" s="138"/>
      <c r="DR484" s="138"/>
      <c r="DS484" s="138"/>
      <c r="DT484" s="138"/>
      <c r="DU484" s="138"/>
      <c r="DV484" s="138"/>
      <c r="DW484" s="138"/>
      <c r="DX484" s="138"/>
      <c r="DY484" s="138"/>
      <c r="DZ484" s="138"/>
      <c r="EA484" s="138"/>
      <c r="EB484" s="138"/>
      <c r="EC484" s="138"/>
      <c r="ED484" s="138"/>
      <c r="EE484" s="138"/>
      <c r="EF484" s="138"/>
      <c r="EG484" s="138"/>
      <c r="EH484" s="138"/>
      <c r="EI484" s="138"/>
      <c r="EJ484" s="138"/>
      <c r="EK484" s="138"/>
      <c r="EL484" s="138"/>
      <c r="EM484" s="138"/>
      <c r="EN484" s="138"/>
      <c r="EO484" s="138"/>
      <c r="EP484" s="138"/>
      <c r="EQ484" s="138"/>
      <c r="ER484" s="138"/>
      <c r="ES484" s="138"/>
      <c r="ET484" s="138"/>
      <c r="EU484" s="138"/>
      <c r="EV484" s="138"/>
      <c r="EW484" s="138"/>
      <c r="EX484" s="138"/>
      <c r="EY484" s="138"/>
      <c r="EZ484" s="138"/>
      <c r="FA484" s="138"/>
      <c r="FB484" s="138"/>
      <c r="FC484" s="138"/>
      <c r="FD484" s="138"/>
      <c r="FE484" s="138"/>
      <c r="FF484" s="138"/>
      <c r="FG484" s="138"/>
      <c r="FH484" s="138"/>
      <c r="FI484" s="138"/>
      <c r="FJ484" s="138"/>
      <c r="FK484" s="138"/>
      <c r="FL484" s="138"/>
      <c r="FM484" s="138"/>
      <c r="FN484" s="138"/>
      <c r="FO484" s="138"/>
      <c r="FP484" s="138"/>
      <c r="FQ484" s="138"/>
      <c r="FR484" s="138"/>
      <c r="FS484" s="138"/>
      <c r="FT484" s="138"/>
      <c r="FU484" s="138"/>
      <c r="FV484" s="138"/>
      <c r="FW484" s="138"/>
      <c r="FX484" s="138"/>
      <c r="FY484" s="138"/>
      <c r="FZ484" s="138"/>
      <c r="GA484" s="138"/>
      <c r="GB484" s="138"/>
      <c r="GC484" s="138"/>
      <c r="GD484" s="138"/>
      <c r="GE484" s="138"/>
      <c r="GF484" s="138"/>
      <c r="GG484" s="138"/>
      <c r="GH484" s="138"/>
      <c r="GI484" s="138"/>
      <c r="GJ484" s="138"/>
      <c r="GK484" s="138"/>
      <c r="GL484" s="138"/>
      <c r="GM484" s="138"/>
      <c r="GN484" s="138"/>
      <c r="GO484" s="138"/>
      <c r="GP484" s="138"/>
      <c r="GQ484" s="138"/>
      <c r="GR484" s="138"/>
      <c r="GS484" s="138"/>
      <c r="GT484" s="138"/>
      <c r="GU484" s="138"/>
      <c r="GV484" s="138"/>
      <c r="GW484" s="138"/>
      <c r="GX484" s="138"/>
      <c r="GY484" s="138"/>
      <c r="GZ484" s="138"/>
      <c r="HA484" s="138"/>
      <c r="HB484" s="138"/>
      <c r="HC484" s="138"/>
      <c r="HD484" s="138"/>
      <c r="HE484" s="138"/>
      <c r="HF484" s="138"/>
      <c r="HG484" s="138"/>
      <c r="HH484" s="138"/>
      <c r="HI484" s="138"/>
      <c r="HJ484" s="138"/>
      <c r="HK484" s="138"/>
      <c r="HL484" s="138"/>
      <c r="HM484" s="138"/>
      <c r="HN484" s="138"/>
      <c r="HO484" s="138"/>
      <c r="HP484" s="138"/>
      <c r="HQ484" s="138"/>
      <c r="HR484" s="138"/>
      <c r="HS484" s="138"/>
      <c r="HT484" s="138"/>
      <c r="HU484" s="138"/>
      <c r="HV484" s="138"/>
      <c r="HW484" s="138"/>
      <c r="HX484" s="138"/>
      <c r="HY484" s="138"/>
      <c r="HZ484" s="138"/>
      <c r="IA484" s="138"/>
      <c r="IB484" s="138"/>
      <c r="IC484" s="138"/>
      <c r="ID484" s="138"/>
      <c r="IE484" s="138"/>
      <c r="IF484" s="138"/>
      <c r="IG484" s="138"/>
      <c r="IH484" s="138"/>
      <c r="II484" s="138"/>
      <c r="IJ484" s="138"/>
      <c r="IK484" s="138"/>
      <c r="IL484" s="138"/>
      <c r="IM484" s="138"/>
      <c r="IN484" s="138"/>
      <c r="IO484" s="138"/>
      <c r="IP484" s="138"/>
      <c r="IQ484" s="138"/>
      <c r="IR484" s="138"/>
      <c r="IS484" s="138"/>
    </row>
    <row r="485" spans="1:253" s="175" customFormat="1" x14ac:dyDescent="0.25">
      <c r="A485" s="139"/>
      <c r="B485" s="138"/>
      <c r="C485" s="176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  <c r="Z485" s="138"/>
      <c r="AA485" s="138"/>
      <c r="AB485" s="138"/>
      <c r="AC485" s="138"/>
      <c r="AD485" s="138"/>
      <c r="AE485" s="138"/>
      <c r="AF485" s="138"/>
      <c r="AG485" s="138"/>
      <c r="AH485" s="138"/>
      <c r="AI485" s="138"/>
      <c r="AJ485" s="138"/>
      <c r="AK485" s="138"/>
      <c r="AL485" s="138"/>
      <c r="AM485" s="138"/>
      <c r="AN485" s="138"/>
      <c r="AO485" s="138"/>
      <c r="AP485" s="138"/>
      <c r="AQ485" s="138"/>
      <c r="AR485" s="138"/>
      <c r="AS485" s="138"/>
      <c r="AT485" s="138"/>
      <c r="AU485" s="138"/>
      <c r="AV485" s="138"/>
      <c r="AW485" s="138"/>
      <c r="AX485" s="138"/>
      <c r="AY485" s="138"/>
      <c r="AZ485" s="138"/>
      <c r="BA485" s="138"/>
      <c r="BB485" s="138"/>
      <c r="BC485" s="138"/>
      <c r="BD485" s="138"/>
      <c r="BE485" s="138"/>
      <c r="BF485" s="138"/>
      <c r="BG485" s="138"/>
      <c r="BH485" s="138"/>
      <c r="BI485" s="138"/>
      <c r="BJ485" s="138"/>
      <c r="BK485" s="138"/>
      <c r="BL485" s="138"/>
      <c r="BM485" s="138"/>
      <c r="BN485" s="138"/>
      <c r="BO485" s="138"/>
      <c r="BP485" s="138"/>
      <c r="BQ485" s="138"/>
      <c r="BR485" s="138"/>
      <c r="BS485" s="138"/>
      <c r="BT485" s="138"/>
      <c r="BU485" s="138"/>
      <c r="BV485" s="138"/>
      <c r="BW485" s="138"/>
      <c r="BX485" s="138"/>
      <c r="BY485" s="138"/>
      <c r="BZ485" s="138"/>
      <c r="CA485" s="138"/>
      <c r="CB485" s="138"/>
      <c r="CC485" s="138"/>
      <c r="CD485" s="138"/>
      <c r="CE485" s="138"/>
      <c r="CF485" s="138"/>
      <c r="CG485" s="138"/>
      <c r="CH485" s="138"/>
      <c r="CI485" s="138"/>
      <c r="CJ485" s="138"/>
      <c r="CK485" s="138"/>
      <c r="CL485" s="138"/>
      <c r="CM485" s="138"/>
      <c r="CN485" s="138"/>
      <c r="CO485" s="138"/>
      <c r="CP485" s="138"/>
      <c r="CQ485" s="138"/>
      <c r="CR485" s="138"/>
      <c r="CS485" s="138"/>
      <c r="CT485" s="138"/>
      <c r="CU485" s="138"/>
      <c r="CV485" s="138"/>
      <c r="CW485" s="138"/>
      <c r="CX485" s="138"/>
      <c r="CY485" s="138"/>
      <c r="CZ485" s="138"/>
      <c r="DA485" s="138"/>
      <c r="DB485" s="138"/>
      <c r="DC485" s="138"/>
      <c r="DD485" s="138"/>
      <c r="DE485" s="138"/>
      <c r="DF485" s="138"/>
      <c r="DG485" s="138"/>
      <c r="DH485" s="138"/>
      <c r="DI485" s="138"/>
      <c r="DJ485" s="138"/>
      <c r="DK485" s="138"/>
      <c r="DL485" s="138"/>
      <c r="DM485" s="138"/>
      <c r="DN485" s="138"/>
      <c r="DO485" s="138"/>
      <c r="DP485" s="138"/>
      <c r="DQ485" s="138"/>
      <c r="DR485" s="138"/>
      <c r="DS485" s="138"/>
      <c r="DT485" s="138"/>
      <c r="DU485" s="138"/>
      <c r="DV485" s="138"/>
      <c r="DW485" s="138"/>
      <c r="DX485" s="138"/>
      <c r="DY485" s="138"/>
      <c r="DZ485" s="138"/>
      <c r="EA485" s="138"/>
      <c r="EB485" s="138"/>
      <c r="EC485" s="138"/>
      <c r="ED485" s="138"/>
      <c r="EE485" s="138"/>
      <c r="EF485" s="138"/>
      <c r="EG485" s="138"/>
      <c r="EH485" s="138"/>
      <c r="EI485" s="138"/>
      <c r="EJ485" s="138"/>
      <c r="EK485" s="138"/>
      <c r="EL485" s="138"/>
      <c r="EM485" s="138"/>
      <c r="EN485" s="138"/>
      <c r="EO485" s="138"/>
      <c r="EP485" s="138"/>
      <c r="EQ485" s="138"/>
      <c r="ER485" s="138"/>
      <c r="ES485" s="138"/>
      <c r="ET485" s="138"/>
      <c r="EU485" s="138"/>
      <c r="EV485" s="138"/>
      <c r="EW485" s="138"/>
      <c r="EX485" s="138"/>
      <c r="EY485" s="138"/>
      <c r="EZ485" s="138"/>
      <c r="FA485" s="138"/>
      <c r="FB485" s="138"/>
      <c r="FC485" s="138"/>
      <c r="FD485" s="138"/>
      <c r="FE485" s="138"/>
      <c r="FF485" s="138"/>
      <c r="FG485" s="138"/>
      <c r="FH485" s="138"/>
      <c r="FI485" s="138"/>
      <c r="FJ485" s="138"/>
      <c r="FK485" s="138"/>
      <c r="FL485" s="138"/>
      <c r="FM485" s="138"/>
      <c r="FN485" s="138"/>
      <c r="FO485" s="138"/>
      <c r="FP485" s="138"/>
      <c r="FQ485" s="138"/>
      <c r="FR485" s="138"/>
      <c r="FS485" s="138"/>
      <c r="FT485" s="138"/>
      <c r="FU485" s="138"/>
      <c r="FV485" s="138"/>
      <c r="FW485" s="138"/>
      <c r="FX485" s="138"/>
      <c r="FY485" s="138"/>
      <c r="FZ485" s="138"/>
      <c r="GA485" s="138"/>
      <c r="GB485" s="138"/>
      <c r="GC485" s="138"/>
      <c r="GD485" s="138"/>
      <c r="GE485" s="138"/>
      <c r="GF485" s="138"/>
      <c r="GG485" s="138"/>
      <c r="GH485" s="138"/>
      <c r="GI485" s="138"/>
      <c r="GJ485" s="138"/>
      <c r="GK485" s="138"/>
      <c r="GL485" s="138"/>
      <c r="GM485" s="138"/>
      <c r="GN485" s="138"/>
      <c r="GO485" s="138"/>
      <c r="GP485" s="138"/>
      <c r="GQ485" s="138"/>
      <c r="GR485" s="138"/>
      <c r="GS485" s="138"/>
      <c r="GT485" s="138"/>
      <c r="GU485" s="138"/>
      <c r="GV485" s="138"/>
      <c r="GW485" s="138"/>
      <c r="GX485" s="138"/>
      <c r="GY485" s="138"/>
      <c r="GZ485" s="138"/>
      <c r="HA485" s="138"/>
      <c r="HB485" s="138"/>
      <c r="HC485" s="138"/>
      <c r="HD485" s="138"/>
      <c r="HE485" s="138"/>
      <c r="HF485" s="138"/>
      <c r="HG485" s="138"/>
      <c r="HH485" s="138"/>
      <c r="HI485" s="138"/>
      <c r="HJ485" s="138"/>
      <c r="HK485" s="138"/>
      <c r="HL485" s="138"/>
      <c r="HM485" s="138"/>
      <c r="HN485" s="138"/>
      <c r="HO485" s="138"/>
      <c r="HP485" s="138"/>
      <c r="HQ485" s="138"/>
      <c r="HR485" s="138"/>
      <c r="HS485" s="138"/>
      <c r="HT485" s="138"/>
      <c r="HU485" s="138"/>
      <c r="HV485" s="138"/>
      <c r="HW485" s="138"/>
      <c r="HX485" s="138"/>
      <c r="HY485" s="138"/>
      <c r="HZ485" s="138"/>
      <c r="IA485" s="138"/>
      <c r="IB485" s="138"/>
      <c r="IC485" s="138"/>
      <c r="ID485" s="138"/>
      <c r="IE485" s="138"/>
      <c r="IF485" s="138"/>
      <c r="IG485" s="138"/>
      <c r="IH485" s="138"/>
      <c r="II485" s="138"/>
      <c r="IJ485" s="138"/>
      <c r="IK485" s="138"/>
      <c r="IL485" s="138"/>
      <c r="IM485" s="138"/>
      <c r="IN485" s="138"/>
      <c r="IO485" s="138"/>
      <c r="IP485" s="138"/>
      <c r="IQ485" s="138"/>
      <c r="IR485" s="138"/>
      <c r="IS485" s="138"/>
    </row>
    <row r="486" spans="1:253" s="175" customFormat="1" x14ac:dyDescent="0.25">
      <c r="A486" s="139"/>
      <c r="B486" s="138"/>
      <c r="C486" s="176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8"/>
      <c r="X486" s="138"/>
      <c r="Y486" s="138"/>
      <c r="Z486" s="138"/>
      <c r="AA486" s="138"/>
      <c r="AB486" s="138"/>
      <c r="AC486" s="138"/>
      <c r="AD486" s="138"/>
      <c r="AE486" s="138"/>
      <c r="AF486" s="138"/>
      <c r="AG486" s="138"/>
      <c r="AH486" s="138"/>
      <c r="AI486" s="138"/>
      <c r="AJ486" s="138"/>
      <c r="AK486" s="138"/>
      <c r="AL486" s="138"/>
      <c r="AM486" s="138"/>
      <c r="AN486" s="138"/>
      <c r="AO486" s="138"/>
      <c r="AP486" s="138"/>
      <c r="AQ486" s="138"/>
      <c r="AR486" s="138"/>
      <c r="AS486" s="138"/>
      <c r="AT486" s="138"/>
      <c r="AU486" s="138"/>
      <c r="AV486" s="138"/>
      <c r="AW486" s="138"/>
      <c r="AX486" s="138"/>
      <c r="AY486" s="138"/>
      <c r="AZ486" s="138"/>
      <c r="BA486" s="138"/>
      <c r="BB486" s="138"/>
      <c r="BC486" s="138"/>
      <c r="BD486" s="138"/>
      <c r="BE486" s="138"/>
      <c r="BF486" s="138"/>
      <c r="BG486" s="138"/>
      <c r="BH486" s="138"/>
      <c r="BI486" s="138"/>
      <c r="BJ486" s="138"/>
      <c r="BK486" s="138"/>
      <c r="BL486" s="138"/>
      <c r="BM486" s="138"/>
      <c r="BN486" s="138"/>
      <c r="BO486" s="138"/>
      <c r="BP486" s="138"/>
      <c r="BQ486" s="138"/>
      <c r="BR486" s="138"/>
      <c r="BS486" s="138"/>
      <c r="BT486" s="138"/>
      <c r="BU486" s="138"/>
      <c r="BV486" s="138"/>
      <c r="BW486" s="138"/>
      <c r="BX486" s="138"/>
      <c r="BY486" s="138"/>
      <c r="BZ486" s="138"/>
      <c r="CA486" s="138"/>
      <c r="CB486" s="138"/>
      <c r="CC486" s="138"/>
      <c r="CD486" s="138"/>
      <c r="CE486" s="138"/>
      <c r="CF486" s="138"/>
      <c r="CG486" s="138"/>
      <c r="CH486" s="138"/>
      <c r="CI486" s="138"/>
      <c r="CJ486" s="138"/>
      <c r="CK486" s="138"/>
      <c r="CL486" s="138"/>
      <c r="CM486" s="138"/>
      <c r="CN486" s="138"/>
      <c r="CO486" s="138"/>
      <c r="CP486" s="138"/>
      <c r="CQ486" s="138"/>
      <c r="CR486" s="138"/>
      <c r="CS486" s="138"/>
      <c r="CT486" s="138"/>
      <c r="CU486" s="138"/>
      <c r="CV486" s="138"/>
      <c r="CW486" s="138"/>
      <c r="CX486" s="138"/>
      <c r="CY486" s="138"/>
      <c r="CZ486" s="138"/>
      <c r="DA486" s="138"/>
      <c r="DB486" s="138"/>
      <c r="DC486" s="138"/>
      <c r="DD486" s="138"/>
      <c r="DE486" s="138"/>
      <c r="DF486" s="138"/>
      <c r="DG486" s="138"/>
      <c r="DH486" s="138"/>
      <c r="DI486" s="138"/>
      <c r="DJ486" s="138"/>
      <c r="DK486" s="138"/>
      <c r="DL486" s="138"/>
      <c r="DM486" s="138"/>
      <c r="DN486" s="138"/>
      <c r="DO486" s="138"/>
      <c r="DP486" s="138"/>
      <c r="DQ486" s="138"/>
      <c r="DR486" s="138"/>
      <c r="DS486" s="138"/>
      <c r="DT486" s="138"/>
      <c r="DU486" s="138"/>
      <c r="DV486" s="138"/>
      <c r="DW486" s="138"/>
      <c r="DX486" s="138"/>
      <c r="DY486" s="138"/>
      <c r="DZ486" s="138"/>
      <c r="EA486" s="138"/>
      <c r="EB486" s="138"/>
      <c r="EC486" s="138"/>
      <c r="ED486" s="138"/>
      <c r="EE486" s="138"/>
      <c r="EF486" s="138"/>
      <c r="EG486" s="138"/>
      <c r="EH486" s="138"/>
      <c r="EI486" s="138"/>
      <c r="EJ486" s="138"/>
      <c r="EK486" s="138"/>
      <c r="EL486" s="138"/>
      <c r="EM486" s="138"/>
      <c r="EN486" s="138"/>
      <c r="EO486" s="138"/>
      <c r="EP486" s="138"/>
      <c r="EQ486" s="138"/>
      <c r="ER486" s="138"/>
      <c r="ES486" s="138"/>
      <c r="ET486" s="138"/>
      <c r="EU486" s="138"/>
      <c r="EV486" s="138"/>
      <c r="EW486" s="138"/>
      <c r="EX486" s="138"/>
      <c r="EY486" s="138"/>
      <c r="EZ486" s="138"/>
      <c r="FA486" s="138"/>
      <c r="FB486" s="138"/>
      <c r="FC486" s="138"/>
      <c r="FD486" s="138"/>
      <c r="FE486" s="138"/>
      <c r="FF486" s="138"/>
      <c r="FG486" s="138"/>
      <c r="FH486" s="138"/>
      <c r="FI486" s="138"/>
      <c r="FJ486" s="138"/>
      <c r="FK486" s="138"/>
      <c r="FL486" s="138"/>
      <c r="FM486" s="138"/>
      <c r="FN486" s="138"/>
      <c r="FO486" s="138"/>
      <c r="FP486" s="138"/>
      <c r="FQ486" s="138"/>
      <c r="FR486" s="138"/>
      <c r="FS486" s="138"/>
      <c r="FT486" s="138"/>
      <c r="FU486" s="138"/>
      <c r="FV486" s="138"/>
      <c r="FW486" s="138"/>
      <c r="FX486" s="138"/>
      <c r="FY486" s="138"/>
      <c r="FZ486" s="138"/>
      <c r="GA486" s="138"/>
      <c r="GB486" s="138"/>
      <c r="GC486" s="138"/>
      <c r="GD486" s="138"/>
      <c r="GE486" s="138"/>
      <c r="GF486" s="138"/>
      <c r="GG486" s="138"/>
      <c r="GH486" s="138"/>
      <c r="GI486" s="138"/>
      <c r="GJ486" s="138"/>
      <c r="GK486" s="138"/>
      <c r="GL486" s="138"/>
      <c r="GM486" s="138"/>
      <c r="GN486" s="138"/>
      <c r="GO486" s="138"/>
      <c r="GP486" s="138"/>
      <c r="GQ486" s="138"/>
      <c r="GR486" s="138"/>
      <c r="GS486" s="138"/>
      <c r="GT486" s="138"/>
      <c r="GU486" s="138"/>
      <c r="GV486" s="138"/>
      <c r="GW486" s="138"/>
      <c r="GX486" s="138"/>
      <c r="GY486" s="138"/>
      <c r="GZ486" s="138"/>
      <c r="HA486" s="138"/>
      <c r="HB486" s="138"/>
      <c r="HC486" s="138"/>
      <c r="HD486" s="138"/>
      <c r="HE486" s="138"/>
      <c r="HF486" s="138"/>
      <c r="HG486" s="138"/>
      <c r="HH486" s="138"/>
      <c r="HI486" s="138"/>
      <c r="HJ486" s="138"/>
      <c r="HK486" s="138"/>
      <c r="HL486" s="138"/>
      <c r="HM486" s="138"/>
      <c r="HN486" s="138"/>
      <c r="HO486" s="138"/>
      <c r="HP486" s="138"/>
      <c r="HQ486" s="138"/>
      <c r="HR486" s="138"/>
      <c r="HS486" s="138"/>
      <c r="HT486" s="138"/>
      <c r="HU486" s="138"/>
      <c r="HV486" s="138"/>
      <c r="HW486" s="138"/>
      <c r="HX486" s="138"/>
      <c r="HY486" s="138"/>
      <c r="HZ486" s="138"/>
      <c r="IA486" s="138"/>
      <c r="IB486" s="138"/>
      <c r="IC486" s="138"/>
      <c r="ID486" s="138"/>
      <c r="IE486" s="138"/>
      <c r="IF486" s="138"/>
      <c r="IG486" s="138"/>
      <c r="IH486" s="138"/>
      <c r="II486" s="138"/>
      <c r="IJ486" s="138"/>
      <c r="IK486" s="138"/>
      <c r="IL486" s="138"/>
      <c r="IM486" s="138"/>
      <c r="IN486" s="138"/>
      <c r="IO486" s="138"/>
      <c r="IP486" s="138"/>
      <c r="IQ486" s="138"/>
      <c r="IR486" s="138"/>
      <c r="IS486" s="138"/>
    </row>
  </sheetData>
  <mergeCells count="4">
    <mergeCell ref="A5:C5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8"/>
  <sheetViews>
    <sheetView zoomScaleNormal="100" workbookViewId="0">
      <selection activeCell="D63" sqref="D63"/>
    </sheetView>
  </sheetViews>
  <sheetFormatPr defaultColWidth="28.44140625" defaultRowHeight="13.8" x14ac:dyDescent="0.25"/>
  <cols>
    <col min="1" max="1" width="26.21875" style="2" customWidth="1"/>
    <col min="2" max="2" width="86.5546875" style="1" customWidth="1"/>
    <col min="3" max="3" width="13.33203125" style="34" customWidth="1"/>
    <col min="4" max="4" width="17.33203125" style="133" customWidth="1"/>
    <col min="5" max="5" width="11.6640625" style="1" customWidth="1"/>
    <col min="6" max="6" width="10" style="1" customWidth="1"/>
    <col min="7" max="7" width="12.6640625" style="1" customWidth="1"/>
    <col min="8" max="8" width="17.33203125" style="1" customWidth="1"/>
    <col min="9" max="251" width="28.44140625" style="1"/>
    <col min="252" max="252" width="28.5546875" style="1" customWidth="1"/>
    <col min="253" max="253" width="52.6640625" style="1" customWidth="1"/>
    <col min="254" max="254" width="14.5546875" style="1" customWidth="1"/>
    <col min="255" max="255" width="14.88671875" style="1" customWidth="1"/>
    <col min="256" max="256" width="28.44140625" style="1"/>
    <col min="257" max="257" width="23" style="1" customWidth="1"/>
    <col min="258" max="507" width="28.44140625" style="1"/>
    <col min="508" max="508" width="28.5546875" style="1" customWidth="1"/>
    <col min="509" max="509" width="52.6640625" style="1" customWidth="1"/>
    <col min="510" max="510" width="14.5546875" style="1" customWidth="1"/>
    <col min="511" max="511" width="14.88671875" style="1" customWidth="1"/>
    <col min="512" max="512" width="28.44140625" style="1"/>
    <col min="513" max="513" width="23" style="1" customWidth="1"/>
    <col min="514" max="763" width="28.44140625" style="1"/>
    <col min="764" max="764" width="28.5546875" style="1" customWidth="1"/>
    <col min="765" max="765" width="52.6640625" style="1" customWidth="1"/>
    <col min="766" max="766" width="14.5546875" style="1" customWidth="1"/>
    <col min="767" max="767" width="14.88671875" style="1" customWidth="1"/>
    <col min="768" max="768" width="28.44140625" style="1"/>
    <col min="769" max="769" width="23" style="1" customWidth="1"/>
    <col min="770" max="1019" width="28.44140625" style="1"/>
    <col min="1020" max="1020" width="28.5546875" style="1" customWidth="1"/>
    <col min="1021" max="1021" width="52.6640625" style="1" customWidth="1"/>
    <col min="1022" max="1022" width="14.5546875" style="1" customWidth="1"/>
    <col min="1023" max="1023" width="14.88671875" style="1" customWidth="1"/>
    <col min="1024" max="1024" width="28.44140625" style="1"/>
    <col min="1025" max="1025" width="23" style="1" customWidth="1"/>
    <col min="1026" max="1275" width="28.44140625" style="1"/>
    <col min="1276" max="1276" width="28.5546875" style="1" customWidth="1"/>
    <col min="1277" max="1277" width="52.6640625" style="1" customWidth="1"/>
    <col min="1278" max="1278" width="14.5546875" style="1" customWidth="1"/>
    <col min="1279" max="1279" width="14.88671875" style="1" customWidth="1"/>
    <col min="1280" max="1280" width="28.44140625" style="1"/>
    <col min="1281" max="1281" width="23" style="1" customWidth="1"/>
    <col min="1282" max="1531" width="28.44140625" style="1"/>
    <col min="1532" max="1532" width="28.5546875" style="1" customWidth="1"/>
    <col min="1533" max="1533" width="52.6640625" style="1" customWidth="1"/>
    <col min="1534" max="1534" width="14.5546875" style="1" customWidth="1"/>
    <col min="1535" max="1535" width="14.88671875" style="1" customWidth="1"/>
    <col min="1536" max="1536" width="28.44140625" style="1"/>
    <col min="1537" max="1537" width="23" style="1" customWidth="1"/>
    <col min="1538" max="1787" width="28.44140625" style="1"/>
    <col min="1788" max="1788" width="28.5546875" style="1" customWidth="1"/>
    <col min="1789" max="1789" width="52.6640625" style="1" customWidth="1"/>
    <col min="1790" max="1790" width="14.5546875" style="1" customWidth="1"/>
    <col min="1791" max="1791" width="14.88671875" style="1" customWidth="1"/>
    <col min="1792" max="1792" width="28.44140625" style="1"/>
    <col min="1793" max="1793" width="23" style="1" customWidth="1"/>
    <col min="1794" max="2043" width="28.44140625" style="1"/>
    <col min="2044" max="2044" width="28.5546875" style="1" customWidth="1"/>
    <col min="2045" max="2045" width="52.6640625" style="1" customWidth="1"/>
    <col min="2046" max="2046" width="14.5546875" style="1" customWidth="1"/>
    <col min="2047" max="2047" width="14.88671875" style="1" customWidth="1"/>
    <col min="2048" max="2048" width="28.44140625" style="1"/>
    <col min="2049" max="2049" width="23" style="1" customWidth="1"/>
    <col min="2050" max="2299" width="28.44140625" style="1"/>
    <col min="2300" max="2300" width="28.5546875" style="1" customWidth="1"/>
    <col min="2301" max="2301" width="52.6640625" style="1" customWidth="1"/>
    <col min="2302" max="2302" width="14.5546875" style="1" customWidth="1"/>
    <col min="2303" max="2303" width="14.88671875" style="1" customWidth="1"/>
    <col min="2304" max="2304" width="28.44140625" style="1"/>
    <col min="2305" max="2305" width="23" style="1" customWidth="1"/>
    <col min="2306" max="2555" width="28.44140625" style="1"/>
    <col min="2556" max="2556" width="28.5546875" style="1" customWidth="1"/>
    <col min="2557" max="2557" width="52.6640625" style="1" customWidth="1"/>
    <col min="2558" max="2558" width="14.5546875" style="1" customWidth="1"/>
    <col min="2559" max="2559" width="14.88671875" style="1" customWidth="1"/>
    <col min="2560" max="2560" width="28.44140625" style="1"/>
    <col min="2561" max="2561" width="23" style="1" customWidth="1"/>
    <col min="2562" max="2811" width="28.44140625" style="1"/>
    <col min="2812" max="2812" width="28.5546875" style="1" customWidth="1"/>
    <col min="2813" max="2813" width="52.6640625" style="1" customWidth="1"/>
    <col min="2814" max="2814" width="14.5546875" style="1" customWidth="1"/>
    <col min="2815" max="2815" width="14.88671875" style="1" customWidth="1"/>
    <col min="2816" max="2816" width="28.44140625" style="1"/>
    <col min="2817" max="2817" width="23" style="1" customWidth="1"/>
    <col min="2818" max="3067" width="28.44140625" style="1"/>
    <col min="3068" max="3068" width="28.5546875" style="1" customWidth="1"/>
    <col min="3069" max="3069" width="52.6640625" style="1" customWidth="1"/>
    <col min="3070" max="3070" width="14.5546875" style="1" customWidth="1"/>
    <col min="3071" max="3071" width="14.88671875" style="1" customWidth="1"/>
    <col min="3072" max="3072" width="28.44140625" style="1"/>
    <col min="3073" max="3073" width="23" style="1" customWidth="1"/>
    <col min="3074" max="3323" width="28.44140625" style="1"/>
    <col min="3324" max="3324" width="28.5546875" style="1" customWidth="1"/>
    <col min="3325" max="3325" width="52.6640625" style="1" customWidth="1"/>
    <col min="3326" max="3326" width="14.5546875" style="1" customWidth="1"/>
    <col min="3327" max="3327" width="14.88671875" style="1" customWidth="1"/>
    <col min="3328" max="3328" width="28.44140625" style="1"/>
    <col min="3329" max="3329" width="23" style="1" customWidth="1"/>
    <col min="3330" max="3579" width="28.44140625" style="1"/>
    <col min="3580" max="3580" width="28.5546875" style="1" customWidth="1"/>
    <col min="3581" max="3581" width="52.6640625" style="1" customWidth="1"/>
    <col min="3582" max="3582" width="14.5546875" style="1" customWidth="1"/>
    <col min="3583" max="3583" width="14.88671875" style="1" customWidth="1"/>
    <col min="3584" max="3584" width="28.44140625" style="1"/>
    <col min="3585" max="3585" width="23" style="1" customWidth="1"/>
    <col min="3586" max="3835" width="28.44140625" style="1"/>
    <col min="3836" max="3836" width="28.5546875" style="1" customWidth="1"/>
    <col min="3837" max="3837" width="52.6640625" style="1" customWidth="1"/>
    <col min="3838" max="3838" width="14.5546875" style="1" customWidth="1"/>
    <col min="3839" max="3839" width="14.88671875" style="1" customWidth="1"/>
    <col min="3840" max="3840" width="28.44140625" style="1"/>
    <col min="3841" max="3841" width="23" style="1" customWidth="1"/>
    <col min="3842" max="4091" width="28.44140625" style="1"/>
    <col min="4092" max="4092" width="28.5546875" style="1" customWidth="1"/>
    <col min="4093" max="4093" width="52.6640625" style="1" customWidth="1"/>
    <col min="4094" max="4094" width="14.5546875" style="1" customWidth="1"/>
    <col min="4095" max="4095" width="14.88671875" style="1" customWidth="1"/>
    <col min="4096" max="4096" width="28.44140625" style="1"/>
    <col min="4097" max="4097" width="23" style="1" customWidth="1"/>
    <col min="4098" max="4347" width="28.44140625" style="1"/>
    <col min="4348" max="4348" width="28.5546875" style="1" customWidth="1"/>
    <col min="4349" max="4349" width="52.6640625" style="1" customWidth="1"/>
    <col min="4350" max="4350" width="14.5546875" style="1" customWidth="1"/>
    <col min="4351" max="4351" width="14.88671875" style="1" customWidth="1"/>
    <col min="4352" max="4352" width="28.44140625" style="1"/>
    <col min="4353" max="4353" width="23" style="1" customWidth="1"/>
    <col min="4354" max="4603" width="28.44140625" style="1"/>
    <col min="4604" max="4604" width="28.5546875" style="1" customWidth="1"/>
    <col min="4605" max="4605" width="52.6640625" style="1" customWidth="1"/>
    <col min="4606" max="4606" width="14.5546875" style="1" customWidth="1"/>
    <col min="4607" max="4607" width="14.88671875" style="1" customWidth="1"/>
    <col min="4608" max="4608" width="28.44140625" style="1"/>
    <col min="4609" max="4609" width="23" style="1" customWidth="1"/>
    <col min="4610" max="4859" width="28.44140625" style="1"/>
    <col min="4860" max="4860" width="28.5546875" style="1" customWidth="1"/>
    <col min="4861" max="4861" width="52.6640625" style="1" customWidth="1"/>
    <col min="4862" max="4862" width="14.5546875" style="1" customWidth="1"/>
    <col min="4863" max="4863" width="14.88671875" style="1" customWidth="1"/>
    <col min="4864" max="4864" width="28.44140625" style="1"/>
    <col min="4865" max="4865" width="23" style="1" customWidth="1"/>
    <col min="4866" max="5115" width="28.44140625" style="1"/>
    <col min="5116" max="5116" width="28.5546875" style="1" customWidth="1"/>
    <col min="5117" max="5117" width="52.6640625" style="1" customWidth="1"/>
    <col min="5118" max="5118" width="14.5546875" style="1" customWidth="1"/>
    <col min="5119" max="5119" width="14.88671875" style="1" customWidth="1"/>
    <col min="5120" max="5120" width="28.44140625" style="1"/>
    <col min="5121" max="5121" width="23" style="1" customWidth="1"/>
    <col min="5122" max="5371" width="28.44140625" style="1"/>
    <col min="5372" max="5372" width="28.5546875" style="1" customWidth="1"/>
    <col min="5373" max="5373" width="52.6640625" style="1" customWidth="1"/>
    <col min="5374" max="5374" width="14.5546875" style="1" customWidth="1"/>
    <col min="5375" max="5375" width="14.88671875" style="1" customWidth="1"/>
    <col min="5376" max="5376" width="28.44140625" style="1"/>
    <col min="5377" max="5377" width="23" style="1" customWidth="1"/>
    <col min="5378" max="5627" width="28.44140625" style="1"/>
    <col min="5628" max="5628" width="28.5546875" style="1" customWidth="1"/>
    <col min="5629" max="5629" width="52.6640625" style="1" customWidth="1"/>
    <col min="5630" max="5630" width="14.5546875" style="1" customWidth="1"/>
    <col min="5631" max="5631" width="14.88671875" style="1" customWidth="1"/>
    <col min="5632" max="5632" width="28.44140625" style="1"/>
    <col min="5633" max="5633" width="23" style="1" customWidth="1"/>
    <col min="5634" max="5883" width="28.44140625" style="1"/>
    <col min="5884" max="5884" width="28.5546875" style="1" customWidth="1"/>
    <col min="5885" max="5885" width="52.6640625" style="1" customWidth="1"/>
    <col min="5886" max="5886" width="14.5546875" style="1" customWidth="1"/>
    <col min="5887" max="5887" width="14.88671875" style="1" customWidth="1"/>
    <col min="5888" max="5888" width="28.44140625" style="1"/>
    <col min="5889" max="5889" width="23" style="1" customWidth="1"/>
    <col min="5890" max="6139" width="28.44140625" style="1"/>
    <col min="6140" max="6140" width="28.5546875" style="1" customWidth="1"/>
    <col min="6141" max="6141" width="52.6640625" style="1" customWidth="1"/>
    <col min="6142" max="6142" width="14.5546875" style="1" customWidth="1"/>
    <col min="6143" max="6143" width="14.88671875" style="1" customWidth="1"/>
    <col min="6144" max="6144" width="28.44140625" style="1"/>
    <col min="6145" max="6145" width="23" style="1" customWidth="1"/>
    <col min="6146" max="6395" width="28.44140625" style="1"/>
    <col min="6396" max="6396" width="28.5546875" style="1" customWidth="1"/>
    <col min="6397" max="6397" width="52.6640625" style="1" customWidth="1"/>
    <col min="6398" max="6398" width="14.5546875" style="1" customWidth="1"/>
    <col min="6399" max="6399" width="14.88671875" style="1" customWidth="1"/>
    <col min="6400" max="6400" width="28.44140625" style="1"/>
    <col min="6401" max="6401" width="23" style="1" customWidth="1"/>
    <col min="6402" max="6651" width="28.44140625" style="1"/>
    <col min="6652" max="6652" width="28.5546875" style="1" customWidth="1"/>
    <col min="6653" max="6653" width="52.6640625" style="1" customWidth="1"/>
    <col min="6654" max="6654" width="14.5546875" style="1" customWidth="1"/>
    <col min="6655" max="6655" width="14.88671875" style="1" customWidth="1"/>
    <col min="6656" max="6656" width="28.44140625" style="1"/>
    <col min="6657" max="6657" width="23" style="1" customWidth="1"/>
    <col min="6658" max="6907" width="28.44140625" style="1"/>
    <col min="6908" max="6908" width="28.5546875" style="1" customWidth="1"/>
    <col min="6909" max="6909" width="52.6640625" style="1" customWidth="1"/>
    <col min="6910" max="6910" width="14.5546875" style="1" customWidth="1"/>
    <col min="6911" max="6911" width="14.88671875" style="1" customWidth="1"/>
    <col min="6912" max="6912" width="28.44140625" style="1"/>
    <col min="6913" max="6913" width="23" style="1" customWidth="1"/>
    <col min="6914" max="7163" width="28.44140625" style="1"/>
    <col min="7164" max="7164" width="28.5546875" style="1" customWidth="1"/>
    <col min="7165" max="7165" width="52.6640625" style="1" customWidth="1"/>
    <col min="7166" max="7166" width="14.5546875" style="1" customWidth="1"/>
    <col min="7167" max="7167" width="14.88671875" style="1" customWidth="1"/>
    <col min="7168" max="7168" width="28.44140625" style="1"/>
    <col min="7169" max="7169" width="23" style="1" customWidth="1"/>
    <col min="7170" max="7419" width="28.44140625" style="1"/>
    <col min="7420" max="7420" width="28.5546875" style="1" customWidth="1"/>
    <col min="7421" max="7421" width="52.6640625" style="1" customWidth="1"/>
    <col min="7422" max="7422" width="14.5546875" style="1" customWidth="1"/>
    <col min="7423" max="7423" width="14.88671875" style="1" customWidth="1"/>
    <col min="7424" max="7424" width="28.44140625" style="1"/>
    <col min="7425" max="7425" width="23" style="1" customWidth="1"/>
    <col min="7426" max="7675" width="28.44140625" style="1"/>
    <col min="7676" max="7676" width="28.5546875" style="1" customWidth="1"/>
    <col min="7677" max="7677" width="52.6640625" style="1" customWidth="1"/>
    <col min="7678" max="7678" width="14.5546875" style="1" customWidth="1"/>
    <col min="7679" max="7679" width="14.88671875" style="1" customWidth="1"/>
    <col min="7680" max="7680" width="28.44140625" style="1"/>
    <col min="7681" max="7681" width="23" style="1" customWidth="1"/>
    <col min="7682" max="7931" width="28.44140625" style="1"/>
    <col min="7932" max="7932" width="28.5546875" style="1" customWidth="1"/>
    <col min="7933" max="7933" width="52.6640625" style="1" customWidth="1"/>
    <col min="7934" max="7934" width="14.5546875" style="1" customWidth="1"/>
    <col min="7935" max="7935" width="14.88671875" style="1" customWidth="1"/>
    <col min="7936" max="7936" width="28.44140625" style="1"/>
    <col min="7937" max="7937" width="23" style="1" customWidth="1"/>
    <col min="7938" max="8187" width="28.44140625" style="1"/>
    <col min="8188" max="8188" width="28.5546875" style="1" customWidth="1"/>
    <col min="8189" max="8189" width="52.6640625" style="1" customWidth="1"/>
    <col min="8190" max="8190" width="14.5546875" style="1" customWidth="1"/>
    <col min="8191" max="8191" width="14.88671875" style="1" customWidth="1"/>
    <col min="8192" max="8192" width="28.44140625" style="1"/>
    <col min="8193" max="8193" width="23" style="1" customWidth="1"/>
    <col min="8194" max="8443" width="28.44140625" style="1"/>
    <col min="8444" max="8444" width="28.5546875" style="1" customWidth="1"/>
    <col min="8445" max="8445" width="52.6640625" style="1" customWidth="1"/>
    <col min="8446" max="8446" width="14.5546875" style="1" customWidth="1"/>
    <col min="8447" max="8447" width="14.88671875" style="1" customWidth="1"/>
    <col min="8448" max="8448" width="28.44140625" style="1"/>
    <col min="8449" max="8449" width="23" style="1" customWidth="1"/>
    <col min="8450" max="8699" width="28.44140625" style="1"/>
    <col min="8700" max="8700" width="28.5546875" style="1" customWidth="1"/>
    <col min="8701" max="8701" width="52.6640625" style="1" customWidth="1"/>
    <col min="8702" max="8702" width="14.5546875" style="1" customWidth="1"/>
    <col min="8703" max="8703" width="14.88671875" style="1" customWidth="1"/>
    <col min="8704" max="8704" width="28.44140625" style="1"/>
    <col min="8705" max="8705" width="23" style="1" customWidth="1"/>
    <col min="8706" max="8955" width="28.44140625" style="1"/>
    <col min="8956" max="8956" width="28.5546875" style="1" customWidth="1"/>
    <col min="8957" max="8957" width="52.6640625" style="1" customWidth="1"/>
    <col min="8958" max="8958" width="14.5546875" style="1" customWidth="1"/>
    <col min="8959" max="8959" width="14.88671875" style="1" customWidth="1"/>
    <col min="8960" max="8960" width="28.44140625" style="1"/>
    <col min="8961" max="8961" width="23" style="1" customWidth="1"/>
    <col min="8962" max="9211" width="28.44140625" style="1"/>
    <col min="9212" max="9212" width="28.5546875" style="1" customWidth="1"/>
    <col min="9213" max="9213" width="52.6640625" style="1" customWidth="1"/>
    <col min="9214" max="9214" width="14.5546875" style="1" customWidth="1"/>
    <col min="9215" max="9215" width="14.88671875" style="1" customWidth="1"/>
    <col min="9216" max="9216" width="28.44140625" style="1"/>
    <col min="9217" max="9217" width="23" style="1" customWidth="1"/>
    <col min="9218" max="9467" width="28.44140625" style="1"/>
    <col min="9468" max="9468" width="28.5546875" style="1" customWidth="1"/>
    <col min="9469" max="9469" width="52.6640625" style="1" customWidth="1"/>
    <col min="9470" max="9470" width="14.5546875" style="1" customWidth="1"/>
    <col min="9471" max="9471" width="14.88671875" style="1" customWidth="1"/>
    <col min="9472" max="9472" width="28.44140625" style="1"/>
    <col min="9473" max="9473" width="23" style="1" customWidth="1"/>
    <col min="9474" max="9723" width="28.44140625" style="1"/>
    <col min="9724" max="9724" width="28.5546875" style="1" customWidth="1"/>
    <col min="9725" max="9725" width="52.6640625" style="1" customWidth="1"/>
    <col min="9726" max="9726" width="14.5546875" style="1" customWidth="1"/>
    <col min="9727" max="9727" width="14.88671875" style="1" customWidth="1"/>
    <col min="9728" max="9728" width="28.44140625" style="1"/>
    <col min="9729" max="9729" width="23" style="1" customWidth="1"/>
    <col min="9730" max="9979" width="28.44140625" style="1"/>
    <col min="9980" max="9980" width="28.5546875" style="1" customWidth="1"/>
    <col min="9981" max="9981" width="52.6640625" style="1" customWidth="1"/>
    <col min="9982" max="9982" width="14.5546875" style="1" customWidth="1"/>
    <col min="9983" max="9983" width="14.88671875" style="1" customWidth="1"/>
    <col min="9984" max="9984" width="28.44140625" style="1"/>
    <col min="9985" max="9985" width="23" style="1" customWidth="1"/>
    <col min="9986" max="10235" width="28.44140625" style="1"/>
    <col min="10236" max="10236" width="28.5546875" style="1" customWidth="1"/>
    <col min="10237" max="10237" width="52.6640625" style="1" customWidth="1"/>
    <col min="10238" max="10238" width="14.5546875" style="1" customWidth="1"/>
    <col min="10239" max="10239" width="14.88671875" style="1" customWidth="1"/>
    <col min="10240" max="10240" width="28.44140625" style="1"/>
    <col min="10241" max="10241" width="23" style="1" customWidth="1"/>
    <col min="10242" max="10491" width="28.44140625" style="1"/>
    <col min="10492" max="10492" width="28.5546875" style="1" customWidth="1"/>
    <col min="10493" max="10493" width="52.6640625" style="1" customWidth="1"/>
    <col min="10494" max="10494" width="14.5546875" style="1" customWidth="1"/>
    <col min="10495" max="10495" width="14.88671875" style="1" customWidth="1"/>
    <col min="10496" max="10496" width="28.44140625" style="1"/>
    <col min="10497" max="10497" width="23" style="1" customWidth="1"/>
    <col min="10498" max="10747" width="28.44140625" style="1"/>
    <col min="10748" max="10748" width="28.5546875" style="1" customWidth="1"/>
    <col min="10749" max="10749" width="52.6640625" style="1" customWidth="1"/>
    <col min="10750" max="10750" width="14.5546875" style="1" customWidth="1"/>
    <col min="10751" max="10751" width="14.88671875" style="1" customWidth="1"/>
    <col min="10752" max="10752" width="28.44140625" style="1"/>
    <col min="10753" max="10753" width="23" style="1" customWidth="1"/>
    <col min="10754" max="11003" width="28.44140625" style="1"/>
    <col min="11004" max="11004" width="28.5546875" style="1" customWidth="1"/>
    <col min="11005" max="11005" width="52.6640625" style="1" customWidth="1"/>
    <col min="11006" max="11006" width="14.5546875" style="1" customWidth="1"/>
    <col min="11007" max="11007" width="14.88671875" style="1" customWidth="1"/>
    <col min="11008" max="11008" width="28.44140625" style="1"/>
    <col min="11009" max="11009" width="23" style="1" customWidth="1"/>
    <col min="11010" max="11259" width="28.44140625" style="1"/>
    <col min="11260" max="11260" width="28.5546875" style="1" customWidth="1"/>
    <col min="11261" max="11261" width="52.6640625" style="1" customWidth="1"/>
    <col min="11262" max="11262" width="14.5546875" style="1" customWidth="1"/>
    <col min="11263" max="11263" width="14.88671875" style="1" customWidth="1"/>
    <col min="11264" max="11264" width="28.44140625" style="1"/>
    <col min="11265" max="11265" width="23" style="1" customWidth="1"/>
    <col min="11266" max="11515" width="28.44140625" style="1"/>
    <col min="11516" max="11516" width="28.5546875" style="1" customWidth="1"/>
    <col min="11517" max="11517" width="52.6640625" style="1" customWidth="1"/>
    <col min="11518" max="11518" width="14.5546875" style="1" customWidth="1"/>
    <col min="11519" max="11519" width="14.88671875" style="1" customWidth="1"/>
    <col min="11520" max="11520" width="28.44140625" style="1"/>
    <col min="11521" max="11521" width="23" style="1" customWidth="1"/>
    <col min="11522" max="11771" width="28.44140625" style="1"/>
    <col min="11772" max="11772" width="28.5546875" style="1" customWidth="1"/>
    <col min="11773" max="11773" width="52.6640625" style="1" customWidth="1"/>
    <col min="11774" max="11774" width="14.5546875" style="1" customWidth="1"/>
    <col min="11775" max="11775" width="14.88671875" style="1" customWidth="1"/>
    <col min="11776" max="11776" width="28.44140625" style="1"/>
    <col min="11777" max="11777" width="23" style="1" customWidth="1"/>
    <col min="11778" max="12027" width="28.44140625" style="1"/>
    <col min="12028" max="12028" width="28.5546875" style="1" customWidth="1"/>
    <col min="12029" max="12029" width="52.6640625" style="1" customWidth="1"/>
    <col min="12030" max="12030" width="14.5546875" style="1" customWidth="1"/>
    <col min="12031" max="12031" width="14.88671875" style="1" customWidth="1"/>
    <col min="12032" max="12032" width="28.44140625" style="1"/>
    <col min="12033" max="12033" width="23" style="1" customWidth="1"/>
    <col min="12034" max="12283" width="28.44140625" style="1"/>
    <col min="12284" max="12284" width="28.5546875" style="1" customWidth="1"/>
    <col min="12285" max="12285" width="52.6640625" style="1" customWidth="1"/>
    <col min="12286" max="12286" width="14.5546875" style="1" customWidth="1"/>
    <col min="12287" max="12287" width="14.88671875" style="1" customWidth="1"/>
    <col min="12288" max="12288" width="28.44140625" style="1"/>
    <col min="12289" max="12289" width="23" style="1" customWidth="1"/>
    <col min="12290" max="12539" width="28.44140625" style="1"/>
    <col min="12540" max="12540" width="28.5546875" style="1" customWidth="1"/>
    <col min="12541" max="12541" width="52.6640625" style="1" customWidth="1"/>
    <col min="12542" max="12542" width="14.5546875" style="1" customWidth="1"/>
    <col min="12543" max="12543" width="14.88671875" style="1" customWidth="1"/>
    <col min="12544" max="12544" width="28.44140625" style="1"/>
    <col min="12545" max="12545" width="23" style="1" customWidth="1"/>
    <col min="12546" max="12795" width="28.44140625" style="1"/>
    <col min="12796" max="12796" width="28.5546875" style="1" customWidth="1"/>
    <col min="12797" max="12797" width="52.6640625" style="1" customWidth="1"/>
    <col min="12798" max="12798" width="14.5546875" style="1" customWidth="1"/>
    <col min="12799" max="12799" width="14.88671875" style="1" customWidth="1"/>
    <col min="12800" max="12800" width="28.44140625" style="1"/>
    <col min="12801" max="12801" width="23" style="1" customWidth="1"/>
    <col min="12802" max="13051" width="28.44140625" style="1"/>
    <col min="13052" max="13052" width="28.5546875" style="1" customWidth="1"/>
    <col min="13053" max="13053" width="52.6640625" style="1" customWidth="1"/>
    <col min="13054" max="13054" width="14.5546875" style="1" customWidth="1"/>
    <col min="13055" max="13055" width="14.88671875" style="1" customWidth="1"/>
    <col min="13056" max="13056" width="28.44140625" style="1"/>
    <col min="13057" max="13057" width="23" style="1" customWidth="1"/>
    <col min="13058" max="13307" width="28.44140625" style="1"/>
    <col min="13308" max="13308" width="28.5546875" style="1" customWidth="1"/>
    <col min="13309" max="13309" width="52.6640625" style="1" customWidth="1"/>
    <col min="13310" max="13310" width="14.5546875" style="1" customWidth="1"/>
    <col min="13311" max="13311" width="14.88671875" style="1" customWidth="1"/>
    <col min="13312" max="13312" width="28.44140625" style="1"/>
    <col min="13313" max="13313" width="23" style="1" customWidth="1"/>
    <col min="13314" max="13563" width="28.44140625" style="1"/>
    <col min="13564" max="13564" width="28.5546875" style="1" customWidth="1"/>
    <col min="13565" max="13565" width="52.6640625" style="1" customWidth="1"/>
    <col min="13566" max="13566" width="14.5546875" style="1" customWidth="1"/>
    <col min="13567" max="13567" width="14.88671875" style="1" customWidth="1"/>
    <col min="13568" max="13568" width="28.44140625" style="1"/>
    <col min="13569" max="13569" width="23" style="1" customWidth="1"/>
    <col min="13570" max="13819" width="28.44140625" style="1"/>
    <col min="13820" max="13820" width="28.5546875" style="1" customWidth="1"/>
    <col min="13821" max="13821" width="52.6640625" style="1" customWidth="1"/>
    <col min="13822" max="13822" width="14.5546875" style="1" customWidth="1"/>
    <col min="13823" max="13823" width="14.88671875" style="1" customWidth="1"/>
    <col min="13824" max="13824" width="28.44140625" style="1"/>
    <col min="13825" max="13825" width="23" style="1" customWidth="1"/>
    <col min="13826" max="14075" width="28.44140625" style="1"/>
    <col min="14076" max="14076" width="28.5546875" style="1" customWidth="1"/>
    <col min="14077" max="14077" width="52.6640625" style="1" customWidth="1"/>
    <col min="14078" max="14078" width="14.5546875" style="1" customWidth="1"/>
    <col min="14079" max="14079" width="14.88671875" style="1" customWidth="1"/>
    <col min="14080" max="14080" width="28.44140625" style="1"/>
    <col min="14081" max="14081" width="23" style="1" customWidth="1"/>
    <col min="14082" max="14331" width="28.44140625" style="1"/>
    <col min="14332" max="14332" width="28.5546875" style="1" customWidth="1"/>
    <col min="14333" max="14333" width="52.6640625" style="1" customWidth="1"/>
    <col min="14334" max="14334" width="14.5546875" style="1" customWidth="1"/>
    <col min="14335" max="14335" width="14.88671875" style="1" customWidth="1"/>
    <col min="14336" max="14336" width="28.44140625" style="1"/>
    <col min="14337" max="14337" width="23" style="1" customWidth="1"/>
    <col min="14338" max="14587" width="28.44140625" style="1"/>
    <col min="14588" max="14588" width="28.5546875" style="1" customWidth="1"/>
    <col min="14589" max="14589" width="52.6640625" style="1" customWidth="1"/>
    <col min="14590" max="14590" width="14.5546875" style="1" customWidth="1"/>
    <col min="14591" max="14591" width="14.88671875" style="1" customWidth="1"/>
    <col min="14592" max="14592" width="28.44140625" style="1"/>
    <col min="14593" max="14593" width="23" style="1" customWidth="1"/>
    <col min="14594" max="14843" width="28.44140625" style="1"/>
    <col min="14844" max="14844" width="28.5546875" style="1" customWidth="1"/>
    <col min="14845" max="14845" width="52.6640625" style="1" customWidth="1"/>
    <col min="14846" max="14846" width="14.5546875" style="1" customWidth="1"/>
    <col min="14847" max="14847" width="14.88671875" style="1" customWidth="1"/>
    <col min="14848" max="14848" width="28.44140625" style="1"/>
    <col min="14849" max="14849" width="23" style="1" customWidth="1"/>
    <col min="14850" max="15099" width="28.44140625" style="1"/>
    <col min="15100" max="15100" width="28.5546875" style="1" customWidth="1"/>
    <col min="15101" max="15101" width="52.6640625" style="1" customWidth="1"/>
    <col min="15102" max="15102" width="14.5546875" style="1" customWidth="1"/>
    <col min="15103" max="15103" width="14.88671875" style="1" customWidth="1"/>
    <col min="15104" max="15104" width="28.44140625" style="1"/>
    <col min="15105" max="15105" width="23" style="1" customWidth="1"/>
    <col min="15106" max="15355" width="28.44140625" style="1"/>
    <col min="15356" max="15356" width="28.5546875" style="1" customWidth="1"/>
    <col min="15357" max="15357" width="52.6640625" style="1" customWidth="1"/>
    <col min="15358" max="15358" width="14.5546875" style="1" customWidth="1"/>
    <col min="15359" max="15359" width="14.88671875" style="1" customWidth="1"/>
    <col min="15360" max="15360" width="28.44140625" style="1"/>
    <col min="15361" max="15361" width="23" style="1" customWidth="1"/>
    <col min="15362" max="15611" width="28.44140625" style="1"/>
    <col min="15612" max="15612" width="28.5546875" style="1" customWidth="1"/>
    <col min="15613" max="15613" width="52.6640625" style="1" customWidth="1"/>
    <col min="15614" max="15614" width="14.5546875" style="1" customWidth="1"/>
    <col min="15615" max="15615" width="14.88671875" style="1" customWidth="1"/>
    <col min="15616" max="15616" width="28.44140625" style="1"/>
    <col min="15617" max="15617" width="23" style="1" customWidth="1"/>
    <col min="15618" max="15867" width="28.44140625" style="1"/>
    <col min="15868" max="15868" width="28.5546875" style="1" customWidth="1"/>
    <col min="15869" max="15869" width="52.6640625" style="1" customWidth="1"/>
    <col min="15870" max="15870" width="14.5546875" style="1" customWidth="1"/>
    <col min="15871" max="15871" width="14.88671875" style="1" customWidth="1"/>
    <col min="15872" max="15872" width="28.44140625" style="1"/>
    <col min="15873" max="15873" width="23" style="1" customWidth="1"/>
    <col min="15874" max="16123" width="28.44140625" style="1"/>
    <col min="16124" max="16124" width="28.5546875" style="1" customWidth="1"/>
    <col min="16125" max="16125" width="52.6640625" style="1" customWidth="1"/>
    <col min="16126" max="16126" width="14.5546875" style="1" customWidth="1"/>
    <col min="16127" max="16127" width="14.88671875" style="1" customWidth="1"/>
    <col min="16128" max="16128" width="28.44140625" style="1"/>
    <col min="16129" max="16129" width="23" style="1" customWidth="1"/>
    <col min="16130" max="16384" width="28.44140625" style="1"/>
  </cols>
  <sheetData>
    <row r="1" spans="1:251" ht="13.2" x14ac:dyDescent="0.25">
      <c r="A1" s="361" t="s">
        <v>5</v>
      </c>
      <c r="B1" s="361"/>
      <c r="C1" s="361"/>
    </row>
    <row r="2" spans="1:251" ht="13.2" x14ac:dyDescent="0.25">
      <c r="A2" s="361" t="s">
        <v>1</v>
      </c>
      <c r="B2" s="361"/>
      <c r="C2" s="361"/>
    </row>
    <row r="3" spans="1:251" ht="13.2" x14ac:dyDescent="0.25">
      <c r="A3" s="361" t="s">
        <v>660</v>
      </c>
      <c r="B3" s="361"/>
      <c r="C3" s="361"/>
    </row>
    <row r="4" spans="1:251" x14ac:dyDescent="0.25">
      <c r="B4" s="3"/>
      <c r="C4" s="4"/>
    </row>
    <row r="5" spans="1:251" ht="17.399999999999999" x14ac:dyDescent="0.25">
      <c r="A5" s="362" t="s">
        <v>662</v>
      </c>
      <c r="B5" s="362"/>
      <c r="C5" s="362"/>
    </row>
    <row r="6" spans="1:251" x14ac:dyDescent="0.25">
      <c r="C6" s="5" t="s">
        <v>2</v>
      </c>
    </row>
    <row r="7" spans="1:251" ht="28.95" customHeight="1" x14ac:dyDescent="0.25">
      <c r="A7" s="6" t="s">
        <v>3</v>
      </c>
      <c r="B7" s="6" t="s">
        <v>6</v>
      </c>
      <c r="C7" s="7" t="s">
        <v>4</v>
      </c>
    </row>
    <row r="8" spans="1:251" ht="32.25" customHeight="1" x14ac:dyDescent="0.3">
      <c r="A8" s="6" t="s">
        <v>7</v>
      </c>
      <c r="B8" s="8" t="s">
        <v>8</v>
      </c>
      <c r="C8" s="9">
        <f>C9+C12+C62+C64</f>
        <v>716244.4099999998</v>
      </c>
    </row>
    <row r="9" spans="1:251" ht="29.25" customHeight="1" x14ac:dyDescent="0.3">
      <c r="A9" s="6" t="s">
        <v>9</v>
      </c>
      <c r="B9" s="8" t="s">
        <v>10</v>
      </c>
      <c r="C9" s="9">
        <f>SUM(C10)</f>
        <v>1.57</v>
      </c>
    </row>
    <row r="10" spans="1:251" ht="15.6" x14ac:dyDescent="0.3">
      <c r="A10" s="10" t="s">
        <v>11</v>
      </c>
      <c r="B10" s="8" t="s">
        <v>12</v>
      </c>
      <c r="C10" s="9">
        <f>SUM(C11)</f>
        <v>1.57</v>
      </c>
    </row>
    <row r="11" spans="1:251" s="14" customFormat="1" ht="31.2" x14ac:dyDescent="0.3">
      <c r="A11" s="11" t="s">
        <v>54</v>
      </c>
      <c r="B11" s="12" t="s">
        <v>13</v>
      </c>
      <c r="C11" s="13">
        <v>1.57</v>
      </c>
      <c r="D11" s="133"/>
    </row>
    <row r="12" spans="1:251" ht="35.4" customHeight="1" x14ac:dyDescent="0.3">
      <c r="A12" s="6" t="s">
        <v>14</v>
      </c>
      <c r="B12" s="8" t="s">
        <v>15</v>
      </c>
      <c r="C12" s="9">
        <f>SUM(C13+C17+C41+C56)</f>
        <v>715428.77999999991</v>
      </c>
    </row>
    <row r="13" spans="1:251" ht="27.6" customHeight="1" x14ac:dyDescent="0.3">
      <c r="A13" s="15" t="s">
        <v>16</v>
      </c>
      <c r="B13" s="16" t="s">
        <v>17</v>
      </c>
      <c r="C13" s="17">
        <f>SUM(C14+C16+C15)</f>
        <v>91404.97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</row>
    <row r="14" spans="1:251" ht="37.799999999999997" customHeight="1" x14ac:dyDescent="0.3">
      <c r="A14" s="19" t="s">
        <v>65</v>
      </c>
      <c r="B14" s="20" t="s">
        <v>18</v>
      </c>
      <c r="C14" s="13">
        <v>64452</v>
      </c>
    </row>
    <row r="15" spans="1:251" ht="31.2" x14ac:dyDescent="0.3">
      <c r="A15" s="19" t="s">
        <v>565</v>
      </c>
      <c r="B15" s="20" t="s">
        <v>567</v>
      </c>
      <c r="C15" s="13">
        <v>23462</v>
      </c>
    </row>
    <row r="16" spans="1:251" ht="15.6" x14ac:dyDescent="0.3">
      <c r="A16" s="19" t="s">
        <v>566</v>
      </c>
      <c r="B16" s="20" t="s">
        <v>398</v>
      </c>
      <c r="C16" s="13">
        <v>3490.97</v>
      </c>
      <c r="D16" s="1"/>
    </row>
    <row r="17" spans="1:251" ht="36" customHeight="1" x14ac:dyDescent="0.3">
      <c r="A17" s="21" t="s">
        <v>19</v>
      </c>
      <c r="B17" s="22" t="s">
        <v>20</v>
      </c>
      <c r="C17" s="17">
        <f>SUM(C18:C40)</f>
        <v>217684.78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</row>
    <row r="18" spans="1:251" ht="51" customHeight="1" x14ac:dyDescent="0.3">
      <c r="A18" s="23" t="s">
        <v>383</v>
      </c>
      <c r="B18" s="24" t="s">
        <v>384</v>
      </c>
      <c r="C18" s="13">
        <v>3714.42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</row>
    <row r="19" spans="1:251" ht="45" customHeight="1" x14ac:dyDescent="0.25">
      <c r="A19" s="25" t="s">
        <v>66</v>
      </c>
      <c r="B19" s="26" t="s">
        <v>21</v>
      </c>
      <c r="C19" s="13">
        <v>14630.3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</row>
    <row r="20" spans="1:251" ht="62.4" customHeight="1" x14ac:dyDescent="0.25">
      <c r="A20" s="27" t="s">
        <v>392</v>
      </c>
      <c r="B20" s="26" t="s">
        <v>391</v>
      </c>
      <c r="C20" s="13">
        <v>1615.46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</row>
    <row r="21" spans="1:251" s="14" customFormat="1" ht="70.8" customHeight="1" x14ac:dyDescent="0.25">
      <c r="A21" s="27" t="s">
        <v>63</v>
      </c>
      <c r="B21" s="28" t="s">
        <v>22</v>
      </c>
      <c r="C21" s="13">
        <v>9232.1200000000008</v>
      </c>
      <c r="D21" s="133"/>
    </row>
    <row r="22" spans="1:251" s="14" customFormat="1" ht="31.2" x14ac:dyDescent="0.25">
      <c r="A22" s="27" t="s">
        <v>382</v>
      </c>
      <c r="B22" s="28" t="s">
        <v>399</v>
      </c>
      <c r="C22" s="13">
        <v>17443.509999999998</v>
      </c>
      <c r="D22" s="133"/>
    </row>
    <row r="23" spans="1:251" s="14" customFormat="1" ht="52.8" customHeight="1" x14ac:dyDescent="0.3">
      <c r="A23" s="23" t="s">
        <v>55</v>
      </c>
      <c r="B23" s="24" t="s">
        <v>23</v>
      </c>
      <c r="C23" s="13">
        <v>21895.4</v>
      </c>
      <c r="D23" s="133"/>
    </row>
    <row r="24" spans="1:251" s="14" customFormat="1" ht="49.8" customHeight="1" x14ac:dyDescent="0.3">
      <c r="A24" s="23" t="s">
        <v>49</v>
      </c>
      <c r="B24" s="24" t="s">
        <v>50</v>
      </c>
      <c r="C24" s="13">
        <v>1020.34</v>
      </c>
      <c r="D24" s="133"/>
    </row>
    <row r="25" spans="1:251" s="14" customFormat="1" ht="28.2" customHeight="1" x14ac:dyDescent="0.3">
      <c r="A25" s="23" t="s">
        <v>62</v>
      </c>
      <c r="B25" s="24" t="s">
        <v>24</v>
      </c>
      <c r="C25" s="13">
        <v>2562.21</v>
      </c>
      <c r="D25" s="133"/>
    </row>
    <row r="26" spans="1:251" ht="32.4" customHeight="1" x14ac:dyDescent="0.25">
      <c r="A26" s="19" t="s">
        <v>393</v>
      </c>
      <c r="B26" s="30" t="s">
        <v>52</v>
      </c>
      <c r="C26" s="13">
        <v>372.37</v>
      </c>
      <c r="IH26" s="18"/>
      <c r="II26" s="18"/>
      <c r="IJ26" s="18"/>
      <c r="IK26" s="18"/>
      <c r="IL26" s="18"/>
      <c r="IM26" s="18"/>
      <c r="IN26" s="18"/>
      <c r="IO26" s="18"/>
      <c r="IP26" s="18"/>
      <c r="IQ26" s="18"/>
    </row>
    <row r="27" spans="1:251" s="14" customFormat="1" ht="28.8" customHeight="1" x14ac:dyDescent="0.3">
      <c r="A27" s="23" t="s">
        <v>380</v>
      </c>
      <c r="B27" s="24" t="s">
        <v>381</v>
      </c>
      <c r="C27" s="13">
        <v>2431.16</v>
      </c>
      <c r="D27" s="133"/>
    </row>
    <row r="28" spans="1:251" s="14" customFormat="1" ht="45" customHeight="1" x14ac:dyDescent="0.3">
      <c r="A28" s="19" t="s">
        <v>388</v>
      </c>
      <c r="B28" s="24" t="s">
        <v>389</v>
      </c>
      <c r="C28" s="13">
        <v>541.84</v>
      </c>
      <c r="D28" s="133"/>
    </row>
    <row r="29" spans="1:251" s="14" customFormat="1" ht="99" customHeight="1" x14ac:dyDescent="0.3">
      <c r="A29" s="19" t="s">
        <v>56</v>
      </c>
      <c r="B29" s="24" t="s">
        <v>681</v>
      </c>
      <c r="C29" s="13">
        <v>12732.72</v>
      </c>
      <c r="D29" s="133"/>
    </row>
    <row r="30" spans="1:251" s="14" customFormat="1" ht="31.2" customHeight="1" x14ac:dyDescent="0.3">
      <c r="A30" s="19" t="s">
        <v>56</v>
      </c>
      <c r="B30" s="24" t="s">
        <v>68</v>
      </c>
      <c r="C30" s="13">
        <v>25696.720000000001</v>
      </c>
      <c r="D30" s="133"/>
    </row>
    <row r="31" spans="1:251" s="14" customFormat="1" ht="32.4" customHeight="1" x14ac:dyDescent="0.3">
      <c r="A31" s="19" t="s">
        <v>56</v>
      </c>
      <c r="B31" s="29" t="s">
        <v>53</v>
      </c>
      <c r="C31" s="13">
        <v>62974.27</v>
      </c>
      <c r="D31" s="177"/>
    </row>
    <row r="32" spans="1:251" ht="46.8" x14ac:dyDescent="0.25">
      <c r="A32" s="19" t="s">
        <v>56</v>
      </c>
      <c r="B32" s="26" t="s">
        <v>25</v>
      </c>
      <c r="C32" s="13">
        <v>10655.46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</row>
    <row r="33" spans="1:251" ht="90.6" customHeight="1" x14ac:dyDescent="0.25">
      <c r="A33" s="19" t="s">
        <v>56</v>
      </c>
      <c r="B33" s="30" t="s">
        <v>390</v>
      </c>
      <c r="C33" s="13">
        <v>1965.77</v>
      </c>
      <c r="IH33" s="18"/>
      <c r="II33" s="18"/>
      <c r="IJ33" s="18"/>
      <c r="IK33" s="18"/>
      <c r="IL33" s="18"/>
      <c r="IM33" s="18"/>
      <c r="IN33" s="18"/>
      <c r="IO33" s="18"/>
      <c r="IP33" s="18"/>
      <c r="IQ33" s="18"/>
    </row>
    <row r="34" spans="1:251" ht="85.8" customHeight="1" x14ac:dyDescent="0.25">
      <c r="A34" s="19" t="s">
        <v>56</v>
      </c>
      <c r="B34" s="30" t="s">
        <v>47</v>
      </c>
      <c r="C34" s="13">
        <v>6245.6</v>
      </c>
      <c r="IH34" s="18"/>
      <c r="II34" s="18"/>
      <c r="IJ34" s="18"/>
      <c r="IK34" s="18"/>
      <c r="IL34" s="18"/>
      <c r="IM34" s="18"/>
      <c r="IN34" s="18"/>
      <c r="IO34" s="18"/>
      <c r="IP34" s="18"/>
      <c r="IQ34" s="18"/>
    </row>
    <row r="35" spans="1:251" ht="31.2" x14ac:dyDescent="0.25">
      <c r="A35" s="19" t="s">
        <v>56</v>
      </c>
      <c r="B35" s="30" t="s">
        <v>48</v>
      </c>
      <c r="C35" s="13">
        <v>720</v>
      </c>
      <c r="IH35" s="18"/>
      <c r="II35" s="18"/>
      <c r="IJ35" s="18"/>
      <c r="IK35" s="18"/>
      <c r="IL35" s="18"/>
      <c r="IM35" s="18"/>
      <c r="IN35" s="18"/>
      <c r="IO35" s="18"/>
      <c r="IP35" s="18"/>
      <c r="IQ35" s="18"/>
    </row>
    <row r="36" spans="1:251" ht="36" customHeight="1" x14ac:dyDescent="0.3">
      <c r="A36" s="19" t="s">
        <v>56</v>
      </c>
      <c r="B36" s="29" t="s">
        <v>26</v>
      </c>
      <c r="C36" s="13">
        <v>508.05</v>
      </c>
      <c r="IH36" s="18"/>
      <c r="II36" s="18"/>
      <c r="IJ36" s="18"/>
      <c r="IK36" s="18"/>
      <c r="IL36" s="18"/>
      <c r="IM36" s="18"/>
      <c r="IN36" s="18"/>
      <c r="IO36" s="18"/>
      <c r="IP36" s="18"/>
      <c r="IQ36" s="18"/>
    </row>
    <row r="37" spans="1:251" ht="61.8" customHeight="1" x14ac:dyDescent="0.3">
      <c r="A37" s="19" t="s">
        <v>56</v>
      </c>
      <c r="B37" s="29" t="s">
        <v>27</v>
      </c>
      <c r="C37" s="13">
        <v>1220.4100000000001</v>
      </c>
      <c r="IH37" s="18"/>
      <c r="II37" s="18"/>
      <c r="IJ37" s="18"/>
      <c r="IK37" s="18"/>
      <c r="IL37" s="18"/>
      <c r="IM37" s="18"/>
      <c r="IN37" s="18"/>
      <c r="IO37" s="18"/>
      <c r="IP37" s="18"/>
      <c r="IQ37" s="18"/>
    </row>
    <row r="38" spans="1:251" ht="33" customHeight="1" x14ac:dyDescent="0.3">
      <c r="A38" s="19" t="s">
        <v>56</v>
      </c>
      <c r="B38" s="29" t="s">
        <v>385</v>
      </c>
      <c r="C38" s="13">
        <v>14850.86</v>
      </c>
      <c r="IH38" s="18"/>
      <c r="II38" s="18"/>
      <c r="IJ38" s="18"/>
      <c r="IK38" s="18"/>
      <c r="IL38" s="18"/>
      <c r="IM38" s="18"/>
      <c r="IN38" s="18"/>
      <c r="IO38" s="18"/>
      <c r="IP38" s="18"/>
      <c r="IQ38" s="18"/>
    </row>
    <row r="39" spans="1:251" ht="29.4" customHeight="1" x14ac:dyDescent="0.3">
      <c r="A39" s="19" t="s">
        <v>56</v>
      </c>
      <c r="B39" s="29" t="s">
        <v>570</v>
      </c>
      <c r="C39" s="13">
        <v>2355.79</v>
      </c>
      <c r="IH39" s="18"/>
      <c r="II39" s="18"/>
      <c r="IJ39" s="18"/>
      <c r="IK39" s="18"/>
      <c r="IL39" s="18"/>
      <c r="IM39" s="18"/>
      <c r="IN39" s="18"/>
      <c r="IO39" s="18"/>
      <c r="IP39" s="18"/>
      <c r="IQ39" s="18"/>
    </row>
    <row r="40" spans="1:251" ht="31.2" x14ac:dyDescent="0.3">
      <c r="A40" s="19" t="s">
        <v>56</v>
      </c>
      <c r="B40" s="29" t="s">
        <v>64</v>
      </c>
      <c r="C40" s="13">
        <v>2300</v>
      </c>
      <c r="IH40" s="18"/>
      <c r="II40" s="18"/>
      <c r="IJ40" s="18"/>
      <c r="IK40" s="18"/>
      <c r="IL40" s="18"/>
      <c r="IM40" s="18"/>
      <c r="IN40" s="18"/>
      <c r="IO40" s="18"/>
      <c r="IP40" s="18"/>
      <c r="IQ40" s="18"/>
    </row>
    <row r="41" spans="1:251" ht="15.6" x14ac:dyDescent="0.3">
      <c r="A41" s="21" t="s">
        <v>28</v>
      </c>
      <c r="B41" s="31" t="s">
        <v>29</v>
      </c>
      <c r="C41" s="17">
        <f>SUM(C42:C55)</f>
        <v>382546.93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</row>
    <row r="42" spans="1:251" ht="47.4" customHeight="1" x14ac:dyDescent="0.3">
      <c r="A42" s="19" t="s">
        <v>57</v>
      </c>
      <c r="B42" s="29" t="s">
        <v>30</v>
      </c>
      <c r="C42" s="13">
        <v>2282.54</v>
      </c>
    </row>
    <row r="43" spans="1:251" ht="31.2" x14ac:dyDescent="0.3">
      <c r="A43" s="19" t="s">
        <v>57</v>
      </c>
      <c r="B43" s="29" t="s">
        <v>31</v>
      </c>
      <c r="C43" s="13">
        <v>3293.11</v>
      </c>
    </row>
    <row r="44" spans="1:251" ht="39.6" customHeight="1" x14ac:dyDescent="0.3">
      <c r="A44" s="19" t="s">
        <v>57</v>
      </c>
      <c r="B44" s="29" t="s">
        <v>32</v>
      </c>
      <c r="C44" s="13">
        <v>10270.469999999999</v>
      </c>
    </row>
    <row r="45" spans="1:251" ht="31.2" x14ac:dyDescent="0.3">
      <c r="A45" s="19" t="s">
        <v>57</v>
      </c>
      <c r="B45" s="29" t="s">
        <v>33</v>
      </c>
      <c r="C45" s="13">
        <v>1058</v>
      </c>
    </row>
    <row r="46" spans="1:251" ht="50.4" customHeight="1" x14ac:dyDescent="0.3">
      <c r="A46" s="19" t="s">
        <v>57</v>
      </c>
      <c r="B46" s="29" t="s">
        <v>34</v>
      </c>
      <c r="C46" s="13">
        <v>3311.29</v>
      </c>
    </row>
    <row r="47" spans="1:251" ht="92.4" customHeight="1" x14ac:dyDescent="0.3">
      <c r="A47" s="19" t="s">
        <v>57</v>
      </c>
      <c r="B47" s="29" t="s">
        <v>35</v>
      </c>
      <c r="C47" s="13">
        <v>326116.78000000003</v>
      </c>
    </row>
    <row r="48" spans="1:251" ht="71.400000000000006" customHeight="1" x14ac:dyDescent="0.3">
      <c r="A48" s="19" t="s">
        <v>57</v>
      </c>
      <c r="B48" s="29" t="s">
        <v>36</v>
      </c>
      <c r="C48" s="13">
        <v>7419.77</v>
      </c>
    </row>
    <row r="49" spans="1:256" ht="31.2" x14ac:dyDescent="0.3">
      <c r="A49" s="19" t="s">
        <v>57</v>
      </c>
      <c r="B49" s="29" t="s">
        <v>37</v>
      </c>
      <c r="C49" s="13">
        <v>0.31</v>
      </c>
    </row>
    <row r="50" spans="1:256" ht="55.8" customHeight="1" x14ac:dyDescent="0.3">
      <c r="A50" s="19" t="s">
        <v>57</v>
      </c>
      <c r="B50" s="29" t="s">
        <v>38</v>
      </c>
      <c r="C50" s="13">
        <v>1770.82</v>
      </c>
    </row>
    <row r="51" spans="1:256" ht="47.4" customHeight="1" x14ac:dyDescent="0.3">
      <c r="A51" s="19" t="s">
        <v>57</v>
      </c>
      <c r="B51" s="29" t="s">
        <v>39</v>
      </c>
      <c r="C51" s="13">
        <v>6567.44</v>
      </c>
      <c r="IH51" s="18"/>
      <c r="II51" s="18"/>
      <c r="IJ51" s="18"/>
      <c r="IK51" s="18"/>
      <c r="IL51" s="18"/>
      <c r="IM51" s="18"/>
      <c r="IN51" s="18"/>
      <c r="IO51" s="18"/>
      <c r="IP51" s="18"/>
      <c r="IQ51" s="18"/>
    </row>
    <row r="52" spans="1:256" ht="38.4" customHeight="1" x14ac:dyDescent="0.3">
      <c r="A52" s="19" t="s">
        <v>58</v>
      </c>
      <c r="B52" s="29" t="s">
        <v>40</v>
      </c>
      <c r="C52" s="13">
        <v>18191.3</v>
      </c>
    </row>
    <row r="53" spans="1:256" ht="47.4" customHeight="1" x14ac:dyDescent="0.3">
      <c r="A53" s="19" t="s">
        <v>59</v>
      </c>
      <c r="B53" s="29" t="s">
        <v>41</v>
      </c>
      <c r="C53" s="13">
        <v>127.6</v>
      </c>
    </row>
    <row r="54" spans="1:256" ht="34.799999999999997" customHeight="1" x14ac:dyDescent="0.3">
      <c r="A54" s="19" t="s">
        <v>60</v>
      </c>
      <c r="B54" s="29" t="s">
        <v>42</v>
      </c>
      <c r="C54" s="13">
        <v>2125.5</v>
      </c>
      <c r="IH54" s="18"/>
      <c r="II54" s="18"/>
      <c r="IJ54" s="18"/>
      <c r="IK54" s="18"/>
      <c r="IL54" s="18"/>
      <c r="IM54" s="18"/>
      <c r="IN54" s="18"/>
      <c r="IO54" s="18"/>
      <c r="IP54" s="18"/>
      <c r="IQ54" s="18"/>
    </row>
    <row r="55" spans="1:256" ht="54.6" customHeight="1" x14ac:dyDescent="0.3">
      <c r="A55" s="19" t="s">
        <v>61</v>
      </c>
      <c r="B55" s="29" t="s">
        <v>43</v>
      </c>
      <c r="C55" s="13">
        <v>12</v>
      </c>
    </row>
    <row r="56" spans="1:256" ht="22.8" customHeight="1" x14ac:dyDescent="0.3">
      <c r="A56" s="21" t="s">
        <v>44</v>
      </c>
      <c r="B56" s="32" t="s">
        <v>45</v>
      </c>
      <c r="C56" s="17">
        <f>SUM(C57:C61)</f>
        <v>23792.1</v>
      </c>
    </row>
    <row r="57" spans="1:256" s="14" customFormat="1" ht="63.6" customHeight="1" x14ac:dyDescent="0.3">
      <c r="A57" s="23" t="s">
        <v>568</v>
      </c>
      <c r="B57" s="178" t="s">
        <v>569</v>
      </c>
      <c r="C57" s="13">
        <v>543.16</v>
      </c>
      <c r="D57" s="133"/>
    </row>
    <row r="58" spans="1:256" ht="54" customHeight="1" x14ac:dyDescent="0.3">
      <c r="A58" s="19" t="s">
        <v>67</v>
      </c>
      <c r="B58" s="29" t="s">
        <v>46</v>
      </c>
      <c r="C58" s="13">
        <v>12733.56</v>
      </c>
    </row>
    <row r="59" spans="1:256" ht="40.200000000000003" customHeight="1" x14ac:dyDescent="0.3">
      <c r="A59" s="19" t="s">
        <v>69</v>
      </c>
      <c r="B59" s="29" t="s">
        <v>386</v>
      </c>
      <c r="C59" s="13">
        <v>10116.52</v>
      </c>
    </row>
    <row r="60" spans="1:256" ht="31.2" x14ac:dyDescent="0.3">
      <c r="A60" s="19" t="s">
        <v>69</v>
      </c>
      <c r="B60" s="29" t="s">
        <v>387</v>
      </c>
      <c r="C60" s="13">
        <v>398.86</v>
      </c>
    </row>
    <row r="61" spans="1:256" ht="66" customHeight="1" x14ac:dyDescent="0.3">
      <c r="A61" s="19" t="s">
        <v>69</v>
      </c>
      <c r="B61" s="29" t="s">
        <v>70</v>
      </c>
      <c r="C61" s="13">
        <v>0</v>
      </c>
    </row>
    <row r="62" spans="1:256" ht="51" customHeight="1" x14ac:dyDescent="0.3">
      <c r="A62" s="21" t="s">
        <v>720</v>
      </c>
      <c r="B62" s="353" t="s">
        <v>721</v>
      </c>
      <c r="C62" s="354">
        <f>SUM(C63)</f>
        <v>1365.19</v>
      </c>
      <c r="D62" s="1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ht="38.4" customHeight="1" x14ac:dyDescent="0.3">
      <c r="A63" s="19" t="s">
        <v>722</v>
      </c>
      <c r="B63" s="20" t="s">
        <v>723</v>
      </c>
      <c r="C63" s="355">
        <v>1365.19</v>
      </c>
      <c r="D63" s="1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358" customFormat="1" ht="40.799999999999997" customHeight="1" x14ac:dyDescent="0.3">
      <c r="A64" s="21" t="s">
        <v>724</v>
      </c>
      <c r="B64" s="356" t="s">
        <v>725</v>
      </c>
      <c r="C64" s="357">
        <f>SUM(C65)</f>
        <v>-551.13</v>
      </c>
    </row>
    <row r="65" spans="1:256" ht="46.2" customHeight="1" x14ac:dyDescent="0.3">
      <c r="A65" s="19" t="s">
        <v>726</v>
      </c>
      <c r="B65" s="20" t="s">
        <v>727</v>
      </c>
      <c r="C65" s="355">
        <v>-551.13</v>
      </c>
      <c r="D65" s="1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x14ac:dyDescent="0.25">
      <c r="C66" s="33"/>
      <c r="IH66" s="14"/>
      <c r="II66" s="14"/>
      <c r="IJ66" s="14"/>
      <c r="IK66" s="14"/>
      <c r="IL66" s="14"/>
      <c r="IM66" s="14"/>
      <c r="IN66" s="14"/>
      <c r="IO66" s="14"/>
      <c r="IP66" s="14"/>
      <c r="IQ66" s="14"/>
    </row>
    <row r="67" spans="1:256" x14ac:dyDescent="0.25">
      <c r="C67" s="33"/>
      <c r="IH67" s="14"/>
      <c r="II67" s="14"/>
      <c r="IJ67" s="14"/>
      <c r="IK67" s="14"/>
      <c r="IL67" s="14"/>
      <c r="IM67" s="14"/>
      <c r="IN67" s="14"/>
      <c r="IO67" s="14"/>
      <c r="IP67" s="14"/>
      <c r="IQ67" s="14"/>
    </row>
    <row r="68" spans="1:256" x14ac:dyDescent="0.25">
      <c r="C68" s="33"/>
      <c r="IH68" s="14"/>
      <c r="II68" s="14"/>
      <c r="IJ68" s="14"/>
      <c r="IK68" s="14"/>
      <c r="IL68" s="14"/>
      <c r="IM68" s="14"/>
      <c r="IN68" s="14"/>
      <c r="IO68" s="14"/>
      <c r="IP68" s="14"/>
      <c r="IQ68" s="14"/>
    </row>
    <row r="69" spans="1:256" x14ac:dyDescent="0.25">
      <c r="C69" s="33"/>
      <c r="IH69" s="14"/>
      <c r="II69" s="14"/>
      <c r="IJ69" s="14"/>
      <c r="IK69" s="14"/>
      <c r="IL69" s="14"/>
      <c r="IM69" s="14"/>
      <c r="IN69" s="14"/>
      <c r="IO69" s="14"/>
      <c r="IP69" s="14"/>
      <c r="IQ69" s="14"/>
    </row>
    <row r="70" spans="1:256" x14ac:dyDescent="0.25">
      <c r="A70" s="1"/>
      <c r="C70" s="33"/>
      <c r="IH70" s="14"/>
      <c r="II70" s="14"/>
      <c r="IJ70" s="14"/>
      <c r="IK70" s="14"/>
      <c r="IL70" s="14"/>
      <c r="IM70" s="14"/>
      <c r="IN70" s="14"/>
      <c r="IO70" s="14"/>
      <c r="IP70" s="14"/>
      <c r="IQ70" s="14"/>
    </row>
    <row r="71" spans="1:256" x14ac:dyDescent="0.25">
      <c r="A71" s="1"/>
      <c r="C71" s="33"/>
      <c r="IH71" s="14"/>
      <c r="II71" s="14"/>
      <c r="IJ71" s="14"/>
      <c r="IK71" s="14"/>
      <c r="IL71" s="14"/>
      <c r="IM71" s="14"/>
      <c r="IN71" s="14"/>
      <c r="IO71" s="14"/>
      <c r="IP71" s="14"/>
      <c r="IQ71" s="14"/>
    </row>
    <row r="72" spans="1:256" x14ac:dyDescent="0.25">
      <c r="A72" s="1"/>
      <c r="C72" s="33"/>
      <c r="IH72" s="14"/>
      <c r="II72" s="14"/>
      <c r="IJ72" s="14"/>
      <c r="IK72" s="14"/>
      <c r="IL72" s="14"/>
      <c r="IM72" s="14"/>
      <c r="IN72" s="14"/>
      <c r="IO72" s="14"/>
      <c r="IP72" s="14"/>
      <c r="IQ72" s="14"/>
    </row>
    <row r="73" spans="1:256" x14ac:dyDescent="0.25">
      <c r="A73" s="1"/>
      <c r="C73" s="33"/>
      <c r="IH73" s="14"/>
      <c r="II73" s="14"/>
      <c r="IJ73" s="14"/>
      <c r="IK73" s="14"/>
      <c r="IL73" s="14"/>
      <c r="IM73" s="14"/>
      <c r="IN73" s="14"/>
      <c r="IO73" s="14"/>
      <c r="IP73" s="14"/>
      <c r="IQ73" s="14"/>
    </row>
    <row r="74" spans="1:256" x14ac:dyDescent="0.25">
      <c r="A74" s="1"/>
      <c r="C74" s="33"/>
      <c r="IH74" s="14"/>
      <c r="II74" s="14"/>
      <c r="IJ74" s="14"/>
      <c r="IK74" s="14"/>
      <c r="IL74" s="14"/>
      <c r="IM74" s="14"/>
      <c r="IN74" s="14"/>
      <c r="IO74" s="14"/>
      <c r="IP74" s="14"/>
      <c r="IQ74" s="14"/>
    </row>
    <row r="75" spans="1:256" x14ac:dyDescent="0.25">
      <c r="A75" s="1"/>
      <c r="C75" s="33"/>
      <c r="IH75" s="14"/>
      <c r="II75" s="14"/>
      <c r="IJ75" s="14"/>
      <c r="IK75" s="14"/>
      <c r="IL75" s="14"/>
      <c r="IM75" s="14"/>
      <c r="IN75" s="14"/>
      <c r="IO75" s="14"/>
      <c r="IP75" s="14"/>
      <c r="IQ75" s="14"/>
    </row>
    <row r="76" spans="1:256" x14ac:dyDescent="0.25">
      <c r="A76" s="1"/>
      <c r="C76" s="33"/>
      <c r="IH76" s="14"/>
      <c r="II76" s="14"/>
      <c r="IJ76" s="14"/>
      <c r="IK76" s="14"/>
      <c r="IL76" s="14"/>
      <c r="IM76" s="14"/>
      <c r="IN76" s="14"/>
      <c r="IO76" s="14"/>
      <c r="IP76" s="14"/>
      <c r="IQ76" s="14"/>
    </row>
    <row r="77" spans="1:256" x14ac:dyDescent="0.25">
      <c r="A77" s="1"/>
      <c r="C77" s="33"/>
      <c r="IH77" s="14"/>
      <c r="II77" s="14"/>
      <c r="IJ77" s="14"/>
      <c r="IK77" s="14"/>
      <c r="IL77" s="14"/>
      <c r="IM77" s="14"/>
      <c r="IN77" s="14"/>
      <c r="IO77" s="14"/>
      <c r="IP77" s="14"/>
      <c r="IQ77" s="14"/>
    </row>
    <row r="78" spans="1:256" x14ac:dyDescent="0.25">
      <c r="A78" s="1"/>
      <c r="C78" s="33"/>
      <c r="IH78" s="14"/>
      <c r="II78" s="14"/>
      <c r="IJ78" s="14"/>
      <c r="IK78" s="14"/>
      <c r="IL78" s="14"/>
      <c r="IM78" s="14"/>
      <c r="IN78" s="14"/>
      <c r="IO78" s="14"/>
      <c r="IP78" s="14"/>
      <c r="IQ78" s="14"/>
    </row>
    <row r="79" spans="1:256" x14ac:dyDescent="0.25">
      <c r="A79" s="1"/>
      <c r="C79" s="33"/>
      <c r="IH79" s="14"/>
      <c r="II79" s="14"/>
      <c r="IJ79" s="14"/>
      <c r="IK79" s="14"/>
      <c r="IL79" s="14"/>
      <c r="IM79" s="14"/>
      <c r="IN79" s="14"/>
      <c r="IO79" s="14"/>
      <c r="IP79" s="14"/>
      <c r="IQ79" s="14"/>
    </row>
    <row r="80" spans="1:256" x14ac:dyDescent="0.25">
      <c r="A80" s="1"/>
      <c r="C80" s="33"/>
      <c r="IH80" s="14"/>
      <c r="II80" s="14"/>
      <c r="IJ80" s="14"/>
      <c r="IK80" s="14"/>
      <c r="IL80" s="14"/>
      <c r="IM80" s="14"/>
      <c r="IN80" s="14"/>
      <c r="IO80" s="14"/>
      <c r="IP80" s="14"/>
      <c r="IQ80" s="14"/>
    </row>
    <row r="81" spans="1:251" x14ac:dyDescent="0.25">
      <c r="A81" s="1"/>
      <c r="C81" s="33"/>
      <c r="IH81" s="14"/>
      <c r="II81" s="14"/>
      <c r="IJ81" s="14"/>
      <c r="IK81" s="14"/>
      <c r="IL81" s="14"/>
      <c r="IM81" s="14"/>
      <c r="IN81" s="14"/>
      <c r="IO81" s="14"/>
      <c r="IP81" s="14"/>
      <c r="IQ81" s="14"/>
    </row>
    <row r="82" spans="1:251" x14ac:dyDescent="0.25">
      <c r="A82" s="1"/>
      <c r="C82" s="33"/>
      <c r="IH82" s="14"/>
      <c r="II82" s="14"/>
      <c r="IJ82" s="14"/>
      <c r="IK82" s="14"/>
      <c r="IL82" s="14"/>
      <c r="IM82" s="14"/>
      <c r="IN82" s="14"/>
      <c r="IO82" s="14"/>
      <c r="IP82" s="14"/>
      <c r="IQ82" s="14"/>
    </row>
    <row r="83" spans="1:251" x14ac:dyDescent="0.25">
      <c r="A83" s="1"/>
      <c r="C83" s="33"/>
      <c r="IH83" s="14"/>
      <c r="II83" s="14"/>
      <c r="IJ83" s="14"/>
      <c r="IK83" s="14"/>
      <c r="IL83" s="14"/>
      <c r="IM83" s="14"/>
      <c r="IN83" s="14"/>
      <c r="IO83" s="14"/>
      <c r="IP83" s="14"/>
      <c r="IQ83" s="14"/>
    </row>
    <row r="84" spans="1:251" x14ac:dyDescent="0.25">
      <c r="A84" s="1"/>
      <c r="C84" s="33"/>
      <c r="IH84" s="14"/>
      <c r="II84" s="14"/>
      <c r="IJ84" s="14"/>
      <c r="IK84" s="14"/>
      <c r="IL84" s="14"/>
      <c r="IM84" s="14"/>
      <c r="IN84" s="14"/>
      <c r="IO84" s="14"/>
      <c r="IP84" s="14"/>
      <c r="IQ84" s="14"/>
    </row>
    <row r="85" spans="1:251" x14ac:dyDescent="0.25">
      <c r="A85" s="1"/>
      <c r="C85" s="33"/>
      <c r="IH85" s="14"/>
      <c r="II85" s="14"/>
      <c r="IJ85" s="14"/>
      <c r="IK85" s="14"/>
      <c r="IL85" s="14"/>
      <c r="IM85" s="14"/>
      <c r="IN85" s="14"/>
      <c r="IO85" s="14"/>
      <c r="IP85" s="14"/>
      <c r="IQ85" s="14"/>
    </row>
    <row r="86" spans="1:251" x14ac:dyDescent="0.25">
      <c r="A86" s="1"/>
      <c r="C86" s="33"/>
      <c r="IH86" s="14"/>
      <c r="II86" s="14"/>
      <c r="IJ86" s="14"/>
      <c r="IK86" s="14"/>
      <c r="IL86" s="14"/>
      <c r="IM86" s="14"/>
      <c r="IN86" s="14"/>
      <c r="IO86" s="14"/>
      <c r="IP86" s="14"/>
      <c r="IQ86" s="14"/>
    </row>
    <row r="87" spans="1:251" x14ac:dyDescent="0.25">
      <c r="A87" s="1"/>
      <c r="C87" s="33"/>
      <c r="IH87" s="14"/>
      <c r="II87" s="14"/>
      <c r="IJ87" s="14"/>
      <c r="IK87" s="14"/>
      <c r="IL87" s="14"/>
      <c r="IM87" s="14"/>
      <c r="IN87" s="14"/>
      <c r="IO87" s="14"/>
      <c r="IP87" s="14"/>
      <c r="IQ87" s="14"/>
    </row>
    <row r="88" spans="1:251" x14ac:dyDescent="0.25">
      <c r="A88" s="1"/>
      <c r="C88" s="33"/>
      <c r="IH88" s="14"/>
      <c r="II88" s="14"/>
      <c r="IJ88" s="14"/>
      <c r="IK88" s="14"/>
      <c r="IL88" s="14"/>
      <c r="IM88" s="14"/>
      <c r="IN88" s="14"/>
      <c r="IO88" s="14"/>
      <c r="IP88" s="14"/>
      <c r="IQ88" s="14"/>
    </row>
    <row r="89" spans="1:251" x14ac:dyDescent="0.25">
      <c r="A89" s="1"/>
      <c r="C89" s="33"/>
      <c r="IH89" s="14"/>
      <c r="II89" s="14"/>
      <c r="IJ89" s="14"/>
      <c r="IK89" s="14"/>
      <c r="IL89" s="14"/>
      <c r="IM89" s="14"/>
      <c r="IN89" s="14"/>
      <c r="IO89" s="14"/>
      <c r="IP89" s="14"/>
      <c r="IQ89" s="14"/>
    </row>
    <row r="90" spans="1:251" x14ac:dyDescent="0.25">
      <c r="A90" s="1"/>
      <c r="C90" s="33"/>
      <c r="IH90" s="14"/>
      <c r="II90" s="14"/>
      <c r="IJ90" s="14"/>
      <c r="IK90" s="14"/>
      <c r="IL90" s="14"/>
      <c r="IM90" s="14"/>
      <c r="IN90" s="14"/>
      <c r="IO90" s="14"/>
      <c r="IP90" s="14"/>
      <c r="IQ90" s="14"/>
    </row>
    <row r="91" spans="1:251" x14ac:dyDescent="0.25">
      <c r="A91" s="1"/>
      <c r="C91" s="33"/>
      <c r="IH91" s="14"/>
      <c r="II91" s="14"/>
      <c r="IJ91" s="14"/>
      <c r="IK91" s="14"/>
      <c r="IL91" s="14"/>
      <c r="IM91" s="14"/>
      <c r="IN91" s="14"/>
      <c r="IO91" s="14"/>
      <c r="IP91" s="14"/>
      <c r="IQ91" s="14"/>
    </row>
    <row r="92" spans="1:251" x14ac:dyDescent="0.25">
      <c r="A92" s="1"/>
      <c r="C92" s="33"/>
      <c r="IH92" s="14"/>
      <c r="II92" s="14"/>
      <c r="IJ92" s="14"/>
      <c r="IK92" s="14"/>
      <c r="IL92" s="14"/>
      <c r="IM92" s="14"/>
      <c r="IN92" s="14"/>
      <c r="IO92" s="14"/>
      <c r="IP92" s="14"/>
      <c r="IQ92" s="14"/>
    </row>
    <row r="93" spans="1:251" x14ac:dyDescent="0.25">
      <c r="A93" s="1"/>
      <c r="C93" s="33"/>
      <c r="IH93" s="14"/>
      <c r="II93" s="14"/>
      <c r="IJ93" s="14"/>
      <c r="IK93" s="14"/>
      <c r="IL93" s="14"/>
      <c r="IM93" s="14"/>
      <c r="IN93" s="14"/>
      <c r="IO93" s="14"/>
      <c r="IP93" s="14"/>
      <c r="IQ93" s="14"/>
    </row>
    <row r="94" spans="1:251" x14ac:dyDescent="0.25">
      <c r="A94" s="1"/>
      <c r="C94" s="33"/>
      <c r="IH94" s="14"/>
      <c r="II94" s="14"/>
      <c r="IJ94" s="14"/>
      <c r="IK94" s="14"/>
      <c r="IL94" s="14"/>
      <c r="IM94" s="14"/>
      <c r="IN94" s="14"/>
      <c r="IO94" s="14"/>
      <c r="IP94" s="14"/>
      <c r="IQ94" s="14"/>
    </row>
    <row r="95" spans="1:251" x14ac:dyDescent="0.25">
      <c r="A95" s="1"/>
      <c r="C95" s="33"/>
      <c r="IH95" s="14"/>
      <c r="II95" s="14"/>
      <c r="IJ95" s="14"/>
      <c r="IK95" s="14"/>
      <c r="IL95" s="14"/>
      <c r="IM95" s="14"/>
      <c r="IN95" s="14"/>
      <c r="IO95" s="14"/>
      <c r="IP95" s="14"/>
      <c r="IQ95" s="14"/>
    </row>
    <row r="96" spans="1:251" x14ac:dyDescent="0.25">
      <c r="A96" s="1"/>
      <c r="C96" s="33"/>
      <c r="IH96" s="14"/>
      <c r="II96" s="14"/>
      <c r="IJ96" s="14"/>
      <c r="IK96" s="14"/>
      <c r="IL96" s="14"/>
      <c r="IM96" s="14"/>
      <c r="IN96" s="14"/>
      <c r="IO96" s="14"/>
      <c r="IP96" s="14"/>
      <c r="IQ96" s="14"/>
    </row>
    <row r="97" spans="1:251" x14ac:dyDescent="0.25">
      <c r="A97" s="1"/>
      <c r="C97" s="33"/>
      <c r="IH97" s="14"/>
      <c r="II97" s="14"/>
      <c r="IJ97" s="14"/>
      <c r="IK97" s="14"/>
      <c r="IL97" s="14"/>
      <c r="IM97" s="14"/>
      <c r="IN97" s="14"/>
      <c r="IO97" s="14"/>
      <c r="IP97" s="14"/>
      <c r="IQ97" s="14"/>
    </row>
    <row r="98" spans="1:251" x14ac:dyDescent="0.25">
      <c r="A98" s="1"/>
      <c r="C98" s="33"/>
      <c r="IH98" s="14"/>
      <c r="II98" s="14"/>
      <c r="IJ98" s="14"/>
      <c r="IK98" s="14"/>
      <c r="IL98" s="14"/>
      <c r="IM98" s="14"/>
      <c r="IN98" s="14"/>
      <c r="IO98" s="14"/>
      <c r="IP98" s="14"/>
      <c r="IQ98" s="14"/>
    </row>
    <row r="99" spans="1:251" x14ac:dyDescent="0.25">
      <c r="A99" s="1"/>
      <c r="C99" s="33"/>
      <c r="IH99" s="14"/>
      <c r="II99" s="14"/>
      <c r="IJ99" s="14"/>
      <c r="IK99" s="14"/>
      <c r="IL99" s="14"/>
      <c r="IM99" s="14"/>
      <c r="IN99" s="14"/>
      <c r="IO99" s="14"/>
      <c r="IP99" s="14"/>
      <c r="IQ99" s="14"/>
    </row>
    <row r="100" spans="1:251" x14ac:dyDescent="0.25">
      <c r="A100" s="1"/>
      <c r="C100" s="33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</row>
    <row r="101" spans="1:251" x14ac:dyDescent="0.25">
      <c r="A101" s="1"/>
      <c r="C101" s="33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</row>
    <row r="102" spans="1:251" x14ac:dyDescent="0.25">
      <c r="A102" s="1"/>
      <c r="C102" s="33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</row>
    <row r="103" spans="1:251" x14ac:dyDescent="0.25">
      <c r="A103" s="1"/>
      <c r="C103" s="33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</row>
    <row r="104" spans="1:251" x14ac:dyDescent="0.25">
      <c r="A104" s="1"/>
      <c r="C104" s="33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</row>
    <row r="105" spans="1:251" x14ac:dyDescent="0.25">
      <c r="A105" s="1"/>
      <c r="C105" s="33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</row>
    <row r="106" spans="1:251" x14ac:dyDescent="0.25">
      <c r="A106" s="1"/>
      <c r="C106" s="33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</row>
    <row r="107" spans="1:251" x14ac:dyDescent="0.25">
      <c r="A107" s="1"/>
      <c r="C107" s="33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</row>
    <row r="108" spans="1:251" x14ac:dyDescent="0.25">
      <c r="A108" s="1"/>
      <c r="C108" s="33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</row>
    <row r="109" spans="1:251" x14ac:dyDescent="0.25">
      <c r="A109" s="1"/>
      <c r="C109" s="33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</row>
    <row r="110" spans="1:251" x14ac:dyDescent="0.25">
      <c r="A110" s="1"/>
      <c r="C110" s="33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</row>
    <row r="111" spans="1:251" x14ac:dyDescent="0.25">
      <c r="A111" s="1"/>
      <c r="C111" s="33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</row>
    <row r="112" spans="1:251" x14ac:dyDescent="0.25">
      <c r="A112" s="1"/>
      <c r="C112" s="33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</row>
    <row r="113" spans="1:251" x14ac:dyDescent="0.25">
      <c r="A113" s="1"/>
      <c r="C113" s="33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</row>
    <row r="114" spans="1:251" x14ac:dyDescent="0.25">
      <c r="A114" s="1"/>
      <c r="C114" s="33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</row>
    <row r="115" spans="1:251" x14ac:dyDescent="0.25">
      <c r="A115" s="1"/>
      <c r="C115" s="33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</row>
    <row r="116" spans="1:251" x14ac:dyDescent="0.25">
      <c r="A116" s="1"/>
      <c r="C116" s="33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</row>
    <row r="117" spans="1:251" x14ac:dyDescent="0.25">
      <c r="A117" s="1"/>
      <c r="C117" s="33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</row>
    <row r="118" spans="1:251" x14ac:dyDescent="0.25">
      <c r="A118" s="1"/>
      <c r="C118" s="33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</row>
    <row r="119" spans="1:251" x14ac:dyDescent="0.25">
      <c r="A119" s="1"/>
      <c r="C119" s="33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</row>
    <row r="120" spans="1:251" x14ac:dyDescent="0.25">
      <c r="A120" s="1"/>
      <c r="C120" s="33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</row>
    <row r="121" spans="1:251" x14ac:dyDescent="0.25">
      <c r="A121" s="1"/>
      <c r="C121" s="33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</row>
    <row r="122" spans="1:251" x14ac:dyDescent="0.25">
      <c r="A122" s="1"/>
      <c r="C122" s="33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</row>
    <row r="123" spans="1:251" x14ac:dyDescent="0.25">
      <c r="A123" s="1"/>
      <c r="C123" s="33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</row>
    <row r="124" spans="1:251" x14ac:dyDescent="0.25">
      <c r="A124" s="1"/>
      <c r="C124" s="33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</row>
    <row r="125" spans="1:251" x14ac:dyDescent="0.25">
      <c r="A125" s="1"/>
      <c r="C125" s="33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</row>
    <row r="126" spans="1:251" x14ac:dyDescent="0.25">
      <c r="A126" s="1"/>
      <c r="C126" s="33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</row>
    <row r="127" spans="1:251" x14ac:dyDescent="0.25">
      <c r="A127" s="1"/>
      <c r="C127" s="33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</row>
    <row r="128" spans="1:251" x14ac:dyDescent="0.25">
      <c r="A128" s="1"/>
      <c r="C128" s="33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</row>
    <row r="129" spans="1:251" x14ac:dyDescent="0.25">
      <c r="A129" s="1"/>
      <c r="C129" s="33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</row>
    <row r="130" spans="1:251" x14ac:dyDescent="0.25">
      <c r="A130" s="1"/>
      <c r="C130" s="33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</row>
    <row r="131" spans="1:251" x14ac:dyDescent="0.25">
      <c r="A131" s="1"/>
      <c r="C131" s="33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</row>
    <row r="132" spans="1:251" x14ac:dyDescent="0.25">
      <c r="A132" s="1"/>
      <c r="C132" s="33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</row>
    <row r="133" spans="1:251" x14ac:dyDescent="0.25">
      <c r="A133" s="1"/>
      <c r="C133" s="33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</row>
    <row r="134" spans="1:251" x14ac:dyDescent="0.25">
      <c r="A134" s="1"/>
      <c r="C134" s="33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</row>
    <row r="135" spans="1:251" x14ac:dyDescent="0.25">
      <c r="A135" s="1"/>
      <c r="C135" s="33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</row>
    <row r="136" spans="1:251" x14ac:dyDescent="0.25">
      <c r="A136" s="1"/>
      <c r="C136" s="33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</row>
    <row r="137" spans="1:251" x14ac:dyDescent="0.25">
      <c r="A137" s="1"/>
      <c r="C137" s="33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</row>
    <row r="138" spans="1:251" x14ac:dyDescent="0.25">
      <c r="A138" s="1"/>
      <c r="C138" s="33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</row>
    <row r="139" spans="1:251" x14ac:dyDescent="0.25">
      <c r="A139" s="1"/>
      <c r="C139" s="33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</row>
    <row r="140" spans="1:251" x14ac:dyDescent="0.25">
      <c r="A140" s="1"/>
      <c r="C140" s="33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</row>
    <row r="141" spans="1:251" x14ac:dyDescent="0.25">
      <c r="A141" s="1"/>
      <c r="C141" s="33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</row>
    <row r="142" spans="1:251" x14ac:dyDescent="0.25">
      <c r="A142" s="1"/>
      <c r="C142" s="33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</row>
    <row r="143" spans="1:251" x14ac:dyDescent="0.25">
      <c r="A143" s="1"/>
      <c r="C143" s="33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</row>
    <row r="144" spans="1:251" x14ac:dyDescent="0.25">
      <c r="A144" s="1"/>
      <c r="C144" s="33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</row>
    <row r="145" spans="1:251" x14ac:dyDescent="0.25">
      <c r="A145" s="1"/>
      <c r="C145" s="33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</row>
    <row r="146" spans="1:251" x14ac:dyDescent="0.25">
      <c r="A146" s="1"/>
      <c r="C146" s="33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</row>
    <row r="147" spans="1:251" x14ac:dyDescent="0.25">
      <c r="A147" s="1"/>
      <c r="C147" s="33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</row>
    <row r="148" spans="1:251" x14ac:dyDescent="0.25">
      <c r="A148" s="1"/>
      <c r="C148" s="33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</row>
    <row r="149" spans="1:251" x14ac:dyDescent="0.25">
      <c r="A149" s="1"/>
      <c r="C149" s="33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</row>
    <row r="150" spans="1:251" x14ac:dyDescent="0.25">
      <c r="A150" s="1"/>
      <c r="C150" s="33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</row>
    <row r="151" spans="1:251" x14ac:dyDescent="0.25">
      <c r="A151" s="1"/>
      <c r="C151" s="33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</row>
    <row r="152" spans="1:251" x14ac:dyDescent="0.25">
      <c r="A152" s="1"/>
      <c r="C152" s="33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</row>
    <row r="153" spans="1:251" x14ac:dyDescent="0.25">
      <c r="A153" s="1"/>
      <c r="C153" s="33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</row>
    <row r="154" spans="1:251" x14ac:dyDescent="0.25">
      <c r="A154" s="1"/>
      <c r="C154" s="33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</row>
    <row r="155" spans="1:251" x14ac:dyDescent="0.25">
      <c r="A155" s="1"/>
      <c r="C155" s="33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</row>
    <row r="156" spans="1:251" x14ac:dyDescent="0.25">
      <c r="A156" s="1"/>
      <c r="C156" s="33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</row>
    <row r="157" spans="1:251" x14ac:dyDescent="0.25">
      <c r="A157" s="1"/>
      <c r="C157" s="33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</row>
    <row r="158" spans="1:251" x14ac:dyDescent="0.25">
      <c r="A158" s="1"/>
      <c r="C158" s="33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</row>
    <row r="159" spans="1:251" x14ac:dyDescent="0.25">
      <c r="A159" s="1"/>
      <c r="C159" s="33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</row>
    <row r="160" spans="1:251" x14ac:dyDescent="0.25">
      <c r="A160" s="1"/>
      <c r="C160" s="33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</row>
    <row r="161" spans="1:251" x14ac:dyDescent="0.25">
      <c r="A161" s="1"/>
      <c r="C161" s="33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</row>
    <row r="162" spans="1:251" x14ac:dyDescent="0.25">
      <c r="A162" s="1"/>
      <c r="C162" s="33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</row>
    <row r="163" spans="1:251" x14ac:dyDescent="0.25">
      <c r="A163" s="1"/>
      <c r="C163" s="33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</row>
    <row r="164" spans="1:251" x14ac:dyDescent="0.25">
      <c r="A164" s="1"/>
      <c r="C164" s="33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</row>
    <row r="165" spans="1:251" x14ac:dyDescent="0.25">
      <c r="A165" s="1"/>
      <c r="C165" s="33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</row>
    <row r="166" spans="1:251" x14ac:dyDescent="0.25">
      <c r="A166" s="1"/>
      <c r="C166" s="33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</row>
    <row r="167" spans="1:251" x14ac:dyDescent="0.25">
      <c r="A167" s="1"/>
      <c r="C167" s="33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</row>
    <row r="168" spans="1:251" x14ac:dyDescent="0.25">
      <c r="A168" s="1"/>
      <c r="C168" s="33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</row>
    <row r="169" spans="1:251" x14ac:dyDescent="0.25">
      <c r="A169" s="1"/>
      <c r="C169" s="33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</row>
    <row r="170" spans="1:251" x14ac:dyDescent="0.25">
      <c r="A170" s="1"/>
      <c r="C170" s="33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</row>
    <row r="171" spans="1:251" x14ac:dyDescent="0.25">
      <c r="A171" s="1"/>
      <c r="C171" s="33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</row>
    <row r="172" spans="1:251" x14ac:dyDescent="0.25">
      <c r="A172" s="1"/>
      <c r="C172" s="33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</row>
    <row r="173" spans="1:251" x14ac:dyDescent="0.25">
      <c r="A173" s="1"/>
      <c r="C173" s="33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</row>
    <row r="174" spans="1:251" x14ac:dyDescent="0.25">
      <c r="A174" s="1"/>
      <c r="C174" s="33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</row>
    <row r="175" spans="1:251" x14ac:dyDescent="0.25">
      <c r="A175" s="1"/>
      <c r="C175" s="33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</row>
    <row r="176" spans="1:251" x14ac:dyDescent="0.25">
      <c r="A176" s="1"/>
      <c r="C176" s="33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</row>
    <row r="177" spans="1:251" x14ac:dyDescent="0.25">
      <c r="A177" s="1"/>
      <c r="C177" s="33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</row>
    <row r="178" spans="1:251" x14ac:dyDescent="0.25">
      <c r="A178" s="1"/>
      <c r="C178" s="33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</row>
    <row r="179" spans="1:251" x14ac:dyDescent="0.25">
      <c r="A179" s="1"/>
      <c r="C179" s="33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</row>
    <row r="180" spans="1:251" x14ac:dyDescent="0.25">
      <c r="A180" s="1"/>
      <c r="C180" s="33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</row>
    <row r="181" spans="1:251" x14ac:dyDescent="0.25">
      <c r="A181" s="1"/>
      <c r="C181" s="33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</row>
    <row r="182" spans="1:251" x14ac:dyDescent="0.25">
      <c r="A182" s="1"/>
      <c r="C182" s="33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</row>
    <row r="183" spans="1:251" x14ac:dyDescent="0.25">
      <c r="A183" s="1"/>
      <c r="C183" s="33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</row>
    <row r="184" spans="1:251" x14ac:dyDescent="0.25">
      <c r="A184" s="1"/>
      <c r="C184" s="33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</row>
    <row r="185" spans="1:251" x14ac:dyDescent="0.25">
      <c r="A185" s="1"/>
      <c r="C185" s="33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</row>
    <row r="186" spans="1:251" x14ac:dyDescent="0.25">
      <c r="A186" s="1"/>
      <c r="C186" s="33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</row>
    <row r="187" spans="1:251" x14ac:dyDescent="0.25">
      <c r="A187" s="1"/>
      <c r="C187" s="33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</row>
    <row r="188" spans="1:251" x14ac:dyDescent="0.25">
      <c r="A188" s="1"/>
      <c r="C188" s="33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</row>
    <row r="189" spans="1:251" x14ac:dyDescent="0.25">
      <c r="A189" s="1"/>
      <c r="C189" s="33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</row>
    <row r="190" spans="1:251" x14ac:dyDescent="0.25">
      <c r="A190" s="1"/>
      <c r="C190" s="33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</row>
    <row r="191" spans="1:251" x14ac:dyDescent="0.25">
      <c r="A191" s="1"/>
      <c r="C191" s="33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</row>
    <row r="192" spans="1:251" x14ac:dyDescent="0.25">
      <c r="A192" s="1"/>
      <c r="C192" s="33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</row>
    <row r="193" spans="1:251" x14ac:dyDescent="0.25">
      <c r="A193" s="1"/>
      <c r="C193" s="33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</row>
    <row r="194" spans="1:251" x14ac:dyDescent="0.25">
      <c r="A194" s="1"/>
      <c r="C194" s="33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</row>
    <row r="195" spans="1:251" x14ac:dyDescent="0.25">
      <c r="A195" s="1"/>
      <c r="C195" s="33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</row>
    <row r="196" spans="1:251" x14ac:dyDescent="0.25">
      <c r="A196" s="1"/>
      <c r="C196" s="33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</row>
    <row r="197" spans="1:251" x14ac:dyDescent="0.25">
      <c r="A197" s="1"/>
      <c r="C197" s="33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</row>
    <row r="198" spans="1:251" x14ac:dyDescent="0.25">
      <c r="A198" s="1"/>
      <c r="C198" s="33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</row>
    <row r="199" spans="1:251" x14ac:dyDescent="0.25">
      <c r="A199" s="1"/>
      <c r="C199" s="33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</row>
    <row r="200" spans="1:251" x14ac:dyDescent="0.25">
      <c r="A200" s="1"/>
      <c r="C200" s="33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</row>
    <row r="201" spans="1:251" x14ac:dyDescent="0.25">
      <c r="A201" s="1"/>
      <c r="C201" s="33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</row>
    <row r="202" spans="1:251" x14ac:dyDescent="0.25">
      <c r="A202" s="1"/>
      <c r="C202" s="33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</row>
    <row r="203" spans="1:251" x14ac:dyDescent="0.25">
      <c r="A203" s="1"/>
      <c r="C203" s="33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</row>
    <row r="204" spans="1:251" x14ac:dyDescent="0.25">
      <c r="A204" s="1"/>
      <c r="C204" s="33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</row>
    <row r="205" spans="1:251" x14ac:dyDescent="0.25">
      <c r="A205" s="1"/>
      <c r="C205" s="33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</row>
    <row r="206" spans="1:251" x14ac:dyDescent="0.25">
      <c r="A206" s="1"/>
      <c r="C206" s="33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</row>
    <row r="207" spans="1:251" x14ac:dyDescent="0.25">
      <c r="A207" s="1"/>
      <c r="C207" s="33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</row>
    <row r="208" spans="1:251" x14ac:dyDescent="0.25">
      <c r="A208" s="1"/>
      <c r="C208" s="33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</row>
    <row r="209" spans="1:251" x14ac:dyDescent="0.25">
      <c r="A209" s="1"/>
      <c r="C209" s="33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</row>
    <row r="210" spans="1:251" x14ac:dyDescent="0.25">
      <c r="A210" s="1"/>
      <c r="C210" s="33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</row>
    <row r="211" spans="1:251" x14ac:dyDescent="0.25">
      <c r="A211" s="1"/>
      <c r="C211" s="33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</row>
    <row r="212" spans="1:251" x14ac:dyDescent="0.25">
      <c r="A212" s="1"/>
      <c r="C212" s="33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</row>
    <row r="213" spans="1:251" x14ac:dyDescent="0.25">
      <c r="A213" s="1"/>
      <c r="C213" s="33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</row>
    <row r="214" spans="1:251" x14ac:dyDescent="0.25">
      <c r="A214" s="1"/>
      <c r="C214" s="33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</row>
    <row r="215" spans="1:251" x14ac:dyDescent="0.25">
      <c r="A215" s="1"/>
      <c r="C215" s="33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</row>
    <row r="216" spans="1:251" x14ac:dyDescent="0.25">
      <c r="A216" s="1"/>
      <c r="C216" s="33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</row>
    <row r="217" spans="1:251" x14ac:dyDescent="0.25">
      <c r="A217" s="1"/>
      <c r="C217" s="33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</row>
    <row r="218" spans="1:251" x14ac:dyDescent="0.25">
      <c r="A218" s="1"/>
      <c r="C218" s="33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</row>
    <row r="219" spans="1:251" x14ac:dyDescent="0.25">
      <c r="A219" s="1"/>
      <c r="C219" s="33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</row>
    <row r="220" spans="1:251" x14ac:dyDescent="0.25">
      <c r="A220" s="1"/>
      <c r="C220" s="33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</row>
    <row r="221" spans="1:251" x14ac:dyDescent="0.25">
      <c r="A221" s="1"/>
      <c r="C221" s="33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</row>
    <row r="222" spans="1:251" x14ac:dyDescent="0.25">
      <c r="A222" s="1"/>
      <c r="C222" s="33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</row>
    <row r="223" spans="1:251" x14ac:dyDescent="0.25">
      <c r="A223" s="1"/>
      <c r="C223" s="33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</row>
    <row r="224" spans="1:251" x14ac:dyDescent="0.25">
      <c r="A224" s="1"/>
      <c r="C224" s="33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</row>
    <row r="225" spans="1:251" x14ac:dyDescent="0.25">
      <c r="A225" s="1"/>
      <c r="C225" s="33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</row>
    <row r="226" spans="1:251" x14ac:dyDescent="0.25">
      <c r="A226" s="1"/>
      <c r="C226" s="33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</row>
    <row r="227" spans="1:251" x14ac:dyDescent="0.25">
      <c r="A227" s="1"/>
      <c r="C227" s="33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</row>
    <row r="228" spans="1:251" x14ac:dyDescent="0.25">
      <c r="A228" s="1"/>
      <c r="C228" s="33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</row>
    <row r="229" spans="1:251" x14ac:dyDescent="0.25">
      <c r="A229" s="1"/>
      <c r="C229" s="33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</row>
    <row r="230" spans="1:251" x14ac:dyDescent="0.25">
      <c r="A230" s="1"/>
      <c r="C230" s="33"/>
      <c r="IH230" s="14"/>
      <c r="II230" s="14"/>
      <c r="IJ230" s="14"/>
      <c r="IK230" s="14"/>
      <c r="IL230" s="14"/>
      <c r="IM230" s="14"/>
      <c r="IN230" s="14"/>
      <c r="IO230" s="14"/>
      <c r="IP230" s="14"/>
      <c r="IQ230" s="14"/>
    </row>
    <row r="231" spans="1:251" x14ac:dyDescent="0.25">
      <c r="A231" s="1"/>
      <c r="C231" s="33"/>
      <c r="IH231" s="14"/>
      <c r="II231" s="14"/>
      <c r="IJ231" s="14"/>
      <c r="IK231" s="14"/>
      <c r="IL231" s="14"/>
      <c r="IM231" s="14"/>
      <c r="IN231" s="14"/>
      <c r="IO231" s="14"/>
      <c r="IP231" s="14"/>
      <c r="IQ231" s="14"/>
    </row>
    <row r="232" spans="1:251" x14ac:dyDescent="0.25">
      <c r="A232" s="1"/>
      <c r="C232" s="33"/>
      <c r="IH232" s="14"/>
      <c r="II232" s="14"/>
      <c r="IJ232" s="14"/>
      <c r="IK232" s="14"/>
      <c r="IL232" s="14"/>
      <c r="IM232" s="14"/>
      <c r="IN232" s="14"/>
      <c r="IO232" s="14"/>
      <c r="IP232" s="14"/>
      <c r="IQ232" s="14"/>
    </row>
    <row r="233" spans="1:251" x14ac:dyDescent="0.25">
      <c r="A233" s="1"/>
      <c r="C233" s="33"/>
      <c r="IH233" s="14"/>
      <c r="II233" s="14"/>
      <c r="IJ233" s="14"/>
      <c r="IK233" s="14"/>
      <c r="IL233" s="14"/>
      <c r="IM233" s="14"/>
      <c r="IN233" s="14"/>
      <c r="IO233" s="14"/>
      <c r="IP233" s="14"/>
      <c r="IQ233" s="14"/>
    </row>
    <row r="234" spans="1:251" x14ac:dyDescent="0.25">
      <c r="A234" s="1"/>
      <c r="C234" s="33"/>
      <c r="IH234" s="14"/>
      <c r="II234" s="14"/>
      <c r="IJ234" s="14"/>
      <c r="IK234" s="14"/>
      <c r="IL234" s="14"/>
      <c r="IM234" s="14"/>
      <c r="IN234" s="14"/>
      <c r="IO234" s="14"/>
      <c r="IP234" s="14"/>
      <c r="IQ234" s="14"/>
    </row>
    <row r="235" spans="1:251" x14ac:dyDescent="0.25">
      <c r="A235" s="1"/>
      <c r="C235" s="33"/>
      <c r="IH235" s="14"/>
      <c r="II235" s="14"/>
      <c r="IJ235" s="14"/>
      <c r="IK235" s="14"/>
      <c r="IL235" s="14"/>
      <c r="IM235" s="14"/>
      <c r="IN235" s="14"/>
      <c r="IO235" s="14"/>
      <c r="IP235" s="14"/>
      <c r="IQ235" s="14"/>
    </row>
    <row r="236" spans="1:251" x14ac:dyDescent="0.25">
      <c r="A236" s="1"/>
      <c r="C236" s="33"/>
      <c r="IH236" s="14"/>
      <c r="II236" s="14"/>
      <c r="IJ236" s="14"/>
      <c r="IK236" s="14"/>
      <c r="IL236" s="14"/>
      <c r="IM236" s="14"/>
      <c r="IN236" s="14"/>
      <c r="IO236" s="14"/>
      <c r="IP236" s="14"/>
      <c r="IQ236" s="14"/>
    </row>
    <row r="237" spans="1:251" x14ac:dyDescent="0.25">
      <c r="A237" s="1"/>
      <c r="C237" s="33"/>
      <c r="IH237" s="14"/>
      <c r="II237" s="14"/>
      <c r="IJ237" s="14"/>
      <c r="IK237" s="14"/>
      <c r="IL237" s="14"/>
      <c r="IM237" s="14"/>
      <c r="IN237" s="14"/>
      <c r="IO237" s="14"/>
      <c r="IP237" s="14"/>
      <c r="IQ237" s="14"/>
    </row>
    <row r="238" spans="1:251" x14ac:dyDescent="0.25">
      <c r="A238" s="1"/>
      <c r="C238" s="33"/>
      <c r="IH238" s="14"/>
      <c r="II238" s="14"/>
      <c r="IJ238" s="14"/>
      <c r="IK238" s="14"/>
      <c r="IL238" s="14"/>
      <c r="IM238" s="14"/>
      <c r="IN238" s="14"/>
      <c r="IO238" s="14"/>
      <c r="IP238" s="14"/>
      <c r="IQ238" s="14"/>
    </row>
    <row r="239" spans="1:251" x14ac:dyDescent="0.25">
      <c r="A239" s="1"/>
      <c r="C239" s="33"/>
      <c r="IH239" s="14"/>
      <c r="II239" s="14"/>
      <c r="IJ239" s="14"/>
      <c r="IK239" s="14"/>
      <c r="IL239" s="14"/>
      <c r="IM239" s="14"/>
      <c r="IN239" s="14"/>
      <c r="IO239" s="14"/>
      <c r="IP239" s="14"/>
      <c r="IQ239" s="14"/>
    </row>
    <row r="240" spans="1:251" x14ac:dyDescent="0.25">
      <c r="A240" s="1"/>
      <c r="C240" s="33"/>
      <c r="IH240" s="14"/>
      <c r="II240" s="14"/>
      <c r="IJ240" s="14"/>
      <c r="IK240" s="14"/>
      <c r="IL240" s="14"/>
      <c r="IM240" s="14"/>
      <c r="IN240" s="14"/>
      <c r="IO240" s="14"/>
      <c r="IP240" s="14"/>
      <c r="IQ240" s="14"/>
    </row>
    <row r="241" spans="1:251" x14ac:dyDescent="0.25">
      <c r="A241" s="1"/>
      <c r="C241" s="33"/>
      <c r="IH241" s="14"/>
      <c r="II241" s="14"/>
      <c r="IJ241" s="14"/>
      <c r="IK241" s="14"/>
      <c r="IL241" s="14"/>
      <c r="IM241" s="14"/>
      <c r="IN241" s="14"/>
      <c r="IO241" s="14"/>
      <c r="IP241" s="14"/>
      <c r="IQ241" s="14"/>
    </row>
    <row r="242" spans="1:251" x14ac:dyDescent="0.25">
      <c r="A242" s="1"/>
      <c r="C242" s="33"/>
      <c r="IH242" s="14"/>
      <c r="II242" s="14"/>
      <c r="IJ242" s="14"/>
      <c r="IK242" s="14"/>
      <c r="IL242" s="14"/>
      <c r="IM242" s="14"/>
      <c r="IN242" s="14"/>
      <c r="IO242" s="14"/>
      <c r="IP242" s="14"/>
      <c r="IQ242" s="14"/>
    </row>
    <row r="243" spans="1:251" x14ac:dyDescent="0.25">
      <c r="A243" s="1"/>
      <c r="C243" s="33"/>
      <c r="IH243" s="14"/>
      <c r="II243" s="14"/>
      <c r="IJ243" s="14"/>
      <c r="IK243" s="14"/>
      <c r="IL243" s="14"/>
      <c r="IM243" s="14"/>
      <c r="IN243" s="14"/>
      <c r="IO243" s="14"/>
      <c r="IP243" s="14"/>
      <c r="IQ243" s="14"/>
    </row>
    <row r="244" spans="1:251" x14ac:dyDescent="0.25">
      <c r="A244" s="1"/>
      <c r="C244" s="33"/>
      <c r="IH244" s="14"/>
      <c r="II244" s="14"/>
      <c r="IJ244" s="14"/>
      <c r="IK244" s="14"/>
      <c r="IL244" s="14"/>
      <c r="IM244" s="14"/>
      <c r="IN244" s="14"/>
      <c r="IO244" s="14"/>
      <c r="IP244" s="14"/>
      <c r="IQ244" s="14"/>
    </row>
    <row r="245" spans="1:251" x14ac:dyDescent="0.25">
      <c r="A245" s="1"/>
      <c r="C245" s="33"/>
      <c r="IH245" s="14"/>
      <c r="II245" s="14"/>
      <c r="IJ245" s="14"/>
      <c r="IK245" s="14"/>
      <c r="IL245" s="14"/>
      <c r="IM245" s="14"/>
      <c r="IN245" s="14"/>
      <c r="IO245" s="14"/>
      <c r="IP245" s="14"/>
      <c r="IQ245" s="14"/>
    </row>
    <row r="246" spans="1:251" x14ac:dyDescent="0.25">
      <c r="A246" s="1"/>
      <c r="C246" s="33"/>
      <c r="IH246" s="14"/>
      <c r="II246" s="14"/>
      <c r="IJ246" s="14"/>
      <c r="IK246" s="14"/>
      <c r="IL246" s="14"/>
      <c r="IM246" s="14"/>
      <c r="IN246" s="14"/>
      <c r="IO246" s="14"/>
      <c r="IP246" s="14"/>
      <c r="IQ246" s="14"/>
    </row>
    <row r="247" spans="1:251" x14ac:dyDescent="0.25">
      <c r="A247" s="1"/>
      <c r="C247" s="33"/>
      <c r="IH247" s="14"/>
      <c r="II247" s="14"/>
      <c r="IJ247" s="14"/>
      <c r="IK247" s="14"/>
      <c r="IL247" s="14"/>
      <c r="IM247" s="14"/>
      <c r="IN247" s="14"/>
      <c r="IO247" s="14"/>
      <c r="IP247" s="14"/>
      <c r="IQ247" s="14"/>
    </row>
    <row r="248" spans="1:251" x14ac:dyDescent="0.25">
      <c r="A248" s="1"/>
      <c r="C248" s="33"/>
      <c r="IH248" s="14"/>
      <c r="II248" s="14"/>
      <c r="IJ248" s="14"/>
      <c r="IK248" s="14"/>
      <c r="IL248" s="14"/>
      <c r="IM248" s="14"/>
      <c r="IN248" s="14"/>
      <c r="IO248" s="14"/>
      <c r="IP248" s="14"/>
      <c r="IQ248" s="14"/>
    </row>
    <row r="249" spans="1:251" x14ac:dyDescent="0.25">
      <c r="A249" s="1"/>
      <c r="C249" s="33"/>
      <c r="IH249" s="14"/>
      <c r="II249" s="14"/>
      <c r="IJ249" s="14"/>
      <c r="IK249" s="14"/>
      <c r="IL249" s="14"/>
      <c r="IM249" s="14"/>
      <c r="IN249" s="14"/>
      <c r="IO249" s="14"/>
      <c r="IP249" s="14"/>
      <c r="IQ249" s="14"/>
    </row>
    <row r="250" spans="1:251" x14ac:dyDescent="0.25">
      <c r="A250" s="1"/>
      <c r="C250" s="33"/>
      <c r="IH250" s="14"/>
      <c r="II250" s="14"/>
      <c r="IJ250" s="14"/>
      <c r="IK250" s="14"/>
      <c r="IL250" s="14"/>
      <c r="IM250" s="14"/>
      <c r="IN250" s="14"/>
      <c r="IO250" s="14"/>
      <c r="IP250" s="14"/>
      <c r="IQ250" s="14"/>
    </row>
    <row r="251" spans="1:251" x14ac:dyDescent="0.25">
      <c r="A251" s="1"/>
      <c r="C251" s="33"/>
      <c r="IH251" s="14"/>
      <c r="II251" s="14"/>
      <c r="IJ251" s="14"/>
      <c r="IK251" s="14"/>
      <c r="IL251" s="14"/>
      <c r="IM251" s="14"/>
      <c r="IN251" s="14"/>
      <c r="IO251" s="14"/>
      <c r="IP251" s="14"/>
      <c r="IQ251" s="14"/>
    </row>
    <row r="252" spans="1:251" x14ac:dyDescent="0.25">
      <c r="A252" s="1"/>
      <c r="C252" s="33"/>
      <c r="IH252" s="14"/>
      <c r="II252" s="14"/>
      <c r="IJ252" s="14"/>
      <c r="IK252" s="14"/>
      <c r="IL252" s="14"/>
      <c r="IM252" s="14"/>
      <c r="IN252" s="14"/>
      <c r="IO252" s="14"/>
      <c r="IP252" s="14"/>
      <c r="IQ252" s="14"/>
    </row>
    <row r="253" spans="1:251" x14ac:dyDescent="0.25">
      <c r="A253" s="1"/>
      <c r="C253" s="33"/>
      <c r="IH253" s="14"/>
      <c r="II253" s="14"/>
      <c r="IJ253" s="14"/>
      <c r="IK253" s="14"/>
      <c r="IL253" s="14"/>
      <c r="IM253" s="14"/>
      <c r="IN253" s="14"/>
      <c r="IO253" s="14"/>
      <c r="IP253" s="14"/>
      <c r="IQ253" s="14"/>
    </row>
    <row r="254" spans="1:251" x14ac:dyDescent="0.25">
      <c r="A254" s="1"/>
      <c r="C254" s="33"/>
      <c r="IH254" s="14"/>
      <c r="II254" s="14"/>
      <c r="IJ254" s="14"/>
      <c r="IK254" s="14"/>
      <c r="IL254" s="14"/>
      <c r="IM254" s="14"/>
      <c r="IN254" s="14"/>
      <c r="IO254" s="14"/>
      <c r="IP254" s="14"/>
      <c r="IQ254" s="14"/>
    </row>
    <row r="255" spans="1:251" x14ac:dyDescent="0.25">
      <c r="A255" s="1"/>
      <c r="C255" s="33"/>
      <c r="IH255" s="14"/>
      <c r="II255" s="14"/>
      <c r="IJ255" s="14"/>
      <c r="IK255" s="14"/>
      <c r="IL255" s="14"/>
      <c r="IM255" s="14"/>
      <c r="IN255" s="14"/>
      <c r="IO255" s="14"/>
      <c r="IP255" s="14"/>
      <c r="IQ255" s="14"/>
    </row>
    <row r="256" spans="1:251" x14ac:dyDescent="0.25">
      <c r="A256" s="1"/>
      <c r="C256" s="33"/>
      <c r="IH256" s="14"/>
      <c r="II256" s="14"/>
      <c r="IJ256" s="14"/>
      <c r="IK256" s="14"/>
      <c r="IL256" s="14"/>
      <c r="IM256" s="14"/>
      <c r="IN256" s="14"/>
      <c r="IO256" s="14"/>
      <c r="IP256" s="14"/>
      <c r="IQ256" s="14"/>
    </row>
    <row r="257" spans="1:251" x14ac:dyDescent="0.25">
      <c r="A257" s="1"/>
      <c r="C257" s="33"/>
      <c r="IH257" s="14"/>
      <c r="II257" s="14"/>
      <c r="IJ257" s="14"/>
      <c r="IK257" s="14"/>
      <c r="IL257" s="14"/>
      <c r="IM257" s="14"/>
      <c r="IN257" s="14"/>
      <c r="IO257" s="14"/>
      <c r="IP257" s="14"/>
      <c r="IQ257" s="14"/>
    </row>
    <row r="258" spans="1:251" x14ac:dyDescent="0.25">
      <c r="A258" s="1"/>
      <c r="C258" s="33"/>
      <c r="IH258" s="14"/>
      <c r="II258" s="14"/>
      <c r="IJ258" s="14"/>
      <c r="IK258" s="14"/>
      <c r="IL258" s="14"/>
      <c r="IM258" s="14"/>
      <c r="IN258" s="14"/>
      <c r="IO258" s="14"/>
      <c r="IP258" s="14"/>
      <c r="IQ258" s="14"/>
    </row>
    <row r="259" spans="1:251" x14ac:dyDescent="0.25">
      <c r="A259" s="1"/>
      <c r="C259" s="33"/>
      <c r="IH259" s="14"/>
      <c r="II259" s="14"/>
      <c r="IJ259" s="14"/>
      <c r="IK259" s="14"/>
      <c r="IL259" s="14"/>
      <c r="IM259" s="14"/>
      <c r="IN259" s="14"/>
      <c r="IO259" s="14"/>
      <c r="IP259" s="14"/>
      <c r="IQ259" s="14"/>
    </row>
    <row r="260" spans="1:251" x14ac:dyDescent="0.25">
      <c r="A260" s="1"/>
      <c r="C260" s="33"/>
      <c r="IH260" s="14"/>
      <c r="II260" s="14"/>
      <c r="IJ260" s="14"/>
      <c r="IK260" s="14"/>
      <c r="IL260" s="14"/>
      <c r="IM260" s="14"/>
      <c r="IN260" s="14"/>
      <c r="IO260" s="14"/>
      <c r="IP260" s="14"/>
      <c r="IQ260" s="14"/>
    </row>
    <row r="261" spans="1:251" x14ac:dyDescent="0.25">
      <c r="A261" s="1"/>
      <c r="C261" s="33"/>
      <c r="IH261" s="14"/>
      <c r="II261" s="14"/>
      <c r="IJ261" s="14"/>
      <c r="IK261" s="14"/>
      <c r="IL261" s="14"/>
      <c r="IM261" s="14"/>
      <c r="IN261" s="14"/>
      <c r="IO261" s="14"/>
      <c r="IP261" s="14"/>
      <c r="IQ261" s="14"/>
    </row>
    <row r="262" spans="1:251" x14ac:dyDescent="0.25">
      <c r="A262" s="1"/>
      <c r="C262" s="33"/>
      <c r="IH262" s="14"/>
      <c r="II262" s="14"/>
      <c r="IJ262" s="14"/>
      <c r="IK262" s="14"/>
      <c r="IL262" s="14"/>
      <c r="IM262" s="14"/>
      <c r="IN262" s="14"/>
      <c r="IO262" s="14"/>
      <c r="IP262" s="14"/>
      <c r="IQ262" s="14"/>
    </row>
    <row r="263" spans="1:251" x14ac:dyDescent="0.25">
      <c r="A263" s="1"/>
      <c r="C263" s="33"/>
      <c r="IH263" s="14"/>
      <c r="II263" s="14"/>
      <c r="IJ263" s="14"/>
      <c r="IK263" s="14"/>
      <c r="IL263" s="14"/>
      <c r="IM263" s="14"/>
      <c r="IN263" s="14"/>
      <c r="IO263" s="14"/>
      <c r="IP263" s="14"/>
      <c r="IQ263" s="14"/>
    </row>
    <row r="264" spans="1:251" x14ac:dyDescent="0.25">
      <c r="A264" s="1"/>
      <c r="C264" s="33"/>
      <c r="IH264" s="14"/>
      <c r="II264" s="14"/>
      <c r="IJ264" s="14"/>
      <c r="IK264" s="14"/>
      <c r="IL264" s="14"/>
      <c r="IM264" s="14"/>
      <c r="IN264" s="14"/>
      <c r="IO264" s="14"/>
      <c r="IP264" s="14"/>
      <c r="IQ264" s="14"/>
    </row>
    <row r="265" spans="1:251" x14ac:dyDescent="0.25">
      <c r="A265" s="1"/>
      <c r="C265" s="33"/>
      <c r="IH265" s="14"/>
      <c r="II265" s="14"/>
      <c r="IJ265" s="14"/>
      <c r="IK265" s="14"/>
      <c r="IL265" s="14"/>
      <c r="IM265" s="14"/>
      <c r="IN265" s="14"/>
      <c r="IO265" s="14"/>
      <c r="IP265" s="14"/>
      <c r="IQ265" s="14"/>
    </row>
    <row r="266" spans="1:251" x14ac:dyDescent="0.25">
      <c r="A266" s="1"/>
      <c r="C266" s="33"/>
      <c r="IH266" s="14"/>
      <c r="II266" s="14"/>
      <c r="IJ266" s="14"/>
      <c r="IK266" s="14"/>
      <c r="IL266" s="14"/>
      <c r="IM266" s="14"/>
      <c r="IN266" s="14"/>
      <c r="IO266" s="14"/>
      <c r="IP266" s="14"/>
      <c r="IQ266" s="14"/>
    </row>
    <row r="267" spans="1:251" x14ac:dyDescent="0.25">
      <c r="A267" s="1"/>
      <c r="C267" s="33"/>
      <c r="IH267" s="14"/>
      <c r="II267" s="14"/>
      <c r="IJ267" s="14"/>
      <c r="IK267" s="14"/>
      <c r="IL267" s="14"/>
      <c r="IM267" s="14"/>
      <c r="IN267" s="14"/>
      <c r="IO267" s="14"/>
      <c r="IP267" s="14"/>
      <c r="IQ267" s="14"/>
    </row>
    <row r="268" spans="1:251" x14ac:dyDescent="0.25">
      <c r="A268" s="1"/>
      <c r="C268" s="33"/>
      <c r="IH268" s="14"/>
      <c r="II268" s="14"/>
      <c r="IJ268" s="14"/>
      <c r="IK268" s="14"/>
      <c r="IL268" s="14"/>
      <c r="IM268" s="14"/>
      <c r="IN268" s="14"/>
      <c r="IO268" s="14"/>
      <c r="IP268" s="14"/>
      <c r="IQ268" s="14"/>
    </row>
    <row r="269" spans="1:251" x14ac:dyDescent="0.25">
      <c r="A269" s="1"/>
      <c r="C269" s="33"/>
      <c r="IH269" s="14"/>
      <c r="II269" s="14"/>
      <c r="IJ269" s="14"/>
      <c r="IK269" s="14"/>
      <c r="IL269" s="14"/>
      <c r="IM269" s="14"/>
      <c r="IN269" s="14"/>
      <c r="IO269" s="14"/>
      <c r="IP269" s="14"/>
      <c r="IQ269" s="14"/>
    </row>
    <row r="270" spans="1:251" x14ac:dyDescent="0.25">
      <c r="A270" s="1"/>
      <c r="C270" s="33"/>
      <c r="IH270" s="14"/>
      <c r="II270" s="14"/>
      <c r="IJ270" s="14"/>
      <c r="IK270" s="14"/>
      <c r="IL270" s="14"/>
      <c r="IM270" s="14"/>
      <c r="IN270" s="14"/>
      <c r="IO270" s="14"/>
      <c r="IP270" s="14"/>
      <c r="IQ270" s="14"/>
    </row>
    <row r="271" spans="1:251" x14ac:dyDescent="0.25">
      <c r="A271" s="1"/>
      <c r="C271" s="33"/>
      <c r="IH271" s="14"/>
      <c r="II271" s="14"/>
      <c r="IJ271" s="14"/>
      <c r="IK271" s="14"/>
      <c r="IL271" s="14"/>
      <c r="IM271" s="14"/>
      <c r="IN271" s="14"/>
      <c r="IO271" s="14"/>
      <c r="IP271" s="14"/>
      <c r="IQ271" s="14"/>
    </row>
    <row r="272" spans="1:251" x14ac:dyDescent="0.25">
      <c r="A272" s="1"/>
      <c r="C272" s="33"/>
      <c r="IH272" s="14"/>
      <c r="II272" s="14"/>
      <c r="IJ272" s="14"/>
      <c r="IK272" s="14"/>
      <c r="IL272" s="14"/>
      <c r="IM272" s="14"/>
      <c r="IN272" s="14"/>
      <c r="IO272" s="14"/>
      <c r="IP272" s="14"/>
      <c r="IQ272" s="14"/>
    </row>
    <row r="273" spans="1:251" x14ac:dyDescent="0.25">
      <c r="A273" s="1"/>
      <c r="C273" s="33"/>
      <c r="IH273" s="14"/>
      <c r="II273" s="14"/>
      <c r="IJ273" s="14"/>
      <c r="IK273" s="14"/>
      <c r="IL273" s="14"/>
      <c r="IM273" s="14"/>
      <c r="IN273" s="14"/>
      <c r="IO273" s="14"/>
      <c r="IP273" s="14"/>
      <c r="IQ273" s="14"/>
    </row>
    <row r="274" spans="1:251" x14ac:dyDescent="0.25">
      <c r="A274" s="1"/>
      <c r="C274" s="33"/>
      <c r="IH274" s="14"/>
      <c r="II274" s="14"/>
      <c r="IJ274" s="14"/>
      <c r="IK274" s="14"/>
      <c r="IL274" s="14"/>
      <c r="IM274" s="14"/>
      <c r="IN274" s="14"/>
      <c r="IO274" s="14"/>
      <c r="IP274" s="14"/>
      <c r="IQ274" s="14"/>
    </row>
    <row r="275" spans="1:251" x14ac:dyDescent="0.25">
      <c r="A275" s="1"/>
      <c r="C275" s="33"/>
      <c r="IH275" s="14"/>
      <c r="II275" s="14"/>
      <c r="IJ275" s="14"/>
      <c r="IK275" s="14"/>
      <c r="IL275" s="14"/>
      <c r="IM275" s="14"/>
      <c r="IN275" s="14"/>
      <c r="IO275" s="14"/>
      <c r="IP275" s="14"/>
      <c r="IQ275" s="14"/>
    </row>
    <row r="276" spans="1:251" x14ac:dyDescent="0.25">
      <c r="A276" s="1"/>
      <c r="C276" s="33"/>
      <c r="IH276" s="14"/>
      <c r="II276" s="14"/>
      <c r="IJ276" s="14"/>
      <c r="IK276" s="14"/>
      <c r="IL276" s="14"/>
      <c r="IM276" s="14"/>
      <c r="IN276" s="14"/>
      <c r="IO276" s="14"/>
      <c r="IP276" s="14"/>
      <c r="IQ276" s="14"/>
    </row>
    <row r="277" spans="1:251" x14ac:dyDescent="0.25">
      <c r="A277" s="1"/>
      <c r="C277" s="33"/>
      <c r="IH277" s="14"/>
      <c r="II277" s="14"/>
      <c r="IJ277" s="14"/>
      <c r="IK277" s="14"/>
      <c r="IL277" s="14"/>
      <c r="IM277" s="14"/>
      <c r="IN277" s="14"/>
      <c r="IO277" s="14"/>
      <c r="IP277" s="14"/>
      <c r="IQ277" s="14"/>
    </row>
    <row r="278" spans="1:251" x14ac:dyDescent="0.25">
      <c r="A278" s="1"/>
      <c r="C278" s="33"/>
      <c r="IH278" s="14"/>
      <c r="II278" s="14"/>
      <c r="IJ278" s="14"/>
      <c r="IK278" s="14"/>
      <c r="IL278" s="14"/>
      <c r="IM278" s="14"/>
      <c r="IN278" s="14"/>
      <c r="IO278" s="14"/>
      <c r="IP278" s="14"/>
      <c r="IQ278" s="14"/>
    </row>
    <row r="279" spans="1:251" x14ac:dyDescent="0.25">
      <c r="A279" s="1"/>
      <c r="C279" s="33"/>
      <c r="IH279" s="14"/>
      <c r="II279" s="14"/>
      <c r="IJ279" s="14"/>
      <c r="IK279" s="14"/>
      <c r="IL279" s="14"/>
      <c r="IM279" s="14"/>
      <c r="IN279" s="14"/>
      <c r="IO279" s="14"/>
      <c r="IP279" s="14"/>
      <c r="IQ279" s="14"/>
    </row>
    <row r="280" spans="1:251" x14ac:dyDescent="0.25">
      <c r="A280" s="1"/>
      <c r="C280" s="33"/>
      <c r="IH280" s="14"/>
      <c r="II280" s="14"/>
      <c r="IJ280" s="14"/>
      <c r="IK280" s="14"/>
      <c r="IL280" s="14"/>
      <c r="IM280" s="14"/>
      <c r="IN280" s="14"/>
      <c r="IO280" s="14"/>
      <c r="IP280" s="14"/>
      <c r="IQ280" s="14"/>
    </row>
    <row r="281" spans="1:251" x14ac:dyDescent="0.25">
      <c r="A281" s="1"/>
      <c r="C281" s="33"/>
      <c r="IH281" s="14"/>
      <c r="II281" s="14"/>
      <c r="IJ281" s="14"/>
      <c r="IK281" s="14"/>
      <c r="IL281" s="14"/>
      <c r="IM281" s="14"/>
      <c r="IN281" s="14"/>
      <c r="IO281" s="14"/>
      <c r="IP281" s="14"/>
      <c r="IQ281" s="14"/>
    </row>
    <row r="282" spans="1:251" x14ac:dyDescent="0.25">
      <c r="A282" s="1"/>
      <c r="C282" s="33"/>
      <c r="IH282" s="14"/>
      <c r="II282" s="14"/>
      <c r="IJ282" s="14"/>
      <c r="IK282" s="14"/>
      <c r="IL282" s="14"/>
      <c r="IM282" s="14"/>
      <c r="IN282" s="14"/>
      <c r="IO282" s="14"/>
      <c r="IP282" s="14"/>
      <c r="IQ282" s="14"/>
    </row>
    <row r="283" spans="1:251" x14ac:dyDescent="0.25">
      <c r="A283" s="1"/>
      <c r="C283" s="33"/>
      <c r="IH283" s="14"/>
      <c r="II283" s="14"/>
      <c r="IJ283" s="14"/>
      <c r="IK283" s="14"/>
      <c r="IL283" s="14"/>
      <c r="IM283" s="14"/>
      <c r="IN283" s="14"/>
      <c r="IO283" s="14"/>
      <c r="IP283" s="14"/>
      <c r="IQ283" s="14"/>
    </row>
    <row r="284" spans="1:251" x14ac:dyDescent="0.25">
      <c r="A284" s="1"/>
      <c r="C284" s="33"/>
      <c r="IH284" s="14"/>
      <c r="II284" s="14"/>
      <c r="IJ284" s="14"/>
      <c r="IK284" s="14"/>
      <c r="IL284" s="14"/>
      <c r="IM284" s="14"/>
      <c r="IN284" s="14"/>
      <c r="IO284" s="14"/>
      <c r="IP284" s="14"/>
      <c r="IQ284" s="14"/>
    </row>
    <row r="285" spans="1:251" x14ac:dyDescent="0.25">
      <c r="A285" s="1"/>
      <c r="C285" s="33"/>
      <c r="IH285" s="14"/>
      <c r="II285" s="14"/>
      <c r="IJ285" s="14"/>
      <c r="IK285" s="14"/>
      <c r="IL285" s="14"/>
      <c r="IM285" s="14"/>
      <c r="IN285" s="14"/>
      <c r="IO285" s="14"/>
      <c r="IP285" s="14"/>
      <c r="IQ285" s="14"/>
    </row>
    <row r="286" spans="1:251" x14ac:dyDescent="0.25">
      <c r="A286" s="1"/>
      <c r="C286" s="33"/>
      <c r="IH286" s="14"/>
      <c r="II286" s="14"/>
      <c r="IJ286" s="14"/>
      <c r="IK286" s="14"/>
      <c r="IL286" s="14"/>
      <c r="IM286" s="14"/>
      <c r="IN286" s="14"/>
      <c r="IO286" s="14"/>
      <c r="IP286" s="14"/>
      <c r="IQ286" s="14"/>
    </row>
    <row r="287" spans="1:251" x14ac:dyDescent="0.25">
      <c r="A287" s="1"/>
      <c r="C287" s="33"/>
      <c r="IH287" s="14"/>
      <c r="II287" s="14"/>
      <c r="IJ287" s="14"/>
      <c r="IK287" s="14"/>
      <c r="IL287" s="14"/>
      <c r="IM287" s="14"/>
      <c r="IN287" s="14"/>
      <c r="IO287" s="14"/>
      <c r="IP287" s="14"/>
      <c r="IQ287" s="14"/>
    </row>
    <row r="288" spans="1:251" x14ac:dyDescent="0.25">
      <c r="A288" s="1"/>
      <c r="C288" s="33"/>
      <c r="IH288" s="14"/>
      <c r="II288" s="14"/>
      <c r="IJ288" s="14"/>
      <c r="IK288" s="14"/>
      <c r="IL288" s="14"/>
      <c r="IM288" s="14"/>
      <c r="IN288" s="14"/>
      <c r="IO288" s="14"/>
      <c r="IP288" s="14"/>
      <c r="IQ288" s="14"/>
    </row>
    <row r="289" spans="1:251" x14ac:dyDescent="0.25">
      <c r="A289" s="1"/>
      <c r="C289" s="33"/>
      <c r="IH289" s="14"/>
      <c r="II289" s="14"/>
      <c r="IJ289" s="14"/>
      <c r="IK289" s="14"/>
      <c r="IL289" s="14"/>
      <c r="IM289" s="14"/>
      <c r="IN289" s="14"/>
      <c r="IO289" s="14"/>
      <c r="IP289" s="14"/>
      <c r="IQ289" s="14"/>
    </row>
    <row r="290" spans="1:251" x14ac:dyDescent="0.25">
      <c r="A290" s="1"/>
      <c r="C290" s="33"/>
      <c r="IH290" s="14"/>
      <c r="II290" s="14"/>
      <c r="IJ290" s="14"/>
      <c r="IK290" s="14"/>
      <c r="IL290" s="14"/>
      <c r="IM290" s="14"/>
      <c r="IN290" s="14"/>
      <c r="IO290" s="14"/>
      <c r="IP290" s="14"/>
      <c r="IQ290" s="14"/>
    </row>
    <row r="291" spans="1:251" x14ac:dyDescent="0.25">
      <c r="A291" s="1"/>
      <c r="C291" s="33"/>
      <c r="IH291" s="14"/>
      <c r="II291" s="14"/>
      <c r="IJ291" s="14"/>
      <c r="IK291" s="14"/>
      <c r="IL291" s="14"/>
      <c r="IM291" s="14"/>
      <c r="IN291" s="14"/>
      <c r="IO291" s="14"/>
      <c r="IP291" s="14"/>
      <c r="IQ291" s="14"/>
    </row>
    <row r="292" spans="1:251" x14ac:dyDescent="0.25">
      <c r="A292" s="1"/>
      <c r="C292" s="33"/>
      <c r="IH292" s="14"/>
      <c r="II292" s="14"/>
      <c r="IJ292" s="14"/>
      <c r="IK292" s="14"/>
      <c r="IL292" s="14"/>
      <c r="IM292" s="14"/>
      <c r="IN292" s="14"/>
      <c r="IO292" s="14"/>
      <c r="IP292" s="14"/>
      <c r="IQ292" s="14"/>
    </row>
    <row r="293" spans="1:251" x14ac:dyDescent="0.25">
      <c r="A293" s="1"/>
      <c r="C293" s="33"/>
      <c r="IH293" s="14"/>
      <c r="II293" s="14"/>
      <c r="IJ293" s="14"/>
      <c r="IK293" s="14"/>
      <c r="IL293" s="14"/>
      <c r="IM293" s="14"/>
      <c r="IN293" s="14"/>
      <c r="IO293" s="14"/>
      <c r="IP293" s="14"/>
      <c r="IQ293" s="14"/>
    </row>
    <row r="294" spans="1:251" x14ac:dyDescent="0.25">
      <c r="A294" s="1"/>
      <c r="C294" s="33"/>
      <c r="IH294" s="14"/>
      <c r="II294" s="14"/>
      <c r="IJ294" s="14"/>
      <c r="IK294" s="14"/>
      <c r="IL294" s="14"/>
      <c r="IM294" s="14"/>
      <c r="IN294" s="14"/>
      <c r="IO294" s="14"/>
      <c r="IP294" s="14"/>
      <c r="IQ294" s="14"/>
    </row>
    <row r="295" spans="1:251" x14ac:dyDescent="0.25">
      <c r="A295" s="1"/>
      <c r="C295" s="33"/>
      <c r="IH295" s="14"/>
      <c r="II295" s="14"/>
      <c r="IJ295" s="14"/>
      <c r="IK295" s="14"/>
      <c r="IL295" s="14"/>
      <c r="IM295" s="14"/>
      <c r="IN295" s="14"/>
      <c r="IO295" s="14"/>
      <c r="IP295" s="14"/>
      <c r="IQ295" s="14"/>
    </row>
    <row r="296" spans="1:251" x14ac:dyDescent="0.25">
      <c r="A296" s="1"/>
      <c r="C296" s="33"/>
      <c r="IH296" s="14"/>
      <c r="II296" s="14"/>
      <c r="IJ296" s="14"/>
      <c r="IK296" s="14"/>
      <c r="IL296" s="14"/>
      <c r="IM296" s="14"/>
      <c r="IN296" s="14"/>
      <c r="IO296" s="14"/>
      <c r="IP296" s="14"/>
      <c r="IQ296" s="14"/>
    </row>
    <row r="297" spans="1:251" x14ac:dyDescent="0.25">
      <c r="A297" s="1"/>
      <c r="C297" s="33"/>
      <c r="IH297" s="14"/>
      <c r="II297" s="14"/>
      <c r="IJ297" s="14"/>
      <c r="IK297" s="14"/>
      <c r="IL297" s="14"/>
      <c r="IM297" s="14"/>
      <c r="IN297" s="14"/>
      <c r="IO297" s="14"/>
      <c r="IP297" s="14"/>
      <c r="IQ297" s="14"/>
    </row>
    <row r="298" spans="1:251" x14ac:dyDescent="0.25">
      <c r="A298" s="1"/>
      <c r="C298" s="33"/>
      <c r="IH298" s="14"/>
      <c r="II298" s="14"/>
      <c r="IJ298" s="14"/>
      <c r="IK298" s="14"/>
      <c r="IL298" s="14"/>
      <c r="IM298" s="14"/>
      <c r="IN298" s="14"/>
      <c r="IO298" s="14"/>
      <c r="IP298" s="14"/>
      <c r="IQ298" s="14"/>
    </row>
    <row r="299" spans="1:251" x14ac:dyDescent="0.25">
      <c r="A299" s="1"/>
      <c r="C299" s="33"/>
      <c r="IH299" s="14"/>
      <c r="II299" s="14"/>
      <c r="IJ299" s="14"/>
      <c r="IK299" s="14"/>
      <c r="IL299" s="14"/>
      <c r="IM299" s="14"/>
      <c r="IN299" s="14"/>
      <c r="IO299" s="14"/>
      <c r="IP299" s="14"/>
      <c r="IQ299" s="14"/>
    </row>
    <row r="300" spans="1:251" x14ac:dyDescent="0.25">
      <c r="A300" s="1"/>
      <c r="C300" s="33"/>
      <c r="IH300" s="14"/>
      <c r="II300" s="14"/>
      <c r="IJ300" s="14"/>
      <c r="IK300" s="14"/>
      <c r="IL300" s="14"/>
      <c r="IM300" s="14"/>
      <c r="IN300" s="14"/>
      <c r="IO300" s="14"/>
      <c r="IP300" s="14"/>
      <c r="IQ300" s="14"/>
    </row>
    <row r="301" spans="1:251" x14ac:dyDescent="0.25">
      <c r="A301" s="1"/>
      <c r="C301" s="33"/>
      <c r="IH301" s="14"/>
      <c r="II301" s="14"/>
      <c r="IJ301" s="14"/>
      <c r="IK301" s="14"/>
      <c r="IL301" s="14"/>
      <c r="IM301" s="14"/>
      <c r="IN301" s="14"/>
      <c r="IO301" s="14"/>
      <c r="IP301" s="14"/>
      <c r="IQ301" s="14"/>
    </row>
    <row r="302" spans="1:251" x14ac:dyDescent="0.25">
      <c r="A302" s="1"/>
      <c r="C302" s="33"/>
      <c r="IH302" s="14"/>
      <c r="II302" s="14"/>
      <c r="IJ302" s="14"/>
      <c r="IK302" s="14"/>
      <c r="IL302" s="14"/>
      <c r="IM302" s="14"/>
      <c r="IN302" s="14"/>
      <c r="IO302" s="14"/>
      <c r="IP302" s="14"/>
      <c r="IQ302" s="14"/>
    </row>
    <row r="303" spans="1:251" x14ac:dyDescent="0.25">
      <c r="A303" s="1"/>
      <c r="C303" s="33"/>
      <c r="IH303" s="14"/>
      <c r="II303" s="14"/>
      <c r="IJ303" s="14"/>
      <c r="IK303" s="14"/>
      <c r="IL303" s="14"/>
      <c r="IM303" s="14"/>
      <c r="IN303" s="14"/>
      <c r="IO303" s="14"/>
      <c r="IP303" s="14"/>
      <c r="IQ303" s="14"/>
    </row>
    <row r="304" spans="1:251" x14ac:dyDescent="0.25">
      <c r="A304" s="1"/>
      <c r="C304" s="33"/>
      <c r="IH304" s="14"/>
      <c r="II304" s="14"/>
      <c r="IJ304" s="14"/>
      <c r="IK304" s="14"/>
      <c r="IL304" s="14"/>
      <c r="IM304" s="14"/>
      <c r="IN304" s="14"/>
      <c r="IO304" s="14"/>
      <c r="IP304" s="14"/>
      <c r="IQ304" s="14"/>
    </row>
    <row r="305" spans="1:251" x14ac:dyDescent="0.25">
      <c r="A305" s="1"/>
      <c r="C305" s="33"/>
      <c r="IH305" s="14"/>
      <c r="II305" s="14"/>
      <c r="IJ305" s="14"/>
      <c r="IK305" s="14"/>
      <c r="IL305" s="14"/>
      <c r="IM305" s="14"/>
      <c r="IN305" s="14"/>
      <c r="IO305" s="14"/>
      <c r="IP305" s="14"/>
      <c r="IQ305" s="14"/>
    </row>
    <row r="306" spans="1:251" x14ac:dyDescent="0.25">
      <c r="A306" s="1"/>
      <c r="C306" s="33"/>
      <c r="IH306" s="14"/>
      <c r="II306" s="14"/>
      <c r="IJ306" s="14"/>
      <c r="IK306" s="14"/>
      <c r="IL306" s="14"/>
      <c r="IM306" s="14"/>
      <c r="IN306" s="14"/>
      <c r="IO306" s="14"/>
      <c r="IP306" s="14"/>
      <c r="IQ306" s="14"/>
    </row>
    <row r="307" spans="1:251" x14ac:dyDescent="0.25">
      <c r="A307" s="1"/>
      <c r="C307" s="33"/>
      <c r="IH307" s="14"/>
      <c r="II307" s="14"/>
      <c r="IJ307" s="14"/>
      <c r="IK307" s="14"/>
      <c r="IL307" s="14"/>
      <c r="IM307" s="14"/>
      <c r="IN307" s="14"/>
      <c r="IO307" s="14"/>
      <c r="IP307" s="14"/>
      <c r="IQ307" s="14"/>
    </row>
    <row r="308" spans="1:251" x14ac:dyDescent="0.25">
      <c r="A308" s="1"/>
      <c r="C308" s="33"/>
      <c r="IH308" s="14"/>
      <c r="II308" s="14"/>
      <c r="IJ308" s="14"/>
      <c r="IK308" s="14"/>
      <c r="IL308" s="14"/>
      <c r="IM308" s="14"/>
      <c r="IN308" s="14"/>
      <c r="IO308" s="14"/>
      <c r="IP308" s="14"/>
      <c r="IQ308" s="14"/>
    </row>
    <row r="309" spans="1:251" x14ac:dyDescent="0.25">
      <c r="A309" s="1"/>
      <c r="C309" s="33"/>
      <c r="IH309" s="14"/>
      <c r="II309" s="14"/>
      <c r="IJ309" s="14"/>
      <c r="IK309" s="14"/>
      <c r="IL309" s="14"/>
      <c r="IM309" s="14"/>
      <c r="IN309" s="14"/>
      <c r="IO309" s="14"/>
      <c r="IP309" s="14"/>
      <c r="IQ309" s="14"/>
    </row>
    <row r="310" spans="1:251" x14ac:dyDescent="0.25">
      <c r="A310" s="1"/>
      <c r="C310" s="33"/>
      <c r="IH310" s="14"/>
      <c r="II310" s="14"/>
      <c r="IJ310" s="14"/>
      <c r="IK310" s="14"/>
      <c r="IL310" s="14"/>
      <c r="IM310" s="14"/>
      <c r="IN310" s="14"/>
      <c r="IO310" s="14"/>
      <c r="IP310" s="14"/>
      <c r="IQ310" s="14"/>
    </row>
    <row r="311" spans="1:251" x14ac:dyDescent="0.25">
      <c r="A311" s="1"/>
      <c r="C311" s="33"/>
      <c r="IH311" s="14"/>
      <c r="II311" s="14"/>
      <c r="IJ311" s="14"/>
      <c r="IK311" s="14"/>
      <c r="IL311" s="14"/>
      <c r="IM311" s="14"/>
      <c r="IN311" s="14"/>
      <c r="IO311" s="14"/>
      <c r="IP311" s="14"/>
      <c r="IQ311" s="14"/>
    </row>
    <row r="312" spans="1:251" x14ac:dyDescent="0.25">
      <c r="A312" s="1"/>
      <c r="C312" s="33"/>
      <c r="IH312" s="14"/>
      <c r="II312" s="14"/>
      <c r="IJ312" s="14"/>
      <c r="IK312" s="14"/>
      <c r="IL312" s="14"/>
      <c r="IM312" s="14"/>
      <c r="IN312" s="14"/>
      <c r="IO312" s="14"/>
      <c r="IP312" s="14"/>
      <c r="IQ312" s="14"/>
    </row>
    <row r="313" spans="1:251" x14ac:dyDescent="0.25">
      <c r="A313" s="1"/>
      <c r="C313" s="33"/>
      <c r="IH313" s="14"/>
      <c r="II313" s="14"/>
      <c r="IJ313" s="14"/>
      <c r="IK313" s="14"/>
      <c r="IL313" s="14"/>
      <c r="IM313" s="14"/>
      <c r="IN313" s="14"/>
      <c r="IO313" s="14"/>
      <c r="IP313" s="14"/>
      <c r="IQ313" s="14"/>
    </row>
    <row r="314" spans="1:251" x14ac:dyDescent="0.25">
      <c r="A314" s="1"/>
      <c r="C314" s="33"/>
      <c r="IH314" s="14"/>
      <c r="II314" s="14"/>
      <c r="IJ314" s="14"/>
      <c r="IK314" s="14"/>
      <c r="IL314" s="14"/>
      <c r="IM314" s="14"/>
      <c r="IN314" s="14"/>
      <c r="IO314" s="14"/>
      <c r="IP314" s="14"/>
      <c r="IQ314" s="14"/>
    </row>
    <row r="315" spans="1:251" x14ac:dyDescent="0.25">
      <c r="A315" s="1"/>
      <c r="C315" s="33"/>
      <c r="IH315" s="14"/>
      <c r="II315" s="14"/>
      <c r="IJ315" s="14"/>
      <c r="IK315" s="14"/>
      <c r="IL315" s="14"/>
      <c r="IM315" s="14"/>
      <c r="IN315" s="14"/>
      <c r="IO315" s="14"/>
      <c r="IP315" s="14"/>
      <c r="IQ315" s="14"/>
    </row>
    <row r="316" spans="1:251" x14ac:dyDescent="0.25">
      <c r="A316" s="1"/>
      <c r="C316" s="33"/>
      <c r="IH316" s="14"/>
      <c r="II316" s="14"/>
      <c r="IJ316" s="14"/>
      <c r="IK316" s="14"/>
      <c r="IL316" s="14"/>
      <c r="IM316" s="14"/>
      <c r="IN316" s="14"/>
      <c r="IO316" s="14"/>
      <c r="IP316" s="14"/>
      <c r="IQ316" s="14"/>
    </row>
    <row r="317" spans="1:251" x14ac:dyDescent="0.25">
      <c r="A317" s="1"/>
      <c r="C317" s="33"/>
      <c r="IH317" s="14"/>
      <c r="II317" s="14"/>
      <c r="IJ317" s="14"/>
      <c r="IK317" s="14"/>
      <c r="IL317" s="14"/>
      <c r="IM317" s="14"/>
      <c r="IN317" s="14"/>
      <c r="IO317" s="14"/>
      <c r="IP317" s="14"/>
      <c r="IQ317" s="14"/>
    </row>
    <row r="318" spans="1:251" x14ac:dyDescent="0.25">
      <c r="A318" s="1"/>
      <c r="C318" s="33"/>
      <c r="IH318" s="14"/>
      <c r="II318" s="14"/>
      <c r="IJ318" s="14"/>
      <c r="IK318" s="14"/>
      <c r="IL318" s="14"/>
      <c r="IM318" s="14"/>
      <c r="IN318" s="14"/>
      <c r="IO318" s="14"/>
      <c r="IP318" s="14"/>
      <c r="IQ318" s="14"/>
    </row>
    <row r="319" spans="1:251" x14ac:dyDescent="0.25">
      <c r="A319" s="1"/>
      <c r="C319" s="33"/>
      <c r="IH319" s="14"/>
      <c r="II319" s="14"/>
      <c r="IJ319" s="14"/>
      <c r="IK319" s="14"/>
      <c r="IL319" s="14"/>
      <c r="IM319" s="14"/>
      <c r="IN319" s="14"/>
      <c r="IO319" s="14"/>
      <c r="IP319" s="14"/>
      <c r="IQ319" s="14"/>
    </row>
    <row r="320" spans="1:251" x14ac:dyDescent="0.25">
      <c r="A320" s="1"/>
      <c r="C320" s="33"/>
      <c r="IH320" s="14"/>
      <c r="II320" s="14"/>
      <c r="IJ320" s="14"/>
      <c r="IK320" s="14"/>
      <c r="IL320" s="14"/>
      <c r="IM320" s="14"/>
      <c r="IN320" s="14"/>
      <c r="IO320" s="14"/>
      <c r="IP320" s="14"/>
      <c r="IQ320" s="14"/>
    </row>
    <row r="321" spans="1:251" x14ac:dyDescent="0.25">
      <c r="A321" s="1"/>
      <c r="C321" s="33"/>
      <c r="IH321" s="14"/>
      <c r="II321" s="14"/>
      <c r="IJ321" s="14"/>
      <c r="IK321" s="14"/>
      <c r="IL321" s="14"/>
      <c r="IM321" s="14"/>
      <c r="IN321" s="14"/>
      <c r="IO321" s="14"/>
      <c r="IP321" s="14"/>
      <c r="IQ321" s="14"/>
    </row>
    <row r="322" spans="1:251" x14ac:dyDescent="0.25">
      <c r="A322" s="1"/>
      <c r="C322" s="33"/>
      <c r="IH322" s="14"/>
      <c r="II322" s="14"/>
      <c r="IJ322" s="14"/>
      <c r="IK322" s="14"/>
      <c r="IL322" s="14"/>
      <c r="IM322" s="14"/>
      <c r="IN322" s="14"/>
      <c r="IO322" s="14"/>
      <c r="IP322" s="14"/>
      <c r="IQ322" s="14"/>
    </row>
    <row r="323" spans="1:251" x14ac:dyDescent="0.25">
      <c r="A323" s="1"/>
      <c r="C323" s="33"/>
      <c r="IH323" s="14"/>
      <c r="II323" s="14"/>
      <c r="IJ323" s="14"/>
      <c r="IK323" s="14"/>
      <c r="IL323" s="14"/>
      <c r="IM323" s="14"/>
      <c r="IN323" s="14"/>
      <c r="IO323" s="14"/>
      <c r="IP323" s="14"/>
      <c r="IQ323" s="14"/>
    </row>
    <row r="324" spans="1:251" x14ac:dyDescent="0.25">
      <c r="A324" s="1"/>
      <c r="C324" s="33"/>
      <c r="IH324" s="14"/>
      <c r="II324" s="14"/>
      <c r="IJ324" s="14"/>
      <c r="IK324" s="14"/>
      <c r="IL324" s="14"/>
      <c r="IM324" s="14"/>
      <c r="IN324" s="14"/>
      <c r="IO324" s="14"/>
      <c r="IP324" s="14"/>
      <c r="IQ324" s="14"/>
    </row>
    <row r="325" spans="1:251" x14ac:dyDescent="0.25">
      <c r="A325" s="1"/>
      <c r="C325" s="33"/>
      <c r="IH325" s="14"/>
      <c r="II325" s="14"/>
      <c r="IJ325" s="14"/>
      <c r="IK325" s="14"/>
      <c r="IL325" s="14"/>
      <c r="IM325" s="14"/>
      <c r="IN325" s="14"/>
      <c r="IO325" s="14"/>
      <c r="IP325" s="14"/>
      <c r="IQ325" s="14"/>
    </row>
    <row r="326" spans="1:251" x14ac:dyDescent="0.25">
      <c r="A326" s="1"/>
      <c r="C326" s="33"/>
      <c r="IH326" s="14"/>
      <c r="II326" s="14"/>
      <c r="IJ326" s="14"/>
      <c r="IK326" s="14"/>
      <c r="IL326" s="14"/>
      <c r="IM326" s="14"/>
      <c r="IN326" s="14"/>
      <c r="IO326" s="14"/>
      <c r="IP326" s="14"/>
      <c r="IQ326" s="14"/>
    </row>
    <row r="327" spans="1:251" x14ac:dyDescent="0.25">
      <c r="A327" s="1"/>
      <c r="C327" s="33"/>
      <c r="IH327" s="14"/>
      <c r="II327" s="14"/>
      <c r="IJ327" s="14"/>
      <c r="IK327" s="14"/>
      <c r="IL327" s="14"/>
      <c r="IM327" s="14"/>
      <c r="IN327" s="14"/>
      <c r="IO327" s="14"/>
      <c r="IP327" s="14"/>
      <c r="IQ327" s="14"/>
    </row>
    <row r="328" spans="1:251" x14ac:dyDescent="0.25">
      <c r="A328" s="1"/>
      <c r="C328" s="33"/>
      <c r="IH328" s="14"/>
      <c r="II328" s="14"/>
      <c r="IJ328" s="14"/>
      <c r="IK328" s="14"/>
      <c r="IL328" s="14"/>
      <c r="IM328" s="14"/>
      <c r="IN328" s="14"/>
      <c r="IO328" s="14"/>
      <c r="IP328" s="14"/>
      <c r="IQ328" s="14"/>
    </row>
    <row r="329" spans="1:251" x14ac:dyDescent="0.25">
      <c r="A329" s="1"/>
      <c r="C329" s="33"/>
      <c r="IH329" s="14"/>
      <c r="II329" s="14"/>
      <c r="IJ329" s="14"/>
      <c r="IK329" s="14"/>
      <c r="IL329" s="14"/>
      <c r="IM329" s="14"/>
      <c r="IN329" s="14"/>
      <c r="IO329" s="14"/>
      <c r="IP329" s="14"/>
      <c r="IQ329" s="14"/>
    </row>
    <row r="330" spans="1:251" x14ac:dyDescent="0.25">
      <c r="A330" s="1"/>
      <c r="C330" s="33"/>
      <c r="IH330" s="14"/>
      <c r="II330" s="14"/>
      <c r="IJ330" s="14"/>
      <c r="IK330" s="14"/>
      <c r="IL330" s="14"/>
      <c r="IM330" s="14"/>
      <c r="IN330" s="14"/>
      <c r="IO330" s="14"/>
      <c r="IP330" s="14"/>
      <c r="IQ330" s="14"/>
    </row>
    <row r="331" spans="1:251" x14ac:dyDescent="0.25">
      <c r="A331" s="1"/>
      <c r="C331" s="33"/>
      <c r="IH331" s="14"/>
      <c r="II331" s="14"/>
      <c r="IJ331" s="14"/>
      <c r="IK331" s="14"/>
      <c r="IL331" s="14"/>
      <c r="IM331" s="14"/>
      <c r="IN331" s="14"/>
      <c r="IO331" s="14"/>
      <c r="IP331" s="14"/>
      <c r="IQ331" s="14"/>
    </row>
    <row r="332" spans="1:251" x14ac:dyDescent="0.25">
      <c r="A332" s="1"/>
      <c r="C332" s="33"/>
      <c r="IH332" s="14"/>
      <c r="II332" s="14"/>
      <c r="IJ332" s="14"/>
      <c r="IK332" s="14"/>
      <c r="IL332" s="14"/>
      <c r="IM332" s="14"/>
      <c r="IN332" s="14"/>
      <c r="IO332" s="14"/>
      <c r="IP332" s="14"/>
      <c r="IQ332" s="14"/>
    </row>
    <row r="333" spans="1:251" x14ac:dyDescent="0.25">
      <c r="A333" s="1"/>
      <c r="C333" s="33"/>
      <c r="IH333" s="14"/>
      <c r="II333" s="14"/>
      <c r="IJ333" s="14"/>
      <c r="IK333" s="14"/>
      <c r="IL333" s="14"/>
      <c r="IM333" s="14"/>
      <c r="IN333" s="14"/>
      <c r="IO333" s="14"/>
      <c r="IP333" s="14"/>
      <c r="IQ333" s="14"/>
    </row>
    <row r="334" spans="1:251" x14ac:dyDescent="0.25">
      <c r="A334" s="1"/>
      <c r="C334" s="33"/>
      <c r="IH334" s="14"/>
      <c r="II334" s="14"/>
      <c r="IJ334" s="14"/>
      <c r="IK334" s="14"/>
      <c r="IL334" s="14"/>
      <c r="IM334" s="14"/>
      <c r="IN334" s="14"/>
      <c r="IO334" s="14"/>
      <c r="IP334" s="14"/>
      <c r="IQ334" s="14"/>
    </row>
    <row r="335" spans="1:251" x14ac:dyDescent="0.25">
      <c r="A335" s="1"/>
      <c r="C335" s="33"/>
      <c r="IH335" s="14"/>
      <c r="II335" s="14"/>
      <c r="IJ335" s="14"/>
      <c r="IK335" s="14"/>
      <c r="IL335" s="14"/>
      <c r="IM335" s="14"/>
      <c r="IN335" s="14"/>
      <c r="IO335" s="14"/>
      <c r="IP335" s="14"/>
      <c r="IQ335" s="14"/>
    </row>
    <row r="336" spans="1:251" x14ac:dyDescent="0.25">
      <c r="A336" s="1"/>
      <c r="C336" s="33"/>
      <c r="IH336" s="14"/>
      <c r="II336" s="14"/>
      <c r="IJ336" s="14"/>
      <c r="IK336" s="14"/>
      <c r="IL336" s="14"/>
      <c r="IM336" s="14"/>
      <c r="IN336" s="14"/>
      <c r="IO336" s="14"/>
      <c r="IP336" s="14"/>
      <c r="IQ336" s="14"/>
    </row>
    <row r="337" spans="1:251" x14ac:dyDescent="0.25">
      <c r="A337" s="1"/>
      <c r="C337" s="33"/>
      <c r="IH337" s="14"/>
      <c r="II337" s="14"/>
      <c r="IJ337" s="14"/>
      <c r="IK337" s="14"/>
      <c r="IL337" s="14"/>
      <c r="IM337" s="14"/>
      <c r="IN337" s="14"/>
      <c r="IO337" s="14"/>
      <c r="IP337" s="14"/>
      <c r="IQ337" s="14"/>
    </row>
    <row r="338" spans="1:251" x14ac:dyDescent="0.25">
      <c r="A338" s="1"/>
      <c r="C338" s="33"/>
      <c r="IH338" s="14"/>
      <c r="II338" s="14"/>
      <c r="IJ338" s="14"/>
      <c r="IK338" s="14"/>
      <c r="IL338" s="14"/>
      <c r="IM338" s="14"/>
      <c r="IN338" s="14"/>
      <c r="IO338" s="14"/>
      <c r="IP338" s="14"/>
      <c r="IQ338" s="14"/>
    </row>
    <row r="339" spans="1:251" x14ac:dyDescent="0.25">
      <c r="A339" s="1"/>
      <c r="C339" s="33"/>
      <c r="IH339" s="14"/>
      <c r="II339" s="14"/>
      <c r="IJ339" s="14"/>
      <c r="IK339" s="14"/>
      <c r="IL339" s="14"/>
      <c r="IM339" s="14"/>
      <c r="IN339" s="14"/>
      <c r="IO339" s="14"/>
      <c r="IP339" s="14"/>
      <c r="IQ339" s="14"/>
    </row>
    <row r="340" spans="1:251" x14ac:dyDescent="0.25">
      <c r="A340" s="1"/>
      <c r="C340" s="33"/>
      <c r="IH340" s="14"/>
      <c r="II340" s="14"/>
      <c r="IJ340" s="14"/>
      <c r="IK340" s="14"/>
      <c r="IL340" s="14"/>
      <c r="IM340" s="14"/>
      <c r="IN340" s="14"/>
      <c r="IO340" s="14"/>
      <c r="IP340" s="14"/>
      <c r="IQ340" s="14"/>
    </row>
    <row r="341" spans="1:251" x14ac:dyDescent="0.25">
      <c r="A341" s="1"/>
      <c r="C341" s="33"/>
      <c r="IH341" s="14"/>
      <c r="II341" s="14"/>
      <c r="IJ341" s="14"/>
      <c r="IK341" s="14"/>
      <c r="IL341" s="14"/>
      <c r="IM341" s="14"/>
      <c r="IN341" s="14"/>
      <c r="IO341" s="14"/>
      <c r="IP341" s="14"/>
      <c r="IQ341" s="14"/>
    </row>
    <row r="342" spans="1:251" x14ac:dyDescent="0.25">
      <c r="A342" s="1"/>
      <c r="C342" s="33"/>
      <c r="IH342" s="14"/>
      <c r="II342" s="14"/>
      <c r="IJ342" s="14"/>
      <c r="IK342" s="14"/>
      <c r="IL342" s="14"/>
      <c r="IM342" s="14"/>
      <c r="IN342" s="14"/>
      <c r="IO342" s="14"/>
      <c r="IP342" s="14"/>
      <c r="IQ342" s="14"/>
    </row>
    <row r="343" spans="1:251" x14ac:dyDescent="0.25">
      <c r="A343" s="1"/>
      <c r="C343" s="33"/>
      <c r="IH343" s="14"/>
      <c r="II343" s="14"/>
      <c r="IJ343" s="14"/>
      <c r="IK343" s="14"/>
      <c r="IL343" s="14"/>
      <c r="IM343" s="14"/>
      <c r="IN343" s="14"/>
      <c r="IO343" s="14"/>
      <c r="IP343" s="14"/>
      <c r="IQ343" s="14"/>
    </row>
    <row r="344" spans="1:251" x14ac:dyDescent="0.25">
      <c r="A344" s="1"/>
      <c r="C344" s="33"/>
      <c r="IH344" s="14"/>
      <c r="II344" s="14"/>
      <c r="IJ344" s="14"/>
      <c r="IK344" s="14"/>
      <c r="IL344" s="14"/>
      <c r="IM344" s="14"/>
      <c r="IN344" s="14"/>
      <c r="IO344" s="14"/>
      <c r="IP344" s="14"/>
      <c r="IQ344" s="14"/>
    </row>
    <row r="345" spans="1:251" x14ac:dyDescent="0.25">
      <c r="A345" s="1"/>
      <c r="C345" s="33"/>
      <c r="IH345" s="14"/>
      <c r="II345" s="14"/>
      <c r="IJ345" s="14"/>
      <c r="IK345" s="14"/>
      <c r="IL345" s="14"/>
      <c r="IM345" s="14"/>
      <c r="IN345" s="14"/>
      <c r="IO345" s="14"/>
      <c r="IP345" s="14"/>
      <c r="IQ345" s="14"/>
    </row>
    <row r="346" spans="1:251" x14ac:dyDescent="0.25">
      <c r="A346" s="1"/>
      <c r="C346" s="33"/>
      <c r="IH346" s="14"/>
      <c r="II346" s="14"/>
      <c r="IJ346" s="14"/>
      <c r="IK346" s="14"/>
      <c r="IL346" s="14"/>
      <c r="IM346" s="14"/>
      <c r="IN346" s="14"/>
      <c r="IO346" s="14"/>
      <c r="IP346" s="14"/>
      <c r="IQ346" s="14"/>
    </row>
    <row r="347" spans="1:251" x14ac:dyDescent="0.25">
      <c r="A347" s="1"/>
      <c r="C347" s="33"/>
      <c r="IH347" s="14"/>
      <c r="II347" s="14"/>
      <c r="IJ347" s="14"/>
      <c r="IK347" s="14"/>
      <c r="IL347" s="14"/>
      <c r="IM347" s="14"/>
      <c r="IN347" s="14"/>
      <c r="IO347" s="14"/>
      <c r="IP347" s="14"/>
      <c r="IQ347" s="14"/>
    </row>
    <row r="348" spans="1:251" x14ac:dyDescent="0.25">
      <c r="A348" s="1"/>
      <c r="C348" s="33"/>
      <c r="IH348" s="14"/>
      <c r="II348" s="14"/>
      <c r="IJ348" s="14"/>
      <c r="IK348" s="14"/>
      <c r="IL348" s="14"/>
      <c r="IM348" s="14"/>
      <c r="IN348" s="14"/>
      <c r="IO348" s="14"/>
      <c r="IP348" s="14"/>
      <c r="IQ348" s="14"/>
    </row>
    <row r="349" spans="1:251" x14ac:dyDescent="0.25">
      <c r="A349" s="1"/>
      <c r="C349" s="33"/>
      <c r="IH349" s="14"/>
      <c r="II349" s="14"/>
      <c r="IJ349" s="14"/>
      <c r="IK349" s="14"/>
      <c r="IL349" s="14"/>
      <c r="IM349" s="14"/>
      <c r="IN349" s="14"/>
      <c r="IO349" s="14"/>
      <c r="IP349" s="14"/>
      <c r="IQ349" s="14"/>
    </row>
    <row r="350" spans="1:251" x14ac:dyDescent="0.25">
      <c r="A350" s="1"/>
      <c r="C350" s="33"/>
      <c r="IH350" s="14"/>
      <c r="II350" s="14"/>
      <c r="IJ350" s="14"/>
      <c r="IK350" s="14"/>
      <c r="IL350" s="14"/>
      <c r="IM350" s="14"/>
      <c r="IN350" s="14"/>
      <c r="IO350" s="14"/>
      <c r="IP350" s="14"/>
      <c r="IQ350" s="14"/>
    </row>
    <row r="351" spans="1:251" x14ac:dyDescent="0.25">
      <c r="A351" s="1"/>
      <c r="C351" s="33"/>
      <c r="IH351" s="14"/>
      <c r="II351" s="14"/>
      <c r="IJ351" s="14"/>
      <c r="IK351" s="14"/>
      <c r="IL351" s="14"/>
      <c r="IM351" s="14"/>
      <c r="IN351" s="14"/>
      <c r="IO351" s="14"/>
      <c r="IP351" s="14"/>
      <c r="IQ351" s="14"/>
    </row>
    <row r="352" spans="1:251" x14ac:dyDescent="0.25">
      <c r="A352" s="1"/>
      <c r="C352" s="33"/>
      <c r="IH352" s="14"/>
      <c r="II352" s="14"/>
      <c r="IJ352" s="14"/>
      <c r="IK352" s="14"/>
      <c r="IL352" s="14"/>
      <c r="IM352" s="14"/>
      <c r="IN352" s="14"/>
      <c r="IO352" s="14"/>
      <c r="IP352" s="14"/>
      <c r="IQ352" s="14"/>
    </row>
    <row r="353" spans="1:251" x14ac:dyDescent="0.25">
      <c r="A353" s="1"/>
      <c r="C353" s="33"/>
      <c r="IH353" s="14"/>
      <c r="II353" s="14"/>
      <c r="IJ353" s="14"/>
      <c r="IK353" s="14"/>
      <c r="IL353" s="14"/>
      <c r="IM353" s="14"/>
      <c r="IN353" s="14"/>
      <c r="IO353" s="14"/>
      <c r="IP353" s="14"/>
      <c r="IQ353" s="14"/>
    </row>
    <row r="354" spans="1:251" x14ac:dyDescent="0.25">
      <c r="A354" s="1"/>
      <c r="C354" s="33"/>
      <c r="IH354" s="14"/>
      <c r="II354" s="14"/>
      <c r="IJ354" s="14"/>
      <c r="IK354" s="14"/>
      <c r="IL354" s="14"/>
      <c r="IM354" s="14"/>
      <c r="IN354" s="14"/>
      <c r="IO354" s="14"/>
      <c r="IP354" s="14"/>
      <c r="IQ354" s="14"/>
    </row>
    <row r="355" spans="1:251" x14ac:dyDescent="0.25">
      <c r="A355" s="1"/>
      <c r="C355" s="33"/>
      <c r="IH355" s="14"/>
      <c r="II355" s="14"/>
      <c r="IJ355" s="14"/>
      <c r="IK355" s="14"/>
      <c r="IL355" s="14"/>
      <c r="IM355" s="14"/>
      <c r="IN355" s="14"/>
      <c r="IO355" s="14"/>
      <c r="IP355" s="14"/>
      <c r="IQ355" s="14"/>
    </row>
    <row r="356" spans="1:251" x14ac:dyDescent="0.25">
      <c r="A356" s="1"/>
      <c r="C356" s="33"/>
      <c r="IH356" s="14"/>
      <c r="II356" s="14"/>
      <c r="IJ356" s="14"/>
      <c r="IK356" s="14"/>
      <c r="IL356" s="14"/>
      <c r="IM356" s="14"/>
      <c r="IN356" s="14"/>
      <c r="IO356" s="14"/>
      <c r="IP356" s="14"/>
      <c r="IQ356" s="14"/>
    </row>
    <row r="357" spans="1:251" x14ac:dyDescent="0.25">
      <c r="A357" s="1"/>
      <c r="C357" s="33"/>
      <c r="IH357" s="14"/>
      <c r="II357" s="14"/>
      <c r="IJ357" s="14"/>
      <c r="IK357" s="14"/>
      <c r="IL357" s="14"/>
      <c r="IM357" s="14"/>
      <c r="IN357" s="14"/>
      <c r="IO357" s="14"/>
      <c r="IP357" s="14"/>
      <c r="IQ357" s="14"/>
    </row>
    <row r="358" spans="1:251" x14ac:dyDescent="0.25">
      <c r="A358" s="1"/>
      <c r="C358" s="33"/>
      <c r="IH358" s="14"/>
      <c r="II358" s="14"/>
      <c r="IJ358" s="14"/>
      <c r="IK358" s="14"/>
      <c r="IL358" s="14"/>
      <c r="IM358" s="14"/>
      <c r="IN358" s="14"/>
      <c r="IO358" s="14"/>
      <c r="IP358" s="14"/>
      <c r="IQ358" s="14"/>
    </row>
    <row r="359" spans="1:251" x14ac:dyDescent="0.25">
      <c r="A359" s="1"/>
      <c r="C359" s="33"/>
      <c r="IH359" s="14"/>
      <c r="II359" s="14"/>
      <c r="IJ359" s="14"/>
      <c r="IK359" s="14"/>
      <c r="IL359" s="14"/>
      <c r="IM359" s="14"/>
      <c r="IN359" s="14"/>
      <c r="IO359" s="14"/>
      <c r="IP359" s="14"/>
      <c r="IQ359" s="14"/>
    </row>
    <row r="360" spans="1:251" x14ac:dyDescent="0.25">
      <c r="A360" s="1"/>
      <c r="C360" s="33"/>
      <c r="IH360" s="14"/>
      <c r="II360" s="14"/>
      <c r="IJ360" s="14"/>
      <c r="IK360" s="14"/>
      <c r="IL360" s="14"/>
      <c r="IM360" s="14"/>
      <c r="IN360" s="14"/>
      <c r="IO360" s="14"/>
      <c r="IP360" s="14"/>
      <c r="IQ360" s="14"/>
    </row>
    <row r="361" spans="1:251" x14ac:dyDescent="0.25">
      <c r="A361" s="1"/>
      <c r="C361" s="33"/>
      <c r="IH361" s="14"/>
      <c r="II361" s="14"/>
      <c r="IJ361" s="14"/>
      <c r="IK361" s="14"/>
      <c r="IL361" s="14"/>
      <c r="IM361" s="14"/>
      <c r="IN361" s="14"/>
      <c r="IO361" s="14"/>
      <c r="IP361" s="14"/>
      <c r="IQ361" s="14"/>
    </row>
    <row r="362" spans="1:251" x14ac:dyDescent="0.25">
      <c r="A362" s="1"/>
      <c r="C362" s="33"/>
      <c r="IH362" s="14"/>
      <c r="II362" s="14"/>
      <c r="IJ362" s="14"/>
      <c r="IK362" s="14"/>
      <c r="IL362" s="14"/>
      <c r="IM362" s="14"/>
      <c r="IN362" s="14"/>
      <c r="IO362" s="14"/>
      <c r="IP362" s="14"/>
      <c r="IQ362" s="14"/>
    </row>
    <row r="363" spans="1:251" x14ac:dyDescent="0.25">
      <c r="A363" s="1"/>
      <c r="C363" s="33"/>
      <c r="IH363" s="14"/>
      <c r="II363" s="14"/>
      <c r="IJ363" s="14"/>
      <c r="IK363" s="14"/>
      <c r="IL363" s="14"/>
      <c r="IM363" s="14"/>
      <c r="IN363" s="14"/>
      <c r="IO363" s="14"/>
      <c r="IP363" s="14"/>
      <c r="IQ363" s="14"/>
    </row>
    <row r="364" spans="1:251" x14ac:dyDescent="0.25">
      <c r="A364" s="1"/>
      <c r="C364" s="33"/>
      <c r="IH364" s="14"/>
      <c r="II364" s="14"/>
      <c r="IJ364" s="14"/>
      <c r="IK364" s="14"/>
      <c r="IL364" s="14"/>
      <c r="IM364" s="14"/>
      <c r="IN364" s="14"/>
      <c r="IO364" s="14"/>
      <c r="IP364" s="14"/>
      <c r="IQ364" s="14"/>
    </row>
    <row r="365" spans="1:251" x14ac:dyDescent="0.25">
      <c r="A365" s="1"/>
      <c r="C365" s="33"/>
      <c r="IH365" s="14"/>
      <c r="II365" s="14"/>
      <c r="IJ365" s="14"/>
      <c r="IK365" s="14"/>
      <c r="IL365" s="14"/>
      <c r="IM365" s="14"/>
      <c r="IN365" s="14"/>
      <c r="IO365" s="14"/>
      <c r="IP365" s="14"/>
      <c r="IQ365" s="14"/>
    </row>
    <row r="366" spans="1:251" x14ac:dyDescent="0.25">
      <c r="A366" s="1"/>
      <c r="C366" s="33"/>
      <c r="IH366" s="14"/>
      <c r="II366" s="14"/>
      <c r="IJ366" s="14"/>
      <c r="IK366" s="14"/>
      <c r="IL366" s="14"/>
      <c r="IM366" s="14"/>
      <c r="IN366" s="14"/>
      <c r="IO366" s="14"/>
      <c r="IP366" s="14"/>
      <c r="IQ366" s="14"/>
    </row>
    <row r="367" spans="1:251" x14ac:dyDescent="0.25">
      <c r="A367" s="1"/>
      <c r="C367" s="33"/>
      <c r="IH367" s="14"/>
      <c r="II367" s="14"/>
      <c r="IJ367" s="14"/>
      <c r="IK367" s="14"/>
      <c r="IL367" s="14"/>
      <c r="IM367" s="14"/>
      <c r="IN367" s="14"/>
      <c r="IO367" s="14"/>
      <c r="IP367" s="14"/>
      <c r="IQ367" s="14"/>
    </row>
    <row r="368" spans="1:251" x14ac:dyDescent="0.25">
      <c r="A368" s="1"/>
      <c r="C368" s="33"/>
      <c r="IH368" s="14"/>
      <c r="II368" s="14"/>
      <c r="IJ368" s="14"/>
      <c r="IK368" s="14"/>
      <c r="IL368" s="14"/>
      <c r="IM368" s="14"/>
      <c r="IN368" s="14"/>
      <c r="IO368" s="14"/>
      <c r="IP368" s="14"/>
      <c r="IQ368" s="14"/>
    </row>
    <row r="369" spans="1:251" x14ac:dyDescent="0.25">
      <c r="A369" s="1"/>
      <c r="C369" s="33"/>
      <c r="IH369" s="14"/>
      <c r="II369" s="14"/>
      <c r="IJ369" s="14"/>
      <c r="IK369" s="14"/>
      <c r="IL369" s="14"/>
      <c r="IM369" s="14"/>
      <c r="IN369" s="14"/>
      <c r="IO369" s="14"/>
      <c r="IP369" s="14"/>
      <c r="IQ369" s="14"/>
    </row>
    <row r="370" spans="1:251" x14ac:dyDescent="0.25">
      <c r="A370" s="1"/>
      <c r="C370" s="33"/>
      <c r="IH370" s="14"/>
      <c r="II370" s="14"/>
      <c r="IJ370" s="14"/>
      <c r="IK370" s="14"/>
      <c r="IL370" s="14"/>
      <c r="IM370" s="14"/>
      <c r="IN370" s="14"/>
      <c r="IO370" s="14"/>
      <c r="IP370" s="14"/>
      <c r="IQ370" s="14"/>
    </row>
    <row r="371" spans="1:251" x14ac:dyDescent="0.25">
      <c r="A371" s="1"/>
      <c r="C371" s="33"/>
      <c r="IH371" s="14"/>
      <c r="II371" s="14"/>
      <c r="IJ371" s="14"/>
      <c r="IK371" s="14"/>
      <c r="IL371" s="14"/>
      <c r="IM371" s="14"/>
      <c r="IN371" s="14"/>
      <c r="IO371" s="14"/>
      <c r="IP371" s="14"/>
      <c r="IQ371" s="14"/>
    </row>
    <row r="372" spans="1:251" x14ac:dyDescent="0.25">
      <c r="A372" s="1"/>
      <c r="C372" s="33"/>
      <c r="IH372" s="14"/>
      <c r="II372" s="14"/>
      <c r="IJ372" s="14"/>
      <c r="IK372" s="14"/>
      <c r="IL372" s="14"/>
      <c r="IM372" s="14"/>
      <c r="IN372" s="14"/>
      <c r="IO372" s="14"/>
      <c r="IP372" s="14"/>
      <c r="IQ372" s="14"/>
    </row>
    <row r="373" spans="1:251" x14ac:dyDescent="0.25">
      <c r="A373" s="1"/>
      <c r="C373" s="33"/>
      <c r="IH373" s="14"/>
      <c r="II373" s="14"/>
      <c r="IJ373" s="14"/>
      <c r="IK373" s="14"/>
      <c r="IL373" s="14"/>
      <c r="IM373" s="14"/>
      <c r="IN373" s="14"/>
      <c r="IO373" s="14"/>
      <c r="IP373" s="14"/>
      <c r="IQ373" s="14"/>
    </row>
    <row r="374" spans="1:251" x14ac:dyDescent="0.25">
      <c r="A374" s="1"/>
      <c r="C374" s="33"/>
      <c r="IH374" s="14"/>
      <c r="II374" s="14"/>
      <c r="IJ374" s="14"/>
      <c r="IK374" s="14"/>
      <c r="IL374" s="14"/>
      <c r="IM374" s="14"/>
      <c r="IN374" s="14"/>
      <c r="IO374" s="14"/>
      <c r="IP374" s="14"/>
      <c r="IQ374" s="14"/>
    </row>
    <row r="375" spans="1:251" x14ac:dyDescent="0.25">
      <c r="A375" s="1"/>
      <c r="C375" s="33"/>
      <c r="IH375" s="14"/>
      <c r="II375" s="14"/>
      <c r="IJ375" s="14"/>
      <c r="IK375" s="14"/>
      <c r="IL375" s="14"/>
      <c r="IM375" s="14"/>
      <c r="IN375" s="14"/>
      <c r="IO375" s="14"/>
      <c r="IP375" s="14"/>
      <c r="IQ375" s="14"/>
    </row>
    <row r="376" spans="1:251" x14ac:dyDescent="0.25">
      <c r="A376" s="1"/>
      <c r="C376" s="33"/>
      <c r="IH376" s="14"/>
      <c r="II376" s="14"/>
      <c r="IJ376" s="14"/>
      <c r="IK376" s="14"/>
      <c r="IL376" s="14"/>
      <c r="IM376" s="14"/>
      <c r="IN376" s="14"/>
      <c r="IO376" s="14"/>
      <c r="IP376" s="14"/>
      <c r="IQ376" s="14"/>
    </row>
    <row r="377" spans="1:251" x14ac:dyDescent="0.25">
      <c r="A377" s="1"/>
      <c r="C377" s="33"/>
      <c r="IH377" s="14"/>
      <c r="II377" s="14"/>
      <c r="IJ377" s="14"/>
      <c r="IK377" s="14"/>
      <c r="IL377" s="14"/>
      <c r="IM377" s="14"/>
      <c r="IN377" s="14"/>
      <c r="IO377" s="14"/>
      <c r="IP377" s="14"/>
      <c r="IQ377" s="14"/>
    </row>
    <row r="378" spans="1:251" x14ac:dyDescent="0.25">
      <c r="A378" s="1"/>
      <c r="C378" s="33"/>
      <c r="IH378" s="14"/>
      <c r="II378" s="14"/>
      <c r="IJ378" s="14"/>
      <c r="IK378" s="14"/>
      <c r="IL378" s="14"/>
      <c r="IM378" s="14"/>
      <c r="IN378" s="14"/>
      <c r="IO378" s="14"/>
      <c r="IP378" s="14"/>
      <c r="IQ378" s="14"/>
    </row>
    <row r="379" spans="1:251" x14ac:dyDescent="0.25">
      <c r="A379" s="1"/>
      <c r="C379" s="33"/>
      <c r="IH379" s="14"/>
      <c r="II379" s="14"/>
      <c r="IJ379" s="14"/>
      <c r="IK379" s="14"/>
      <c r="IL379" s="14"/>
      <c r="IM379" s="14"/>
      <c r="IN379" s="14"/>
      <c r="IO379" s="14"/>
      <c r="IP379" s="14"/>
      <c r="IQ379" s="14"/>
    </row>
    <row r="380" spans="1:251" x14ac:dyDescent="0.25">
      <c r="A380" s="1"/>
      <c r="C380" s="33"/>
      <c r="IH380" s="14"/>
      <c r="II380" s="14"/>
      <c r="IJ380" s="14"/>
      <c r="IK380" s="14"/>
      <c r="IL380" s="14"/>
      <c r="IM380" s="14"/>
      <c r="IN380" s="14"/>
      <c r="IO380" s="14"/>
      <c r="IP380" s="14"/>
      <c r="IQ380" s="14"/>
    </row>
    <row r="381" spans="1:251" x14ac:dyDescent="0.25">
      <c r="A381" s="1"/>
      <c r="C381" s="33"/>
      <c r="IH381" s="14"/>
      <c r="II381" s="14"/>
      <c r="IJ381" s="14"/>
      <c r="IK381" s="14"/>
      <c r="IL381" s="14"/>
      <c r="IM381" s="14"/>
      <c r="IN381" s="14"/>
      <c r="IO381" s="14"/>
      <c r="IP381" s="14"/>
      <c r="IQ381" s="14"/>
    </row>
    <row r="382" spans="1:251" x14ac:dyDescent="0.25">
      <c r="A382" s="1"/>
      <c r="C382" s="33"/>
      <c r="IH382" s="14"/>
      <c r="II382" s="14"/>
      <c r="IJ382" s="14"/>
      <c r="IK382" s="14"/>
      <c r="IL382" s="14"/>
      <c r="IM382" s="14"/>
      <c r="IN382" s="14"/>
      <c r="IO382" s="14"/>
      <c r="IP382" s="14"/>
      <c r="IQ382" s="14"/>
    </row>
    <row r="383" spans="1:251" x14ac:dyDescent="0.25">
      <c r="A383" s="1"/>
      <c r="C383" s="33"/>
      <c r="IH383" s="14"/>
      <c r="II383" s="14"/>
      <c r="IJ383" s="14"/>
      <c r="IK383" s="14"/>
      <c r="IL383" s="14"/>
      <c r="IM383" s="14"/>
      <c r="IN383" s="14"/>
      <c r="IO383" s="14"/>
      <c r="IP383" s="14"/>
      <c r="IQ383" s="14"/>
    </row>
    <row r="384" spans="1:251" x14ac:dyDescent="0.25">
      <c r="A384" s="1"/>
      <c r="C384" s="33"/>
      <c r="IH384" s="14"/>
      <c r="II384" s="14"/>
      <c r="IJ384" s="14"/>
      <c r="IK384" s="14"/>
      <c r="IL384" s="14"/>
      <c r="IM384" s="14"/>
      <c r="IN384" s="14"/>
      <c r="IO384" s="14"/>
      <c r="IP384" s="14"/>
      <c r="IQ384" s="14"/>
    </row>
    <row r="385" spans="1:251" x14ac:dyDescent="0.25">
      <c r="A385" s="1"/>
      <c r="C385" s="33"/>
      <c r="IH385" s="14"/>
      <c r="II385" s="14"/>
      <c r="IJ385" s="14"/>
      <c r="IK385" s="14"/>
      <c r="IL385" s="14"/>
      <c r="IM385" s="14"/>
      <c r="IN385" s="14"/>
      <c r="IO385" s="14"/>
      <c r="IP385" s="14"/>
      <c r="IQ385" s="14"/>
    </row>
    <row r="386" spans="1:251" x14ac:dyDescent="0.25">
      <c r="A386" s="1"/>
      <c r="C386" s="33"/>
      <c r="IH386" s="14"/>
      <c r="II386" s="14"/>
      <c r="IJ386" s="14"/>
      <c r="IK386" s="14"/>
      <c r="IL386" s="14"/>
      <c r="IM386" s="14"/>
      <c r="IN386" s="14"/>
      <c r="IO386" s="14"/>
      <c r="IP386" s="14"/>
      <c r="IQ386" s="14"/>
    </row>
    <row r="387" spans="1:251" x14ac:dyDescent="0.25">
      <c r="A387" s="1"/>
      <c r="C387" s="33"/>
      <c r="IH387" s="14"/>
      <c r="II387" s="14"/>
      <c r="IJ387" s="14"/>
      <c r="IK387" s="14"/>
      <c r="IL387" s="14"/>
      <c r="IM387" s="14"/>
      <c r="IN387" s="14"/>
      <c r="IO387" s="14"/>
      <c r="IP387" s="14"/>
      <c r="IQ387" s="14"/>
    </row>
    <row r="388" spans="1:251" x14ac:dyDescent="0.25">
      <c r="A388" s="1"/>
      <c r="C388" s="33"/>
      <c r="IH388" s="14"/>
      <c r="II388" s="14"/>
      <c r="IJ388" s="14"/>
      <c r="IK388" s="14"/>
      <c r="IL388" s="14"/>
      <c r="IM388" s="14"/>
      <c r="IN388" s="14"/>
      <c r="IO388" s="14"/>
      <c r="IP388" s="14"/>
      <c r="IQ388" s="14"/>
    </row>
    <row r="389" spans="1:251" x14ac:dyDescent="0.25">
      <c r="A389" s="1"/>
      <c r="C389" s="33"/>
      <c r="IH389" s="14"/>
      <c r="II389" s="14"/>
      <c r="IJ389" s="14"/>
      <c r="IK389" s="14"/>
      <c r="IL389" s="14"/>
      <c r="IM389" s="14"/>
      <c r="IN389" s="14"/>
      <c r="IO389" s="14"/>
      <c r="IP389" s="14"/>
      <c r="IQ389" s="14"/>
    </row>
    <row r="390" spans="1:251" x14ac:dyDescent="0.25">
      <c r="A390" s="1"/>
      <c r="C390" s="33"/>
      <c r="IH390" s="14"/>
      <c r="II390" s="14"/>
      <c r="IJ390" s="14"/>
      <c r="IK390" s="14"/>
      <c r="IL390" s="14"/>
      <c r="IM390" s="14"/>
      <c r="IN390" s="14"/>
      <c r="IO390" s="14"/>
      <c r="IP390" s="14"/>
      <c r="IQ390" s="14"/>
    </row>
    <row r="391" spans="1:251" x14ac:dyDescent="0.25">
      <c r="A391" s="1"/>
      <c r="C391" s="33"/>
      <c r="IH391" s="14"/>
      <c r="II391" s="14"/>
      <c r="IJ391" s="14"/>
      <c r="IK391" s="14"/>
      <c r="IL391" s="14"/>
      <c r="IM391" s="14"/>
      <c r="IN391" s="14"/>
      <c r="IO391" s="14"/>
      <c r="IP391" s="14"/>
      <c r="IQ391" s="14"/>
    </row>
    <row r="392" spans="1:251" x14ac:dyDescent="0.25">
      <c r="A392" s="1"/>
      <c r="C392" s="33"/>
      <c r="IH392" s="14"/>
      <c r="II392" s="14"/>
      <c r="IJ392" s="14"/>
      <c r="IK392" s="14"/>
      <c r="IL392" s="14"/>
      <c r="IM392" s="14"/>
      <c r="IN392" s="14"/>
      <c r="IO392" s="14"/>
      <c r="IP392" s="14"/>
      <c r="IQ392" s="14"/>
    </row>
    <row r="393" spans="1:251" x14ac:dyDescent="0.25">
      <c r="A393" s="1"/>
      <c r="C393" s="33"/>
      <c r="IH393" s="14"/>
      <c r="II393" s="14"/>
      <c r="IJ393" s="14"/>
      <c r="IK393" s="14"/>
      <c r="IL393" s="14"/>
      <c r="IM393" s="14"/>
      <c r="IN393" s="14"/>
      <c r="IO393" s="14"/>
      <c r="IP393" s="14"/>
      <c r="IQ393" s="14"/>
    </row>
    <row r="394" spans="1:251" x14ac:dyDescent="0.25">
      <c r="A394" s="1"/>
      <c r="C394" s="33"/>
      <c r="IH394" s="14"/>
      <c r="II394" s="14"/>
      <c r="IJ394" s="14"/>
      <c r="IK394" s="14"/>
      <c r="IL394" s="14"/>
      <c r="IM394" s="14"/>
      <c r="IN394" s="14"/>
      <c r="IO394" s="14"/>
      <c r="IP394" s="14"/>
      <c r="IQ394" s="14"/>
    </row>
    <row r="395" spans="1:251" x14ac:dyDescent="0.25">
      <c r="A395" s="1"/>
      <c r="C395" s="33"/>
      <c r="IH395" s="14"/>
      <c r="II395" s="14"/>
      <c r="IJ395" s="14"/>
      <c r="IK395" s="14"/>
      <c r="IL395" s="14"/>
      <c r="IM395" s="14"/>
      <c r="IN395" s="14"/>
      <c r="IO395" s="14"/>
      <c r="IP395" s="14"/>
      <c r="IQ395" s="14"/>
    </row>
    <row r="396" spans="1:251" x14ac:dyDescent="0.25">
      <c r="A396" s="1"/>
      <c r="C396" s="33"/>
      <c r="IH396" s="14"/>
      <c r="II396" s="14"/>
      <c r="IJ396" s="14"/>
      <c r="IK396" s="14"/>
      <c r="IL396" s="14"/>
      <c r="IM396" s="14"/>
      <c r="IN396" s="14"/>
      <c r="IO396" s="14"/>
      <c r="IP396" s="14"/>
      <c r="IQ396" s="14"/>
    </row>
    <row r="397" spans="1:251" x14ac:dyDescent="0.25">
      <c r="A397" s="1"/>
      <c r="C397" s="33"/>
      <c r="IH397" s="14"/>
      <c r="II397" s="14"/>
      <c r="IJ397" s="14"/>
      <c r="IK397" s="14"/>
      <c r="IL397" s="14"/>
      <c r="IM397" s="14"/>
      <c r="IN397" s="14"/>
      <c r="IO397" s="14"/>
      <c r="IP397" s="14"/>
      <c r="IQ397" s="14"/>
    </row>
    <row r="398" spans="1:251" x14ac:dyDescent="0.25">
      <c r="A398" s="1"/>
      <c r="C398" s="33"/>
      <c r="IH398" s="14"/>
      <c r="II398" s="14"/>
      <c r="IJ398" s="14"/>
      <c r="IK398" s="14"/>
      <c r="IL398" s="14"/>
      <c r="IM398" s="14"/>
      <c r="IN398" s="14"/>
      <c r="IO398" s="14"/>
      <c r="IP398" s="14"/>
      <c r="IQ398" s="14"/>
    </row>
    <row r="399" spans="1:251" x14ac:dyDescent="0.25">
      <c r="A399" s="1"/>
      <c r="C399" s="33"/>
      <c r="IH399" s="14"/>
      <c r="II399" s="14"/>
      <c r="IJ399" s="14"/>
      <c r="IK399" s="14"/>
      <c r="IL399" s="14"/>
      <c r="IM399" s="14"/>
      <c r="IN399" s="14"/>
      <c r="IO399" s="14"/>
      <c r="IP399" s="14"/>
      <c r="IQ399" s="14"/>
    </row>
    <row r="400" spans="1:251" x14ac:dyDescent="0.25">
      <c r="A400" s="1"/>
      <c r="C400" s="33"/>
      <c r="IH400" s="14"/>
      <c r="II400" s="14"/>
      <c r="IJ400" s="14"/>
      <c r="IK400" s="14"/>
      <c r="IL400" s="14"/>
      <c r="IM400" s="14"/>
      <c r="IN400" s="14"/>
      <c r="IO400" s="14"/>
      <c r="IP400" s="14"/>
      <c r="IQ400" s="14"/>
    </row>
    <row r="401" spans="1:251" x14ac:dyDescent="0.25">
      <c r="A401" s="1"/>
      <c r="C401" s="33"/>
      <c r="IH401" s="14"/>
      <c r="II401" s="14"/>
      <c r="IJ401" s="14"/>
      <c r="IK401" s="14"/>
      <c r="IL401" s="14"/>
      <c r="IM401" s="14"/>
      <c r="IN401" s="14"/>
      <c r="IO401" s="14"/>
      <c r="IP401" s="14"/>
      <c r="IQ401" s="14"/>
    </row>
    <row r="402" spans="1:251" x14ac:dyDescent="0.25">
      <c r="A402" s="1"/>
      <c r="C402" s="33"/>
      <c r="IH402" s="14"/>
      <c r="II402" s="14"/>
      <c r="IJ402" s="14"/>
      <c r="IK402" s="14"/>
      <c r="IL402" s="14"/>
      <c r="IM402" s="14"/>
      <c r="IN402" s="14"/>
      <c r="IO402" s="14"/>
      <c r="IP402" s="14"/>
      <c r="IQ402" s="14"/>
    </row>
    <row r="403" spans="1:251" x14ac:dyDescent="0.25">
      <c r="A403" s="1"/>
      <c r="C403" s="33"/>
      <c r="IH403" s="14"/>
      <c r="II403" s="14"/>
      <c r="IJ403" s="14"/>
      <c r="IK403" s="14"/>
      <c r="IL403" s="14"/>
      <c r="IM403" s="14"/>
      <c r="IN403" s="14"/>
      <c r="IO403" s="14"/>
      <c r="IP403" s="14"/>
      <c r="IQ403" s="14"/>
    </row>
    <row r="404" spans="1:251" x14ac:dyDescent="0.25">
      <c r="A404" s="1"/>
      <c r="C404" s="33"/>
      <c r="IH404" s="14"/>
      <c r="II404" s="14"/>
      <c r="IJ404" s="14"/>
      <c r="IK404" s="14"/>
      <c r="IL404" s="14"/>
      <c r="IM404" s="14"/>
      <c r="IN404" s="14"/>
      <c r="IO404" s="14"/>
      <c r="IP404" s="14"/>
      <c r="IQ404" s="14"/>
    </row>
    <row r="405" spans="1:251" x14ac:dyDescent="0.25">
      <c r="A405" s="1"/>
      <c r="C405" s="33"/>
      <c r="IH405" s="14"/>
      <c r="II405" s="14"/>
      <c r="IJ405" s="14"/>
      <c r="IK405" s="14"/>
      <c r="IL405" s="14"/>
      <c r="IM405" s="14"/>
      <c r="IN405" s="14"/>
      <c r="IO405" s="14"/>
      <c r="IP405" s="14"/>
      <c r="IQ405" s="14"/>
    </row>
    <row r="406" spans="1:251" x14ac:dyDescent="0.25">
      <c r="A406" s="1"/>
      <c r="C406" s="33"/>
      <c r="IH406" s="14"/>
      <c r="II406" s="14"/>
      <c r="IJ406" s="14"/>
      <c r="IK406" s="14"/>
      <c r="IL406" s="14"/>
      <c r="IM406" s="14"/>
      <c r="IN406" s="14"/>
      <c r="IO406" s="14"/>
      <c r="IP406" s="14"/>
      <c r="IQ406" s="14"/>
    </row>
    <row r="407" spans="1:251" x14ac:dyDescent="0.25">
      <c r="A407" s="1"/>
      <c r="C407" s="33"/>
      <c r="IH407" s="14"/>
      <c r="II407" s="14"/>
      <c r="IJ407" s="14"/>
      <c r="IK407" s="14"/>
      <c r="IL407" s="14"/>
      <c r="IM407" s="14"/>
      <c r="IN407" s="14"/>
      <c r="IO407" s="14"/>
      <c r="IP407" s="14"/>
      <c r="IQ407" s="14"/>
    </row>
    <row r="408" spans="1:251" x14ac:dyDescent="0.25">
      <c r="A408" s="1"/>
      <c r="C408" s="33"/>
      <c r="IH408" s="14"/>
      <c r="II408" s="14"/>
      <c r="IJ408" s="14"/>
      <c r="IK408" s="14"/>
      <c r="IL408" s="14"/>
      <c r="IM408" s="14"/>
      <c r="IN408" s="14"/>
      <c r="IO408" s="14"/>
      <c r="IP408" s="14"/>
      <c r="IQ408" s="14"/>
    </row>
    <row r="409" spans="1:251" x14ac:dyDescent="0.25">
      <c r="A409" s="1"/>
      <c r="C409" s="33"/>
      <c r="IH409" s="14"/>
      <c r="II409" s="14"/>
      <c r="IJ409" s="14"/>
      <c r="IK409" s="14"/>
      <c r="IL409" s="14"/>
      <c r="IM409" s="14"/>
      <c r="IN409" s="14"/>
      <c r="IO409" s="14"/>
      <c r="IP409" s="14"/>
      <c r="IQ409" s="14"/>
    </row>
    <row r="410" spans="1:251" x14ac:dyDescent="0.25">
      <c r="A410" s="1"/>
      <c r="C410" s="33"/>
      <c r="IH410" s="14"/>
      <c r="II410" s="14"/>
      <c r="IJ410" s="14"/>
      <c r="IK410" s="14"/>
      <c r="IL410" s="14"/>
      <c r="IM410" s="14"/>
      <c r="IN410" s="14"/>
      <c r="IO410" s="14"/>
      <c r="IP410" s="14"/>
      <c r="IQ410" s="14"/>
    </row>
    <row r="411" spans="1:251" x14ac:dyDescent="0.25">
      <c r="A411" s="1"/>
      <c r="C411" s="33"/>
      <c r="IH411" s="14"/>
      <c r="II411" s="14"/>
      <c r="IJ411" s="14"/>
      <c r="IK411" s="14"/>
      <c r="IL411" s="14"/>
      <c r="IM411" s="14"/>
      <c r="IN411" s="14"/>
      <c r="IO411" s="14"/>
      <c r="IP411" s="14"/>
      <c r="IQ411" s="14"/>
    </row>
    <row r="412" spans="1:251" x14ac:dyDescent="0.25">
      <c r="A412" s="1"/>
      <c r="C412" s="33"/>
      <c r="IH412" s="14"/>
      <c r="II412" s="14"/>
      <c r="IJ412" s="14"/>
      <c r="IK412" s="14"/>
      <c r="IL412" s="14"/>
      <c r="IM412" s="14"/>
      <c r="IN412" s="14"/>
      <c r="IO412" s="14"/>
      <c r="IP412" s="14"/>
      <c r="IQ412" s="14"/>
    </row>
    <row r="413" spans="1:251" x14ac:dyDescent="0.25">
      <c r="A413" s="1"/>
      <c r="C413" s="33"/>
      <c r="IH413" s="14"/>
      <c r="II413" s="14"/>
      <c r="IJ413" s="14"/>
      <c r="IK413" s="14"/>
      <c r="IL413" s="14"/>
      <c r="IM413" s="14"/>
      <c r="IN413" s="14"/>
      <c r="IO413" s="14"/>
      <c r="IP413" s="14"/>
      <c r="IQ413" s="14"/>
    </row>
    <row r="414" spans="1:251" x14ac:dyDescent="0.25">
      <c r="A414" s="1"/>
      <c r="C414" s="33"/>
      <c r="IH414" s="14"/>
      <c r="II414" s="14"/>
      <c r="IJ414" s="14"/>
      <c r="IK414" s="14"/>
      <c r="IL414" s="14"/>
      <c r="IM414" s="14"/>
      <c r="IN414" s="14"/>
      <c r="IO414" s="14"/>
      <c r="IP414" s="14"/>
      <c r="IQ414" s="14"/>
    </row>
    <row r="415" spans="1:251" x14ac:dyDescent="0.25">
      <c r="A415" s="1"/>
      <c r="C415" s="33"/>
      <c r="IH415" s="14"/>
      <c r="II415" s="14"/>
      <c r="IJ415" s="14"/>
      <c r="IK415" s="14"/>
      <c r="IL415" s="14"/>
      <c r="IM415" s="14"/>
      <c r="IN415" s="14"/>
      <c r="IO415" s="14"/>
      <c r="IP415" s="14"/>
      <c r="IQ415" s="14"/>
    </row>
    <row r="416" spans="1:251" x14ac:dyDescent="0.25">
      <c r="A416" s="1"/>
      <c r="C416" s="33"/>
      <c r="IH416" s="14"/>
      <c r="II416" s="14"/>
      <c r="IJ416" s="14"/>
      <c r="IK416" s="14"/>
      <c r="IL416" s="14"/>
      <c r="IM416" s="14"/>
      <c r="IN416" s="14"/>
      <c r="IO416" s="14"/>
      <c r="IP416" s="14"/>
      <c r="IQ416" s="14"/>
    </row>
    <row r="417" spans="1:251" x14ac:dyDescent="0.25">
      <c r="A417" s="1"/>
      <c r="C417" s="33"/>
      <c r="IH417" s="14"/>
      <c r="II417" s="14"/>
      <c r="IJ417" s="14"/>
      <c r="IK417" s="14"/>
      <c r="IL417" s="14"/>
      <c r="IM417" s="14"/>
      <c r="IN417" s="14"/>
      <c r="IO417" s="14"/>
      <c r="IP417" s="14"/>
      <c r="IQ417" s="14"/>
    </row>
    <row r="418" spans="1:251" x14ac:dyDescent="0.25">
      <c r="A418" s="1"/>
      <c r="C418" s="33"/>
      <c r="IH418" s="14"/>
      <c r="II418" s="14"/>
      <c r="IJ418" s="14"/>
      <c r="IK418" s="14"/>
      <c r="IL418" s="14"/>
      <c r="IM418" s="14"/>
      <c r="IN418" s="14"/>
      <c r="IO418" s="14"/>
      <c r="IP418" s="14"/>
      <c r="IQ418" s="14"/>
    </row>
    <row r="419" spans="1:251" x14ac:dyDescent="0.25">
      <c r="A419" s="1"/>
      <c r="C419" s="33"/>
      <c r="IH419" s="14"/>
      <c r="II419" s="14"/>
      <c r="IJ419" s="14"/>
      <c r="IK419" s="14"/>
      <c r="IL419" s="14"/>
      <c r="IM419" s="14"/>
      <c r="IN419" s="14"/>
      <c r="IO419" s="14"/>
      <c r="IP419" s="14"/>
      <c r="IQ419" s="14"/>
    </row>
    <row r="420" spans="1:251" x14ac:dyDescent="0.25">
      <c r="A420" s="1"/>
      <c r="C420" s="33"/>
      <c r="IH420" s="14"/>
      <c r="II420" s="14"/>
      <c r="IJ420" s="14"/>
      <c r="IK420" s="14"/>
      <c r="IL420" s="14"/>
      <c r="IM420" s="14"/>
      <c r="IN420" s="14"/>
      <c r="IO420" s="14"/>
      <c r="IP420" s="14"/>
      <c r="IQ420" s="14"/>
    </row>
    <row r="421" spans="1:251" x14ac:dyDescent="0.25">
      <c r="A421" s="1"/>
      <c r="C421" s="33"/>
      <c r="IH421" s="14"/>
      <c r="II421" s="14"/>
      <c r="IJ421" s="14"/>
      <c r="IK421" s="14"/>
      <c r="IL421" s="14"/>
      <c r="IM421" s="14"/>
      <c r="IN421" s="14"/>
      <c r="IO421" s="14"/>
      <c r="IP421" s="14"/>
      <c r="IQ421" s="14"/>
    </row>
    <row r="422" spans="1:251" x14ac:dyDescent="0.25">
      <c r="A422" s="1"/>
      <c r="C422" s="33"/>
      <c r="IH422" s="14"/>
      <c r="II422" s="14"/>
      <c r="IJ422" s="14"/>
      <c r="IK422" s="14"/>
      <c r="IL422" s="14"/>
      <c r="IM422" s="14"/>
      <c r="IN422" s="14"/>
      <c r="IO422" s="14"/>
      <c r="IP422" s="14"/>
      <c r="IQ422" s="14"/>
    </row>
    <row r="423" spans="1:251" x14ac:dyDescent="0.25">
      <c r="A423" s="1"/>
      <c r="C423" s="33"/>
      <c r="IH423" s="14"/>
      <c r="II423" s="14"/>
      <c r="IJ423" s="14"/>
      <c r="IK423" s="14"/>
      <c r="IL423" s="14"/>
      <c r="IM423" s="14"/>
      <c r="IN423" s="14"/>
      <c r="IO423" s="14"/>
      <c r="IP423" s="14"/>
      <c r="IQ423" s="14"/>
    </row>
    <row r="424" spans="1:251" x14ac:dyDescent="0.25">
      <c r="A424" s="1"/>
      <c r="C424" s="33"/>
      <c r="IH424" s="14"/>
      <c r="II424" s="14"/>
      <c r="IJ424" s="14"/>
      <c r="IK424" s="14"/>
      <c r="IL424" s="14"/>
      <c r="IM424" s="14"/>
      <c r="IN424" s="14"/>
      <c r="IO424" s="14"/>
      <c r="IP424" s="14"/>
      <c r="IQ424" s="14"/>
    </row>
    <row r="425" spans="1:251" x14ac:dyDescent="0.25">
      <c r="A425" s="1"/>
      <c r="C425" s="33"/>
      <c r="IH425" s="14"/>
      <c r="II425" s="14"/>
      <c r="IJ425" s="14"/>
      <c r="IK425" s="14"/>
      <c r="IL425" s="14"/>
      <c r="IM425" s="14"/>
      <c r="IN425" s="14"/>
      <c r="IO425" s="14"/>
      <c r="IP425" s="14"/>
      <c r="IQ425" s="14"/>
    </row>
    <row r="426" spans="1:251" x14ac:dyDescent="0.25">
      <c r="A426" s="1"/>
      <c r="C426" s="33"/>
      <c r="IH426" s="14"/>
      <c r="II426" s="14"/>
      <c r="IJ426" s="14"/>
      <c r="IK426" s="14"/>
      <c r="IL426" s="14"/>
      <c r="IM426" s="14"/>
      <c r="IN426" s="14"/>
      <c r="IO426" s="14"/>
      <c r="IP426" s="14"/>
      <c r="IQ426" s="14"/>
    </row>
    <row r="427" spans="1:251" x14ac:dyDescent="0.25">
      <c r="A427" s="1"/>
      <c r="C427" s="33"/>
      <c r="IH427" s="14"/>
      <c r="II427" s="14"/>
      <c r="IJ427" s="14"/>
      <c r="IK427" s="14"/>
      <c r="IL427" s="14"/>
      <c r="IM427" s="14"/>
      <c r="IN427" s="14"/>
      <c r="IO427" s="14"/>
      <c r="IP427" s="14"/>
      <c r="IQ427" s="14"/>
    </row>
    <row r="428" spans="1:251" x14ac:dyDescent="0.25">
      <c r="A428" s="1"/>
      <c r="C428" s="33"/>
      <c r="IH428" s="14"/>
      <c r="II428" s="14"/>
      <c r="IJ428" s="14"/>
      <c r="IK428" s="14"/>
      <c r="IL428" s="14"/>
      <c r="IM428" s="14"/>
      <c r="IN428" s="14"/>
      <c r="IO428" s="14"/>
      <c r="IP428" s="14"/>
      <c r="IQ428" s="14"/>
    </row>
    <row r="429" spans="1:251" x14ac:dyDescent="0.25">
      <c r="A429" s="1"/>
      <c r="C429" s="33"/>
      <c r="IH429" s="14"/>
      <c r="II429" s="14"/>
      <c r="IJ429" s="14"/>
      <c r="IK429" s="14"/>
      <c r="IL429" s="14"/>
      <c r="IM429" s="14"/>
      <c r="IN429" s="14"/>
      <c r="IO429" s="14"/>
      <c r="IP429" s="14"/>
      <c r="IQ429" s="14"/>
    </row>
    <row r="430" spans="1:251" x14ac:dyDescent="0.25">
      <c r="A430" s="1"/>
      <c r="C430" s="33"/>
      <c r="IH430" s="14"/>
      <c r="II430" s="14"/>
      <c r="IJ430" s="14"/>
      <c r="IK430" s="14"/>
      <c r="IL430" s="14"/>
      <c r="IM430" s="14"/>
      <c r="IN430" s="14"/>
      <c r="IO430" s="14"/>
      <c r="IP430" s="14"/>
      <c r="IQ430" s="14"/>
    </row>
    <row r="431" spans="1:251" x14ac:dyDescent="0.25">
      <c r="A431" s="1"/>
      <c r="C431" s="33"/>
      <c r="IH431" s="14"/>
      <c r="II431" s="14"/>
      <c r="IJ431" s="14"/>
      <c r="IK431" s="14"/>
      <c r="IL431" s="14"/>
      <c r="IM431" s="14"/>
      <c r="IN431" s="14"/>
      <c r="IO431" s="14"/>
      <c r="IP431" s="14"/>
      <c r="IQ431" s="14"/>
    </row>
    <row r="432" spans="1:251" x14ac:dyDescent="0.25">
      <c r="A432" s="1"/>
      <c r="C432" s="33"/>
      <c r="IH432" s="14"/>
      <c r="II432" s="14"/>
      <c r="IJ432" s="14"/>
      <c r="IK432" s="14"/>
      <c r="IL432" s="14"/>
      <c r="IM432" s="14"/>
      <c r="IN432" s="14"/>
      <c r="IO432" s="14"/>
      <c r="IP432" s="14"/>
      <c r="IQ432" s="14"/>
    </row>
    <row r="433" spans="1:251" x14ac:dyDescent="0.25">
      <c r="A433" s="1"/>
      <c r="C433" s="33"/>
      <c r="IH433" s="14"/>
      <c r="II433" s="14"/>
      <c r="IJ433" s="14"/>
      <c r="IK433" s="14"/>
      <c r="IL433" s="14"/>
      <c r="IM433" s="14"/>
      <c r="IN433" s="14"/>
      <c r="IO433" s="14"/>
      <c r="IP433" s="14"/>
      <c r="IQ433" s="14"/>
    </row>
    <row r="434" spans="1:251" x14ac:dyDescent="0.25">
      <c r="A434" s="1"/>
      <c r="C434" s="33"/>
      <c r="IH434" s="14"/>
      <c r="II434" s="14"/>
      <c r="IJ434" s="14"/>
      <c r="IK434" s="14"/>
      <c r="IL434" s="14"/>
      <c r="IM434" s="14"/>
      <c r="IN434" s="14"/>
      <c r="IO434" s="14"/>
      <c r="IP434" s="14"/>
      <c r="IQ434" s="14"/>
    </row>
    <row r="435" spans="1:251" x14ac:dyDescent="0.25">
      <c r="A435" s="1"/>
      <c r="C435" s="33"/>
      <c r="IH435" s="14"/>
      <c r="II435" s="14"/>
      <c r="IJ435" s="14"/>
      <c r="IK435" s="14"/>
      <c r="IL435" s="14"/>
      <c r="IM435" s="14"/>
      <c r="IN435" s="14"/>
      <c r="IO435" s="14"/>
      <c r="IP435" s="14"/>
      <c r="IQ435" s="14"/>
    </row>
    <row r="436" spans="1:251" x14ac:dyDescent="0.25">
      <c r="A436" s="1"/>
      <c r="C436" s="33"/>
      <c r="IH436" s="14"/>
      <c r="II436" s="14"/>
      <c r="IJ436" s="14"/>
      <c r="IK436" s="14"/>
      <c r="IL436" s="14"/>
      <c r="IM436" s="14"/>
      <c r="IN436" s="14"/>
      <c r="IO436" s="14"/>
      <c r="IP436" s="14"/>
      <c r="IQ436" s="14"/>
    </row>
    <row r="437" spans="1:251" x14ac:dyDescent="0.25">
      <c r="A437" s="1"/>
      <c r="C437" s="33"/>
      <c r="IH437" s="14"/>
      <c r="II437" s="14"/>
      <c r="IJ437" s="14"/>
      <c r="IK437" s="14"/>
      <c r="IL437" s="14"/>
      <c r="IM437" s="14"/>
      <c r="IN437" s="14"/>
      <c r="IO437" s="14"/>
      <c r="IP437" s="14"/>
      <c r="IQ437" s="14"/>
    </row>
    <row r="438" spans="1:251" x14ac:dyDescent="0.25">
      <c r="A438" s="1"/>
      <c r="C438" s="33"/>
      <c r="IH438" s="14"/>
      <c r="II438" s="14"/>
      <c r="IJ438" s="14"/>
      <c r="IK438" s="14"/>
      <c r="IL438" s="14"/>
      <c r="IM438" s="14"/>
      <c r="IN438" s="14"/>
      <c r="IO438" s="14"/>
      <c r="IP438" s="14"/>
      <c r="IQ438" s="14"/>
    </row>
  </sheetData>
  <autoFilter ref="C1:C438"/>
  <mergeCells count="4">
    <mergeCell ref="A5:C5"/>
    <mergeCell ref="A1:C1"/>
    <mergeCell ref="A2:C2"/>
    <mergeCell ref="A3:C3"/>
  </mergeCells>
  <pageMargins left="0.70866141732283472" right="0.31496062992125984" top="0.74803149606299213" bottom="0.55118110236220474" header="0.31496062992125984" footer="0.31496062992125984"/>
  <pageSetup paperSize="9" scale="70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425"/>
  <sheetViews>
    <sheetView view="pageBreakPreview" topLeftCell="A415" zoomScaleNormal="100" zoomScaleSheetLayoutView="100" workbookViewId="0">
      <selection activeCell="A101" sqref="A101"/>
    </sheetView>
  </sheetViews>
  <sheetFormatPr defaultColWidth="50.88671875" defaultRowHeight="13.2" x14ac:dyDescent="0.25"/>
  <cols>
    <col min="1" max="1" width="69" style="35" customWidth="1"/>
    <col min="2" max="3" width="6.6640625" style="127" customWidth="1"/>
    <col min="4" max="4" width="14.88671875" style="127" customWidth="1"/>
    <col min="5" max="5" width="5.6640625" style="127" customWidth="1"/>
    <col min="6" max="6" width="14.33203125" style="63" customWidth="1"/>
    <col min="7" max="8" width="10.88671875" style="35" customWidth="1"/>
    <col min="9" max="202" width="8.88671875" style="35" customWidth="1"/>
    <col min="203" max="203" width="50.88671875" style="35" customWidth="1"/>
    <col min="204" max="205" width="6.6640625" style="35" customWidth="1"/>
    <col min="206" max="206" width="12.88671875" style="35" customWidth="1"/>
    <col min="207" max="207" width="6" style="35" customWidth="1"/>
    <col min="208" max="209" width="14.109375" style="35" customWidth="1"/>
    <col min="210" max="210" width="8.88671875" style="35" customWidth="1"/>
    <col min="211" max="211" width="50.88671875" style="35"/>
    <col min="212" max="212" width="68.33203125" style="35" customWidth="1"/>
    <col min="213" max="214" width="6.6640625" style="35" customWidth="1"/>
    <col min="215" max="215" width="14.88671875" style="35" customWidth="1"/>
    <col min="216" max="216" width="6" style="35" customWidth="1"/>
    <col min="217" max="217" width="16.109375" style="35" customWidth="1"/>
    <col min="218" max="218" width="14.109375" style="35" customWidth="1"/>
    <col min="219" max="219" width="11.109375" style="35" customWidth="1"/>
    <col min="220" max="458" width="8.88671875" style="35" customWidth="1"/>
    <col min="459" max="459" width="50.88671875" style="35" customWidth="1"/>
    <col min="460" max="461" width="6.6640625" style="35" customWidth="1"/>
    <col min="462" max="462" width="12.88671875" style="35" customWidth="1"/>
    <col min="463" max="463" width="6" style="35" customWidth="1"/>
    <col min="464" max="465" width="14.109375" style="35" customWidth="1"/>
    <col min="466" max="466" width="8.88671875" style="35" customWidth="1"/>
    <col min="467" max="467" width="50.88671875" style="35"/>
    <col min="468" max="468" width="68.33203125" style="35" customWidth="1"/>
    <col min="469" max="470" width="6.6640625" style="35" customWidth="1"/>
    <col min="471" max="471" width="14.88671875" style="35" customWidth="1"/>
    <col min="472" max="472" width="6" style="35" customWidth="1"/>
    <col min="473" max="473" width="16.109375" style="35" customWidth="1"/>
    <col min="474" max="474" width="14.109375" style="35" customWidth="1"/>
    <col min="475" max="475" width="11.109375" style="35" customWidth="1"/>
    <col min="476" max="714" width="8.88671875" style="35" customWidth="1"/>
    <col min="715" max="715" width="50.88671875" style="35" customWidth="1"/>
    <col min="716" max="717" width="6.6640625" style="35" customWidth="1"/>
    <col min="718" max="718" width="12.88671875" style="35" customWidth="1"/>
    <col min="719" max="719" width="6" style="35" customWidth="1"/>
    <col min="720" max="721" width="14.109375" style="35" customWidth="1"/>
    <col min="722" max="722" width="8.88671875" style="35" customWidth="1"/>
    <col min="723" max="723" width="50.88671875" style="35"/>
    <col min="724" max="724" width="68.33203125" style="35" customWidth="1"/>
    <col min="725" max="726" width="6.6640625" style="35" customWidth="1"/>
    <col min="727" max="727" width="14.88671875" style="35" customWidth="1"/>
    <col min="728" max="728" width="6" style="35" customWidth="1"/>
    <col min="729" max="729" width="16.109375" style="35" customWidth="1"/>
    <col min="730" max="730" width="14.109375" style="35" customWidth="1"/>
    <col min="731" max="731" width="11.109375" style="35" customWidth="1"/>
    <col min="732" max="970" width="8.88671875" style="35" customWidth="1"/>
    <col min="971" max="971" width="50.88671875" style="35" customWidth="1"/>
    <col min="972" max="973" width="6.6640625" style="35" customWidth="1"/>
    <col min="974" max="974" width="12.88671875" style="35" customWidth="1"/>
    <col min="975" max="975" width="6" style="35" customWidth="1"/>
    <col min="976" max="977" width="14.109375" style="35" customWidth="1"/>
    <col min="978" max="978" width="8.88671875" style="35" customWidth="1"/>
    <col min="979" max="979" width="50.88671875" style="35"/>
    <col min="980" max="980" width="68.33203125" style="35" customWidth="1"/>
    <col min="981" max="982" width="6.6640625" style="35" customWidth="1"/>
    <col min="983" max="983" width="14.88671875" style="35" customWidth="1"/>
    <col min="984" max="984" width="6" style="35" customWidth="1"/>
    <col min="985" max="985" width="16.109375" style="35" customWidth="1"/>
    <col min="986" max="986" width="14.109375" style="35" customWidth="1"/>
    <col min="987" max="987" width="11.109375" style="35" customWidth="1"/>
    <col min="988" max="1226" width="8.88671875" style="35" customWidth="1"/>
    <col min="1227" max="1227" width="50.88671875" style="35" customWidth="1"/>
    <col min="1228" max="1229" width="6.6640625" style="35" customWidth="1"/>
    <col min="1230" max="1230" width="12.88671875" style="35" customWidth="1"/>
    <col min="1231" max="1231" width="6" style="35" customWidth="1"/>
    <col min="1232" max="1233" width="14.109375" style="35" customWidth="1"/>
    <col min="1234" max="1234" width="8.88671875" style="35" customWidth="1"/>
    <col min="1235" max="1235" width="50.88671875" style="35"/>
    <col min="1236" max="1236" width="68.33203125" style="35" customWidth="1"/>
    <col min="1237" max="1238" width="6.6640625" style="35" customWidth="1"/>
    <col min="1239" max="1239" width="14.88671875" style="35" customWidth="1"/>
    <col min="1240" max="1240" width="6" style="35" customWidth="1"/>
    <col min="1241" max="1241" width="16.109375" style="35" customWidth="1"/>
    <col min="1242" max="1242" width="14.109375" style="35" customWidth="1"/>
    <col min="1243" max="1243" width="11.109375" style="35" customWidth="1"/>
    <col min="1244" max="1482" width="8.88671875" style="35" customWidth="1"/>
    <col min="1483" max="1483" width="50.88671875" style="35" customWidth="1"/>
    <col min="1484" max="1485" width="6.6640625" style="35" customWidth="1"/>
    <col min="1486" max="1486" width="12.88671875" style="35" customWidth="1"/>
    <col min="1487" max="1487" width="6" style="35" customWidth="1"/>
    <col min="1488" max="1489" width="14.109375" style="35" customWidth="1"/>
    <col min="1490" max="1490" width="8.88671875" style="35" customWidth="1"/>
    <col min="1491" max="1491" width="50.88671875" style="35"/>
    <col min="1492" max="1492" width="68.33203125" style="35" customWidth="1"/>
    <col min="1493" max="1494" width="6.6640625" style="35" customWidth="1"/>
    <col min="1495" max="1495" width="14.88671875" style="35" customWidth="1"/>
    <col min="1496" max="1496" width="6" style="35" customWidth="1"/>
    <col min="1497" max="1497" width="16.109375" style="35" customWidth="1"/>
    <col min="1498" max="1498" width="14.109375" style="35" customWidth="1"/>
    <col min="1499" max="1499" width="11.109375" style="35" customWidth="1"/>
    <col min="1500" max="1738" width="8.88671875" style="35" customWidth="1"/>
    <col min="1739" max="1739" width="50.88671875" style="35" customWidth="1"/>
    <col min="1740" max="1741" width="6.6640625" style="35" customWidth="1"/>
    <col min="1742" max="1742" width="12.88671875" style="35" customWidth="1"/>
    <col min="1743" max="1743" width="6" style="35" customWidth="1"/>
    <col min="1744" max="1745" width="14.109375" style="35" customWidth="1"/>
    <col min="1746" max="1746" width="8.88671875" style="35" customWidth="1"/>
    <col min="1747" max="1747" width="50.88671875" style="35"/>
    <col min="1748" max="1748" width="68.33203125" style="35" customWidth="1"/>
    <col min="1749" max="1750" width="6.6640625" style="35" customWidth="1"/>
    <col min="1751" max="1751" width="14.88671875" style="35" customWidth="1"/>
    <col min="1752" max="1752" width="6" style="35" customWidth="1"/>
    <col min="1753" max="1753" width="16.109375" style="35" customWidth="1"/>
    <col min="1754" max="1754" width="14.109375" style="35" customWidth="1"/>
    <col min="1755" max="1755" width="11.109375" style="35" customWidth="1"/>
    <col min="1756" max="1994" width="8.88671875" style="35" customWidth="1"/>
    <col min="1995" max="1995" width="50.88671875" style="35" customWidth="1"/>
    <col min="1996" max="1997" width="6.6640625" style="35" customWidth="1"/>
    <col min="1998" max="1998" width="12.88671875" style="35" customWidth="1"/>
    <col min="1999" max="1999" width="6" style="35" customWidth="1"/>
    <col min="2000" max="2001" width="14.109375" style="35" customWidth="1"/>
    <col min="2002" max="2002" width="8.88671875" style="35" customWidth="1"/>
    <col min="2003" max="2003" width="50.88671875" style="35"/>
    <col min="2004" max="2004" width="68.33203125" style="35" customWidth="1"/>
    <col min="2005" max="2006" width="6.6640625" style="35" customWidth="1"/>
    <col min="2007" max="2007" width="14.88671875" style="35" customWidth="1"/>
    <col min="2008" max="2008" width="6" style="35" customWidth="1"/>
    <col min="2009" max="2009" width="16.109375" style="35" customWidth="1"/>
    <col min="2010" max="2010" width="14.109375" style="35" customWidth="1"/>
    <col min="2011" max="2011" width="11.109375" style="35" customWidth="1"/>
    <col min="2012" max="2250" width="8.88671875" style="35" customWidth="1"/>
    <col min="2251" max="2251" width="50.88671875" style="35" customWidth="1"/>
    <col min="2252" max="2253" width="6.6640625" style="35" customWidth="1"/>
    <col min="2254" max="2254" width="12.88671875" style="35" customWidth="1"/>
    <col min="2255" max="2255" width="6" style="35" customWidth="1"/>
    <col min="2256" max="2257" width="14.109375" style="35" customWidth="1"/>
    <col min="2258" max="2258" width="8.88671875" style="35" customWidth="1"/>
    <col min="2259" max="2259" width="50.88671875" style="35"/>
    <col min="2260" max="2260" width="68.33203125" style="35" customWidth="1"/>
    <col min="2261" max="2262" width="6.6640625" style="35" customWidth="1"/>
    <col min="2263" max="2263" width="14.88671875" style="35" customWidth="1"/>
    <col min="2264" max="2264" width="6" style="35" customWidth="1"/>
    <col min="2265" max="2265" width="16.109375" style="35" customWidth="1"/>
    <col min="2266" max="2266" width="14.109375" style="35" customWidth="1"/>
    <col min="2267" max="2267" width="11.109375" style="35" customWidth="1"/>
    <col min="2268" max="2506" width="8.88671875" style="35" customWidth="1"/>
    <col min="2507" max="2507" width="50.88671875" style="35" customWidth="1"/>
    <col min="2508" max="2509" width="6.6640625" style="35" customWidth="1"/>
    <col min="2510" max="2510" width="12.88671875" style="35" customWidth="1"/>
    <col min="2511" max="2511" width="6" style="35" customWidth="1"/>
    <col min="2512" max="2513" width="14.109375" style="35" customWidth="1"/>
    <col min="2514" max="2514" width="8.88671875" style="35" customWidth="1"/>
    <col min="2515" max="2515" width="50.88671875" style="35"/>
    <col min="2516" max="2516" width="68.33203125" style="35" customWidth="1"/>
    <col min="2517" max="2518" width="6.6640625" style="35" customWidth="1"/>
    <col min="2519" max="2519" width="14.88671875" style="35" customWidth="1"/>
    <col min="2520" max="2520" width="6" style="35" customWidth="1"/>
    <col min="2521" max="2521" width="16.109375" style="35" customWidth="1"/>
    <col min="2522" max="2522" width="14.109375" style="35" customWidth="1"/>
    <col min="2523" max="2523" width="11.109375" style="35" customWidth="1"/>
    <col min="2524" max="2762" width="8.88671875" style="35" customWidth="1"/>
    <col min="2763" max="2763" width="50.88671875" style="35" customWidth="1"/>
    <col min="2764" max="2765" width="6.6640625" style="35" customWidth="1"/>
    <col min="2766" max="2766" width="12.88671875" style="35" customWidth="1"/>
    <col min="2767" max="2767" width="6" style="35" customWidth="1"/>
    <col min="2768" max="2769" width="14.109375" style="35" customWidth="1"/>
    <col min="2770" max="2770" width="8.88671875" style="35" customWidth="1"/>
    <col min="2771" max="2771" width="50.88671875" style="35"/>
    <col min="2772" max="2772" width="68.33203125" style="35" customWidth="1"/>
    <col min="2773" max="2774" width="6.6640625" style="35" customWidth="1"/>
    <col min="2775" max="2775" width="14.88671875" style="35" customWidth="1"/>
    <col min="2776" max="2776" width="6" style="35" customWidth="1"/>
    <col min="2777" max="2777" width="16.109375" style="35" customWidth="1"/>
    <col min="2778" max="2778" width="14.109375" style="35" customWidth="1"/>
    <col min="2779" max="2779" width="11.109375" style="35" customWidth="1"/>
    <col min="2780" max="3018" width="8.88671875" style="35" customWidth="1"/>
    <col min="3019" max="3019" width="50.88671875" style="35" customWidth="1"/>
    <col min="3020" max="3021" width="6.6640625" style="35" customWidth="1"/>
    <col min="3022" max="3022" width="12.88671875" style="35" customWidth="1"/>
    <col min="3023" max="3023" width="6" style="35" customWidth="1"/>
    <col min="3024" max="3025" width="14.109375" style="35" customWidth="1"/>
    <col min="3026" max="3026" width="8.88671875" style="35" customWidth="1"/>
    <col min="3027" max="3027" width="50.88671875" style="35"/>
    <col min="3028" max="3028" width="68.33203125" style="35" customWidth="1"/>
    <col min="3029" max="3030" width="6.6640625" style="35" customWidth="1"/>
    <col min="3031" max="3031" width="14.88671875" style="35" customWidth="1"/>
    <col min="3032" max="3032" width="6" style="35" customWidth="1"/>
    <col min="3033" max="3033" width="16.109375" style="35" customWidth="1"/>
    <col min="3034" max="3034" width="14.109375" style="35" customWidth="1"/>
    <col min="3035" max="3035" width="11.109375" style="35" customWidth="1"/>
    <col min="3036" max="3274" width="8.88671875" style="35" customWidth="1"/>
    <col min="3275" max="3275" width="50.88671875" style="35" customWidth="1"/>
    <col min="3276" max="3277" width="6.6640625" style="35" customWidth="1"/>
    <col min="3278" max="3278" width="12.88671875" style="35" customWidth="1"/>
    <col min="3279" max="3279" width="6" style="35" customWidth="1"/>
    <col min="3280" max="3281" width="14.109375" style="35" customWidth="1"/>
    <col min="3282" max="3282" width="8.88671875" style="35" customWidth="1"/>
    <col min="3283" max="3283" width="50.88671875" style="35"/>
    <col min="3284" max="3284" width="68.33203125" style="35" customWidth="1"/>
    <col min="3285" max="3286" width="6.6640625" style="35" customWidth="1"/>
    <col min="3287" max="3287" width="14.88671875" style="35" customWidth="1"/>
    <col min="3288" max="3288" width="6" style="35" customWidth="1"/>
    <col min="3289" max="3289" width="16.109375" style="35" customWidth="1"/>
    <col min="3290" max="3290" width="14.109375" style="35" customWidth="1"/>
    <col min="3291" max="3291" width="11.109375" style="35" customWidth="1"/>
    <col min="3292" max="3530" width="8.88671875" style="35" customWidth="1"/>
    <col min="3531" max="3531" width="50.88671875" style="35" customWidth="1"/>
    <col min="3532" max="3533" width="6.6640625" style="35" customWidth="1"/>
    <col min="3534" max="3534" width="12.88671875" style="35" customWidth="1"/>
    <col min="3535" max="3535" width="6" style="35" customWidth="1"/>
    <col min="3536" max="3537" width="14.109375" style="35" customWidth="1"/>
    <col min="3538" max="3538" width="8.88671875" style="35" customWidth="1"/>
    <col min="3539" max="3539" width="50.88671875" style="35"/>
    <col min="3540" max="3540" width="68.33203125" style="35" customWidth="1"/>
    <col min="3541" max="3542" width="6.6640625" style="35" customWidth="1"/>
    <col min="3543" max="3543" width="14.88671875" style="35" customWidth="1"/>
    <col min="3544" max="3544" width="6" style="35" customWidth="1"/>
    <col min="3545" max="3545" width="16.109375" style="35" customWidth="1"/>
    <col min="3546" max="3546" width="14.109375" style="35" customWidth="1"/>
    <col min="3547" max="3547" width="11.109375" style="35" customWidth="1"/>
    <col min="3548" max="3786" width="8.88671875" style="35" customWidth="1"/>
    <col min="3787" max="3787" width="50.88671875" style="35" customWidth="1"/>
    <col min="3788" max="3789" width="6.6640625" style="35" customWidth="1"/>
    <col min="3790" max="3790" width="12.88671875" style="35" customWidth="1"/>
    <col min="3791" max="3791" width="6" style="35" customWidth="1"/>
    <col min="3792" max="3793" width="14.109375" style="35" customWidth="1"/>
    <col min="3794" max="3794" width="8.88671875" style="35" customWidth="1"/>
    <col min="3795" max="3795" width="50.88671875" style="35"/>
    <col min="3796" max="3796" width="68.33203125" style="35" customWidth="1"/>
    <col min="3797" max="3798" width="6.6640625" style="35" customWidth="1"/>
    <col min="3799" max="3799" width="14.88671875" style="35" customWidth="1"/>
    <col min="3800" max="3800" width="6" style="35" customWidth="1"/>
    <col min="3801" max="3801" width="16.109375" style="35" customWidth="1"/>
    <col min="3802" max="3802" width="14.109375" style="35" customWidth="1"/>
    <col min="3803" max="3803" width="11.109375" style="35" customWidth="1"/>
    <col min="3804" max="4042" width="8.88671875" style="35" customWidth="1"/>
    <col min="4043" max="4043" width="50.88671875" style="35" customWidth="1"/>
    <col min="4044" max="4045" width="6.6640625" style="35" customWidth="1"/>
    <col min="4046" max="4046" width="12.88671875" style="35" customWidth="1"/>
    <col min="4047" max="4047" width="6" style="35" customWidth="1"/>
    <col min="4048" max="4049" width="14.109375" style="35" customWidth="1"/>
    <col min="4050" max="4050" width="8.88671875" style="35" customWidth="1"/>
    <col min="4051" max="4051" width="50.88671875" style="35"/>
    <col min="4052" max="4052" width="68.33203125" style="35" customWidth="1"/>
    <col min="4053" max="4054" width="6.6640625" style="35" customWidth="1"/>
    <col min="4055" max="4055" width="14.88671875" style="35" customWidth="1"/>
    <col min="4056" max="4056" width="6" style="35" customWidth="1"/>
    <col min="4057" max="4057" width="16.109375" style="35" customWidth="1"/>
    <col min="4058" max="4058" width="14.109375" style="35" customWidth="1"/>
    <col min="4059" max="4059" width="11.109375" style="35" customWidth="1"/>
    <col min="4060" max="4298" width="8.88671875" style="35" customWidth="1"/>
    <col min="4299" max="4299" width="50.88671875" style="35" customWidth="1"/>
    <col min="4300" max="4301" width="6.6640625" style="35" customWidth="1"/>
    <col min="4302" max="4302" width="12.88671875" style="35" customWidth="1"/>
    <col min="4303" max="4303" width="6" style="35" customWidth="1"/>
    <col min="4304" max="4305" width="14.109375" style="35" customWidth="1"/>
    <col min="4306" max="4306" width="8.88671875" style="35" customWidth="1"/>
    <col min="4307" max="4307" width="50.88671875" style="35"/>
    <col min="4308" max="4308" width="68.33203125" style="35" customWidth="1"/>
    <col min="4309" max="4310" width="6.6640625" style="35" customWidth="1"/>
    <col min="4311" max="4311" width="14.88671875" style="35" customWidth="1"/>
    <col min="4312" max="4312" width="6" style="35" customWidth="1"/>
    <col min="4313" max="4313" width="16.109375" style="35" customWidth="1"/>
    <col min="4314" max="4314" width="14.109375" style="35" customWidth="1"/>
    <col min="4315" max="4315" width="11.109375" style="35" customWidth="1"/>
    <col min="4316" max="4554" width="8.88671875" style="35" customWidth="1"/>
    <col min="4555" max="4555" width="50.88671875" style="35" customWidth="1"/>
    <col min="4556" max="4557" width="6.6640625" style="35" customWidth="1"/>
    <col min="4558" max="4558" width="12.88671875" style="35" customWidth="1"/>
    <col min="4559" max="4559" width="6" style="35" customWidth="1"/>
    <col min="4560" max="4561" width="14.109375" style="35" customWidth="1"/>
    <col min="4562" max="4562" width="8.88671875" style="35" customWidth="1"/>
    <col min="4563" max="4563" width="50.88671875" style="35"/>
    <col min="4564" max="4564" width="68.33203125" style="35" customWidth="1"/>
    <col min="4565" max="4566" width="6.6640625" style="35" customWidth="1"/>
    <col min="4567" max="4567" width="14.88671875" style="35" customWidth="1"/>
    <col min="4568" max="4568" width="6" style="35" customWidth="1"/>
    <col min="4569" max="4569" width="16.109375" style="35" customWidth="1"/>
    <col min="4570" max="4570" width="14.109375" style="35" customWidth="1"/>
    <col min="4571" max="4571" width="11.109375" style="35" customWidth="1"/>
    <col min="4572" max="4810" width="8.88671875" style="35" customWidth="1"/>
    <col min="4811" max="4811" width="50.88671875" style="35" customWidth="1"/>
    <col min="4812" max="4813" width="6.6640625" style="35" customWidth="1"/>
    <col min="4814" max="4814" width="12.88671875" style="35" customWidth="1"/>
    <col min="4815" max="4815" width="6" style="35" customWidth="1"/>
    <col min="4816" max="4817" width="14.109375" style="35" customWidth="1"/>
    <col min="4818" max="4818" width="8.88671875" style="35" customWidth="1"/>
    <col min="4819" max="4819" width="50.88671875" style="35"/>
    <col min="4820" max="4820" width="68.33203125" style="35" customWidth="1"/>
    <col min="4821" max="4822" width="6.6640625" style="35" customWidth="1"/>
    <col min="4823" max="4823" width="14.88671875" style="35" customWidth="1"/>
    <col min="4824" max="4824" width="6" style="35" customWidth="1"/>
    <col min="4825" max="4825" width="16.109375" style="35" customWidth="1"/>
    <col min="4826" max="4826" width="14.109375" style="35" customWidth="1"/>
    <col min="4827" max="4827" width="11.109375" style="35" customWidth="1"/>
    <col min="4828" max="5066" width="8.88671875" style="35" customWidth="1"/>
    <col min="5067" max="5067" width="50.88671875" style="35" customWidth="1"/>
    <col min="5068" max="5069" width="6.6640625" style="35" customWidth="1"/>
    <col min="5070" max="5070" width="12.88671875" style="35" customWidth="1"/>
    <col min="5071" max="5071" width="6" style="35" customWidth="1"/>
    <col min="5072" max="5073" width="14.109375" style="35" customWidth="1"/>
    <col min="5074" max="5074" width="8.88671875" style="35" customWidth="1"/>
    <col min="5075" max="5075" width="50.88671875" style="35"/>
    <col min="5076" max="5076" width="68.33203125" style="35" customWidth="1"/>
    <col min="5077" max="5078" width="6.6640625" style="35" customWidth="1"/>
    <col min="5079" max="5079" width="14.88671875" style="35" customWidth="1"/>
    <col min="5080" max="5080" width="6" style="35" customWidth="1"/>
    <col min="5081" max="5081" width="16.109375" style="35" customWidth="1"/>
    <col min="5082" max="5082" width="14.109375" style="35" customWidth="1"/>
    <col min="5083" max="5083" width="11.109375" style="35" customWidth="1"/>
    <col min="5084" max="5322" width="8.88671875" style="35" customWidth="1"/>
    <col min="5323" max="5323" width="50.88671875" style="35" customWidth="1"/>
    <col min="5324" max="5325" width="6.6640625" style="35" customWidth="1"/>
    <col min="5326" max="5326" width="12.88671875" style="35" customWidth="1"/>
    <col min="5327" max="5327" width="6" style="35" customWidth="1"/>
    <col min="5328" max="5329" width="14.109375" style="35" customWidth="1"/>
    <col min="5330" max="5330" width="8.88671875" style="35" customWidth="1"/>
    <col min="5331" max="5331" width="50.88671875" style="35"/>
    <col min="5332" max="5332" width="68.33203125" style="35" customWidth="1"/>
    <col min="5333" max="5334" width="6.6640625" style="35" customWidth="1"/>
    <col min="5335" max="5335" width="14.88671875" style="35" customWidth="1"/>
    <col min="5336" max="5336" width="6" style="35" customWidth="1"/>
    <col min="5337" max="5337" width="16.109375" style="35" customWidth="1"/>
    <col min="5338" max="5338" width="14.109375" style="35" customWidth="1"/>
    <col min="5339" max="5339" width="11.109375" style="35" customWidth="1"/>
    <col min="5340" max="5578" width="8.88671875" style="35" customWidth="1"/>
    <col min="5579" max="5579" width="50.88671875" style="35" customWidth="1"/>
    <col min="5580" max="5581" width="6.6640625" style="35" customWidth="1"/>
    <col min="5582" max="5582" width="12.88671875" style="35" customWidth="1"/>
    <col min="5583" max="5583" width="6" style="35" customWidth="1"/>
    <col min="5584" max="5585" width="14.109375" style="35" customWidth="1"/>
    <col min="5586" max="5586" width="8.88671875" style="35" customWidth="1"/>
    <col min="5587" max="5587" width="50.88671875" style="35"/>
    <col min="5588" max="5588" width="68.33203125" style="35" customWidth="1"/>
    <col min="5589" max="5590" width="6.6640625" style="35" customWidth="1"/>
    <col min="5591" max="5591" width="14.88671875" style="35" customWidth="1"/>
    <col min="5592" max="5592" width="6" style="35" customWidth="1"/>
    <col min="5593" max="5593" width="16.109375" style="35" customWidth="1"/>
    <col min="5594" max="5594" width="14.109375" style="35" customWidth="1"/>
    <col min="5595" max="5595" width="11.109375" style="35" customWidth="1"/>
    <col min="5596" max="5834" width="8.88671875" style="35" customWidth="1"/>
    <col min="5835" max="5835" width="50.88671875" style="35" customWidth="1"/>
    <col min="5836" max="5837" width="6.6640625" style="35" customWidth="1"/>
    <col min="5838" max="5838" width="12.88671875" style="35" customWidth="1"/>
    <col min="5839" max="5839" width="6" style="35" customWidth="1"/>
    <col min="5840" max="5841" width="14.109375" style="35" customWidth="1"/>
    <col min="5842" max="5842" width="8.88671875" style="35" customWidth="1"/>
    <col min="5843" max="5843" width="50.88671875" style="35"/>
    <col min="5844" max="5844" width="68.33203125" style="35" customWidth="1"/>
    <col min="5845" max="5846" width="6.6640625" style="35" customWidth="1"/>
    <col min="5847" max="5847" width="14.88671875" style="35" customWidth="1"/>
    <col min="5848" max="5848" width="6" style="35" customWidth="1"/>
    <col min="5849" max="5849" width="16.109375" style="35" customWidth="1"/>
    <col min="5850" max="5850" width="14.109375" style="35" customWidth="1"/>
    <col min="5851" max="5851" width="11.109375" style="35" customWidth="1"/>
    <col min="5852" max="6090" width="8.88671875" style="35" customWidth="1"/>
    <col min="6091" max="6091" width="50.88671875" style="35" customWidth="1"/>
    <col min="6092" max="6093" width="6.6640625" style="35" customWidth="1"/>
    <col min="6094" max="6094" width="12.88671875" style="35" customWidth="1"/>
    <col min="6095" max="6095" width="6" style="35" customWidth="1"/>
    <col min="6096" max="6097" width="14.109375" style="35" customWidth="1"/>
    <col min="6098" max="6098" width="8.88671875" style="35" customWidth="1"/>
    <col min="6099" max="6099" width="50.88671875" style="35"/>
    <col min="6100" max="6100" width="68.33203125" style="35" customWidth="1"/>
    <col min="6101" max="6102" width="6.6640625" style="35" customWidth="1"/>
    <col min="6103" max="6103" width="14.88671875" style="35" customWidth="1"/>
    <col min="6104" max="6104" width="6" style="35" customWidth="1"/>
    <col min="6105" max="6105" width="16.109375" style="35" customWidth="1"/>
    <col min="6106" max="6106" width="14.109375" style="35" customWidth="1"/>
    <col min="6107" max="6107" width="11.109375" style="35" customWidth="1"/>
    <col min="6108" max="6346" width="8.88671875" style="35" customWidth="1"/>
    <col min="6347" max="6347" width="50.88671875" style="35" customWidth="1"/>
    <col min="6348" max="6349" width="6.6640625" style="35" customWidth="1"/>
    <col min="6350" max="6350" width="12.88671875" style="35" customWidth="1"/>
    <col min="6351" max="6351" width="6" style="35" customWidth="1"/>
    <col min="6352" max="6353" width="14.109375" style="35" customWidth="1"/>
    <col min="6354" max="6354" width="8.88671875" style="35" customWidth="1"/>
    <col min="6355" max="6355" width="50.88671875" style="35"/>
    <col min="6356" max="6356" width="68.33203125" style="35" customWidth="1"/>
    <col min="6357" max="6358" width="6.6640625" style="35" customWidth="1"/>
    <col min="6359" max="6359" width="14.88671875" style="35" customWidth="1"/>
    <col min="6360" max="6360" width="6" style="35" customWidth="1"/>
    <col min="6361" max="6361" width="16.109375" style="35" customWidth="1"/>
    <col min="6362" max="6362" width="14.109375" style="35" customWidth="1"/>
    <col min="6363" max="6363" width="11.109375" style="35" customWidth="1"/>
    <col min="6364" max="6602" width="8.88671875" style="35" customWidth="1"/>
    <col min="6603" max="6603" width="50.88671875" style="35" customWidth="1"/>
    <col min="6604" max="6605" width="6.6640625" style="35" customWidth="1"/>
    <col min="6606" max="6606" width="12.88671875" style="35" customWidth="1"/>
    <col min="6607" max="6607" width="6" style="35" customWidth="1"/>
    <col min="6608" max="6609" width="14.109375" style="35" customWidth="1"/>
    <col min="6610" max="6610" width="8.88671875" style="35" customWidth="1"/>
    <col min="6611" max="6611" width="50.88671875" style="35"/>
    <col min="6612" max="6612" width="68.33203125" style="35" customWidth="1"/>
    <col min="6613" max="6614" width="6.6640625" style="35" customWidth="1"/>
    <col min="6615" max="6615" width="14.88671875" style="35" customWidth="1"/>
    <col min="6616" max="6616" width="6" style="35" customWidth="1"/>
    <col min="6617" max="6617" width="16.109375" style="35" customWidth="1"/>
    <col min="6618" max="6618" width="14.109375" style="35" customWidth="1"/>
    <col min="6619" max="6619" width="11.109375" style="35" customWidth="1"/>
    <col min="6620" max="6858" width="8.88671875" style="35" customWidth="1"/>
    <col min="6859" max="6859" width="50.88671875" style="35" customWidth="1"/>
    <col min="6860" max="6861" width="6.6640625" style="35" customWidth="1"/>
    <col min="6862" max="6862" width="12.88671875" style="35" customWidth="1"/>
    <col min="6863" max="6863" width="6" style="35" customWidth="1"/>
    <col min="6864" max="6865" width="14.109375" style="35" customWidth="1"/>
    <col min="6866" max="6866" width="8.88671875" style="35" customWidth="1"/>
    <col min="6867" max="6867" width="50.88671875" style="35"/>
    <col min="6868" max="6868" width="68.33203125" style="35" customWidth="1"/>
    <col min="6869" max="6870" width="6.6640625" style="35" customWidth="1"/>
    <col min="6871" max="6871" width="14.88671875" style="35" customWidth="1"/>
    <col min="6872" max="6872" width="6" style="35" customWidth="1"/>
    <col min="6873" max="6873" width="16.109375" style="35" customWidth="1"/>
    <col min="6874" max="6874" width="14.109375" style="35" customWidth="1"/>
    <col min="6875" max="6875" width="11.109375" style="35" customWidth="1"/>
    <col min="6876" max="7114" width="8.88671875" style="35" customWidth="1"/>
    <col min="7115" max="7115" width="50.88671875" style="35" customWidth="1"/>
    <col min="7116" max="7117" width="6.6640625" style="35" customWidth="1"/>
    <col min="7118" max="7118" width="12.88671875" style="35" customWidth="1"/>
    <col min="7119" max="7119" width="6" style="35" customWidth="1"/>
    <col min="7120" max="7121" width="14.109375" style="35" customWidth="1"/>
    <col min="7122" max="7122" width="8.88671875" style="35" customWidth="1"/>
    <col min="7123" max="7123" width="50.88671875" style="35"/>
    <col min="7124" max="7124" width="68.33203125" style="35" customWidth="1"/>
    <col min="7125" max="7126" width="6.6640625" style="35" customWidth="1"/>
    <col min="7127" max="7127" width="14.88671875" style="35" customWidth="1"/>
    <col min="7128" max="7128" width="6" style="35" customWidth="1"/>
    <col min="7129" max="7129" width="16.109375" style="35" customWidth="1"/>
    <col min="7130" max="7130" width="14.109375" style="35" customWidth="1"/>
    <col min="7131" max="7131" width="11.109375" style="35" customWidth="1"/>
    <col min="7132" max="7370" width="8.88671875" style="35" customWidth="1"/>
    <col min="7371" max="7371" width="50.88671875" style="35" customWidth="1"/>
    <col min="7372" max="7373" width="6.6640625" style="35" customWidth="1"/>
    <col min="7374" max="7374" width="12.88671875" style="35" customWidth="1"/>
    <col min="7375" max="7375" width="6" style="35" customWidth="1"/>
    <col min="7376" max="7377" width="14.109375" style="35" customWidth="1"/>
    <col min="7378" max="7378" width="8.88671875" style="35" customWidth="1"/>
    <col min="7379" max="7379" width="50.88671875" style="35"/>
    <col min="7380" max="7380" width="68.33203125" style="35" customWidth="1"/>
    <col min="7381" max="7382" width="6.6640625" style="35" customWidth="1"/>
    <col min="7383" max="7383" width="14.88671875" style="35" customWidth="1"/>
    <col min="7384" max="7384" width="6" style="35" customWidth="1"/>
    <col min="7385" max="7385" width="16.109375" style="35" customWidth="1"/>
    <col min="7386" max="7386" width="14.109375" style="35" customWidth="1"/>
    <col min="7387" max="7387" width="11.109375" style="35" customWidth="1"/>
    <col min="7388" max="7626" width="8.88671875" style="35" customWidth="1"/>
    <col min="7627" max="7627" width="50.88671875" style="35" customWidth="1"/>
    <col min="7628" max="7629" width="6.6640625" style="35" customWidth="1"/>
    <col min="7630" max="7630" width="12.88671875" style="35" customWidth="1"/>
    <col min="7631" max="7631" width="6" style="35" customWidth="1"/>
    <col min="7632" max="7633" width="14.109375" style="35" customWidth="1"/>
    <col min="7634" max="7634" width="8.88671875" style="35" customWidth="1"/>
    <col min="7635" max="7635" width="50.88671875" style="35"/>
    <col min="7636" max="7636" width="68.33203125" style="35" customWidth="1"/>
    <col min="7637" max="7638" width="6.6640625" style="35" customWidth="1"/>
    <col min="7639" max="7639" width="14.88671875" style="35" customWidth="1"/>
    <col min="7640" max="7640" width="6" style="35" customWidth="1"/>
    <col min="7641" max="7641" width="16.109375" style="35" customWidth="1"/>
    <col min="7642" max="7642" width="14.109375" style="35" customWidth="1"/>
    <col min="7643" max="7643" width="11.109375" style="35" customWidth="1"/>
    <col min="7644" max="7882" width="8.88671875" style="35" customWidth="1"/>
    <col min="7883" max="7883" width="50.88671875" style="35" customWidth="1"/>
    <col min="7884" max="7885" width="6.6640625" style="35" customWidth="1"/>
    <col min="7886" max="7886" width="12.88671875" style="35" customWidth="1"/>
    <col min="7887" max="7887" width="6" style="35" customWidth="1"/>
    <col min="7888" max="7889" width="14.109375" style="35" customWidth="1"/>
    <col min="7890" max="7890" width="8.88671875" style="35" customWidth="1"/>
    <col min="7891" max="7891" width="50.88671875" style="35"/>
    <col min="7892" max="7892" width="68.33203125" style="35" customWidth="1"/>
    <col min="7893" max="7894" width="6.6640625" style="35" customWidth="1"/>
    <col min="7895" max="7895" width="14.88671875" style="35" customWidth="1"/>
    <col min="7896" max="7896" width="6" style="35" customWidth="1"/>
    <col min="7897" max="7897" width="16.109375" style="35" customWidth="1"/>
    <col min="7898" max="7898" width="14.109375" style="35" customWidth="1"/>
    <col min="7899" max="7899" width="11.109375" style="35" customWidth="1"/>
    <col min="7900" max="8138" width="8.88671875" style="35" customWidth="1"/>
    <col min="8139" max="8139" width="50.88671875" style="35" customWidth="1"/>
    <col min="8140" max="8141" width="6.6640625" style="35" customWidth="1"/>
    <col min="8142" max="8142" width="12.88671875" style="35" customWidth="1"/>
    <col min="8143" max="8143" width="6" style="35" customWidth="1"/>
    <col min="8144" max="8145" width="14.109375" style="35" customWidth="1"/>
    <col min="8146" max="8146" width="8.88671875" style="35" customWidth="1"/>
    <col min="8147" max="8147" width="50.88671875" style="35"/>
    <col min="8148" max="8148" width="68.33203125" style="35" customWidth="1"/>
    <col min="8149" max="8150" width="6.6640625" style="35" customWidth="1"/>
    <col min="8151" max="8151" width="14.88671875" style="35" customWidth="1"/>
    <col min="8152" max="8152" width="6" style="35" customWidth="1"/>
    <col min="8153" max="8153" width="16.109375" style="35" customWidth="1"/>
    <col min="8154" max="8154" width="14.109375" style="35" customWidth="1"/>
    <col min="8155" max="8155" width="11.109375" style="35" customWidth="1"/>
    <col min="8156" max="8394" width="8.88671875" style="35" customWidth="1"/>
    <col min="8395" max="8395" width="50.88671875" style="35" customWidth="1"/>
    <col min="8396" max="8397" width="6.6640625" style="35" customWidth="1"/>
    <col min="8398" max="8398" width="12.88671875" style="35" customWidth="1"/>
    <col min="8399" max="8399" width="6" style="35" customWidth="1"/>
    <col min="8400" max="8401" width="14.109375" style="35" customWidth="1"/>
    <col min="8402" max="8402" width="8.88671875" style="35" customWidth="1"/>
    <col min="8403" max="8403" width="50.88671875" style="35"/>
    <col min="8404" max="8404" width="68.33203125" style="35" customWidth="1"/>
    <col min="8405" max="8406" width="6.6640625" style="35" customWidth="1"/>
    <col min="8407" max="8407" width="14.88671875" style="35" customWidth="1"/>
    <col min="8408" max="8408" width="6" style="35" customWidth="1"/>
    <col min="8409" max="8409" width="16.109375" style="35" customWidth="1"/>
    <col min="8410" max="8410" width="14.109375" style="35" customWidth="1"/>
    <col min="8411" max="8411" width="11.109375" style="35" customWidth="1"/>
    <col min="8412" max="8650" width="8.88671875" style="35" customWidth="1"/>
    <col min="8651" max="8651" width="50.88671875" style="35" customWidth="1"/>
    <col min="8652" max="8653" width="6.6640625" style="35" customWidth="1"/>
    <col min="8654" max="8654" width="12.88671875" style="35" customWidth="1"/>
    <col min="8655" max="8655" width="6" style="35" customWidth="1"/>
    <col min="8656" max="8657" width="14.109375" style="35" customWidth="1"/>
    <col min="8658" max="8658" width="8.88671875" style="35" customWidth="1"/>
    <col min="8659" max="8659" width="50.88671875" style="35"/>
    <col min="8660" max="8660" width="68.33203125" style="35" customWidth="1"/>
    <col min="8661" max="8662" width="6.6640625" style="35" customWidth="1"/>
    <col min="8663" max="8663" width="14.88671875" style="35" customWidth="1"/>
    <col min="8664" max="8664" width="6" style="35" customWidth="1"/>
    <col min="8665" max="8665" width="16.109375" style="35" customWidth="1"/>
    <col min="8666" max="8666" width="14.109375" style="35" customWidth="1"/>
    <col min="8667" max="8667" width="11.109375" style="35" customWidth="1"/>
    <col min="8668" max="8906" width="8.88671875" style="35" customWidth="1"/>
    <col min="8907" max="8907" width="50.88671875" style="35" customWidth="1"/>
    <col min="8908" max="8909" width="6.6640625" style="35" customWidth="1"/>
    <col min="8910" max="8910" width="12.88671875" style="35" customWidth="1"/>
    <col min="8911" max="8911" width="6" style="35" customWidth="1"/>
    <col min="8912" max="8913" width="14.109375" style="35" customWidth="1"/>
    <col min="8914" max="8914" width="8.88671875" style="35" customWidth="1"/>
    <col min="8915" max="8915" width="50.88671875" style="35"/>
    <col min="8916" max="8916" width="68.33203125" style="35" customWidth="1"/>
    <col min="8917" max="8918" width="6.6640625" style="35" customWidth="1"/>
    <col min="8919" max="8919" width="14.88671875" style="35" customWidth="1"/>
    <col min="8920" max="8920" width="6" style="35" customWidth="1"/>
    <col min="8921" max="8921" width="16.109375" style="35" customWidth="1"/>
    <col min="8922" max="8922" width="14.109375" style="35" customWidth="1"/>
    <col min="8923" max="8923" width="11.109375" style="35" customWidth="1"/>
    <col min="8924" max="9162" width="8.88671875" style="35" customWidth="1"/>
    <col min="9163" max="9163" width="50.88671875" style="35" customWidth="1"/>
    <col min="9164" max="9165" width="6.6640625" style="35" customWidth="1"/>
    <col min="9166" max="9166" width="12.88671875" style="35" customWidth="1"/>
    <col min="9167" max="9167" width="6" style="35" customWidth="1"/>
    <col min="9168" max="9169" width="14.109375" style="35" customWidth="1"/>
    <col min="9170" max="9170" width="8.88671875" style="35" customWidth="1"/>
    <col min="9171" max="9171" width="50.88671875" style="35"/>
    <col min="9172" max="9172" width="68.33203125" style="35" customWidth="1"/>
    <col min="9173" max="9174" width="6.6640625" style="35" customWidth="1"/>
    <col min="9175" max="9175" width="14.88671875" style="35" customWidth="1"/>
    <col min="9176" max="9176" width="6" style="35" customWidth="1"/>
    <col min="9177" max="9177" width="16.109375" style="35" customWidth="1"/>
    <col min="9178" max="9178" width="14.109375" style="35" customWidth="1"/>
    <col min="9179" max="9179" width="11.109375" style="35" customWidth="1"/>
    <col min="9180" max="9418" width="8.88671875" style="35" customWidth="1"/>
    <col min="9419" max="9419" width="50.88671875" style="35" customWidth="1"/>
    <col min="9420" max="9421" width="6.6640625" style="35" customWidth="1"/>
    <col min="9422" max="9422" width="12.88671875" style="35" customWidth="1"/>
    <col min="9423" max="9423" width="6" style="35" customWidth="1"/>
    <col min="9424" max="9425" width="14.109375" style="35" customWidth="1"/>
    <col min="9426" max="9426" width="8.88671875" style="35" customWidth="1"/>
    <col min="9427" max="9427" width="50.88671875" style="35"/>
    <col min="9428" max="9428" width="68.33203125" style="35" customWidth="1"/>
    <col min="9429" max="9430" width="6.6640625" style="35" customWidth="1"/>
    <col min="9431" max="9431" width="14.88671875" style="35" customWidth="1"/>
    <col min="9432" max="9432" width="6" style="35" customWidth="1"/>
    <col min="9433" max="9433" width="16.109375" style="35" customWidth="1"/>
    <col min="9434" max="9434" width="14.109375" style="35" customWidth="1"/>
    <col min="9435" max="9435" width="11.109375" style="35" customWidth="1"/>
    <col min="9436" max="9674" width="8.88671875" style="35" customWidth="1"/>
    <col min="9675" max="9675" width="50.88671875" style="35" customWidth="1"/>
    <col min="9676" max="9677" width="6.6640625" style="35" customWidth="1"/>
    <col min="9678" max="9678" width="12.88671875" style="35" customWidth="1"/>
    <col min="9679" max="9679" width="6" style="35" customWidth="1"/>
    <col min="9680" max="9681" width="14.109375" style="35" customWidth="1"/>
    <col min="9682" max="9682" width="8.88671875" style="35" customWidth="1"/>
    <col min="9683" max="9683" width="50.88671875" style="35"/>
    <col min="9684" max="9684" width="68.33203125" style="35" customWidth="1"/>
    <col min="9685" max="9686" width="6.6640625" style="35" customWidth="1"/>
    <col min="9687" max="9687" width="14.88671875" style="35" customWidth="1"/>
    <col min="9688" max="9688" width="6" style="35" customWidth="1"/>
    <col min="9689" max="9689" width="16.109375" style="35" customWidth="1"/>
    <col min="9690" max="9690" width="14.109375" style="35" customWidth="1"/>
    <col min="9691" max="9691" width="11.109375" style="35" customWidth="1"/>
    <col min="9692" max="9930" width="8.88671875" style="35" customWidth="1"/>
    <col min="9931" max="9931" width="50.88671875" style="35" customWidth="1"/>
    <col min="9932" max="9933" width="6.6640625" style="35" customWidth="1"/>
    <col min="9934" max="9934" width="12.88671875" style="35" customWidth="1"/>
    <col min="9935" max="9935" width="6" style="35" customWidth="1"/>
    <col min="9936" max="9937" width="14.109375" style="35" customWidth="1"/>
    <col min="9938" max="9938" width="8.88671875" style="35" customWidth="1"/>
    <col min="9939" max="9939" width="50.88671875" style="35"/>
    <col min="9940" max="9940" width="68.33203125" style="35" customWidth="1"/>
    <col min="9941" max="9942" width="6.6640625" style="35" customWidth="1"/>
    <col min="9943" max="9943" width="14.88671875" style="35" customWidth="1"/>
    <col min="9944" max="9944" width="6" style="35" customWidth="1"/>
    <col min="9945" max="9945" width="16.109375" style="35" customWidth="1"/>
    <col min="9946" max="9946" width="14.109375" style="35" customWidth="1"/>
    <col min="9947" max="9947" width="11.109375" style="35" customWidth="1"/>
    <col min="9948" max="10186" width="8.88671875" style="35" customWidth="1"/>
    <col min="10187" max="10187" width="50.88671875" style="35" customWidth="1"/>
    <col min="10188" max="10189" width="6.6640625" style="35" customWidth="1"/>
    <col min="10190" max="10190" width="12.88671875" style="35" customWidth="1"/>
    <col min="10191" max="10191" width="6" style="35" customWidth="1"/>
    <col min="10192" max="10193" width="14.109375" style="35" customWidth="1"/>
    <col min="10194" max="10194" width="8.88671875" style="35" customWidth="1"/>
    <col min="10195" max="10195" width="50.88671875" style="35"/>
    <col min="10196" max="10196" width="68.33203125" style="35" customWidth="1"/>
    <col min="10197" max="10198" width="6.6640625" style="35" customWidth="1"/>
    <col min="10199" max="10199" width="14.88671875" style="35" customWidth="1"/>
    <col min="10200" max="10200" width="6" style="35" customWidth="1"/>
    <col min="10201" max="10201" width="16.109375" style="35" customWidth="1"/>
    <col min="10202" max="10202" width="14.109375" style="35" customWidth="1"/>
    <col min="10203" max="10203" width="11.109375" style="35" customWidth="1"/>
    <col min="10204" max="10442" width="8.88671875" style="35" customWidth="1"/>
    <col min="10443" max="10443" width="50.88671875" style="35" customWidth="1"/>
    <col min="10444" max="10445" width="6.6640625" style="35" customWidth="1"/>
    <col min="10446" max="10446" width="12.88671875" style="35" customWidth="1"/>
    <col min="10447" max="10447" width="6" style="35" customWidth="1"/>
    <col min="10448" max="10449" width="14.109375" style="35" customWidth="1"/>
    <col min="10450" max="10450" width="8.88671875" style="35" customWidth="1"/>
    <col min="10451" max="10451" width="50.88671875" style="35"/>
    <col min="10452" max="10452" width="68.33203125" style="35" customWidth="1"/>
    <col min="10453" max="10454" width="6.6640625" style="35" customWidth="1"/>
    <col min="10455" max="10455" width="14.88671875" style="35" customWidth="1"/>
    <col min="10456" max="10456" width="6" style="35" customWidth="1"/>
    <col min="10457" max="10457" width="16.109375" style="35" customWidth="1"/>
    <col min="10458" max="10458" width="14.109375" style="35" customWidth="1"/>
    <col min="10459" max="10459" width="11.109375" style="35" customWidth="1"/>
    <col min="10460" max="10698" width="8.88671875" style="35" customWidth="1"/>
    <col min="10699" max="10699" width="50.88671875" style="35" customWidth="1"/>
    <col min="10700" max="10701" width="6.6640625" style="35" customWidth="1"/>
    <col min="10702" max="10702" width="12.88671875" style="35" customWidth="1"/>
    <col min="10703" max="10703" width="6" style="35" customWidth="1"/>
    <col min="10704" max="10705" width="14.109375" style="35" customWidth="1"/>
    <col min="10706" max="10706" width="8.88671875" style="35" customWidth="1"/>
    <col min="10707" max="10707" width="50.88671875" style="35"/>
    <col min="10708" max="10708" width="68.33203125" style="35" customWidth="1"/>
    <col min="10709" max="10710" width="6.6640625" style="35" customWidth="1"/>
    <col min="10711" max="10711" width="14.88671875" style="35" customWidth="1"/>
    <col min="10712" max="10712" width="6" style="35" customWidth="1"/>
    <col min="10713" max="10713" width="16.109375" style="35" customWidth="1"/>
    <col min="10714" max="10714" width="14.109375" style="35" customWidth="1"/>
    <col min="10715" max="10715" width="11.109375" style="35" customWidth="1"/>
    <col min="10716" max="10954" width="8.88671875" style="35" customWidth="1"/>
    <col min="10955" max="10955" width="50.88671875" style="35" customWidth="1"/>
    <col min="10956" max="10957" width="6.6640625" style="35" customWidth="1"/>
    <col min="10958" max="10958" width="12.88671875" style="35" customWidth="1"/>
    <col min="10959" max="10959" width="6" style="35" customWidth="1"/>
    <col min="10960" max="10961" width="14.109375" style="35" customWidth="1"/>
    <col min="10962" max="10962" width="8.88671875" style="35" customWidth="1"/>
    <col min="10963" max="10963" width="50.88671875" style="35"/>
    <col min="10964" max="10964" width="68.33203125" style="35" customWidth="1"/>
    <col min="10965" max="10966" width="6.6640625" style="35" customWidth="1"/>
    <col min="10967" max="10967" width="14.88671875" style="35" customWidth="1"/>
    <col min="10968" max="10968" width="6" style="35" customWidth="1"/>
    <col min="10969" max="10969" width="16.109375" style="35" customWidth="1"/>
    <col min="10970" max="10970" width="14.109375" style="35" customWidth="1"/>
    <col min="10971" max="10971" width="11.109375" style="35" customWidth="1"/>
    <col min="10972" max="11210" width="8.88671875" style="35" customWidth="1"/>
    <col min="11211" max="11211" width="50.88671875" style="35" customWidth="1"/>
    <col min="11212" max="11213" width="6.6640625" style="35" customWidth="1"/>
    <col min="11214" max="11214" width="12.88671875" style="35" customWidth="1"/>
    <col min="11215" max="11215" width="6" style="35" customWidth="1"/>
    <col min="11216" max="11217" width="14.109375" style="35" customWidth="1"/>
    <col min="11218" max="11218" width="8.88671875" style="35" customWidth="1"/>
    <col min="11219" max="11219" width="50.88671875" style="35"/>
    <col min="11220" max="11220" width="68.33203125" style="35" customWidth="1"/>
    <col min="11221" max="11222" width="6.6640625" style="35" customWidth="1"/>
    <col min="11223" max="11223" width="14.88671875" style="35" customWidth="1"/>
    <col min="11224" max="11224" width="6" style="35" customWidth="1"/>
    <col min="11225" max="11225" width="16.109375" style="35" customWidth="1"/>
    <col min="11226" max="11226" width="14.109375" style="35" customWidth="1"/>
    <col min="11227" max="11227" width="11.109375" style="35" customWidth="1"/>
    <col min="11228" max="11466" width="8.88671875" style="35" customWidth="1"/>
    <col min="11467" max="11467" width="50.88671875" style="35" customWidth="1"/>
    <col min="11468" max="11469" width="6.6640625" style="35" customWidth="1"/>
    <col min="11470" max="11470" width="12.88671875" style="35" customWidth="1"/>
    <col min="11471" max="11471" width="6" style="35" customWidth="1"/>
    <col min="11472" max="11473" width="14.109375" style="35" customWidth="1"/>
    <col min="11474" max="11474" width="8.88671875" style="35" customWidth="1"/>
    <col min="11475" max="11475" width="50.88671875" style="35"/>
    <col min="11476" max="11476" width="68.33203125" style="35" customWidth="1"/>
    <col min="11477" max="11478" width="6.6640625" style="35" customWidth="1"/>
    <col min="11479" max="11479" width="14.88671875" style="35" customWidth="1"/>
    <col min="11480" max="11480" width="6" style="35" customWidth="1"/>
    <col min="11481" max="11481" width="16.109375" style="35" customWidth="1"/>
    <col min="11482" max="11482" width="14.109375" style="35" customWidth="1"/>
    <col min="11483" max="11483" width="11.109375" style="35" customWidth="1"/>
    <col min="11484" max="11722" width="8.88671875" style="35" customWidth="1"/>
    <col min="11723" max="11723" width="50.88671875" style="35" customWidth="1"/>
    <col min="11724" max="11725" width="6.6640625" style="35" customWidth="1"/>
    <col min="11726" max="11726" width="12.88671875" style="35" customWidth="1"/>
    <col min="11727" max="11727" width="6" style="35" customWidth="1"/>
    <col min="11728" max="11729" width="14.109375" style="35" customWidth="1"/>
    <col min="11730" max="11730" width="8.88671875" style="35" customWidth="1"/>
    <col min="11731" max="11731" width="50.88671875" style="35"/>
    <col min="11732" max="11732" width="68.33203125" style="35" customWidth="1"/>
    <col min="11733" max="11734" width="6.6640625" style="35" customWidth="1"/>
    <col min="11735" max="11735" width="14.88671875" style="35" customWidth="1"/>
    <col min="11736" max="11736" width="6" style="35" customWidth="1"/>
    <col min="11737" max="11737" width="16.109375" style="35" customWidth="1"/>
    <col min="11738" max="11738" width="14.109375" style="35" customWidth="1"/>
    <col min="11739" max="11739" width="11.109375" style="35" customWidth="1"/>
    <col min="11740" max="11978" width="8.88671875" style="35" customWidth="1"/>
    <col min="11979" max="11979" width="50.88671875" style="35" customWidth="1"/>
    <col min="11980" max="11981" width="6.6640625" style="35" customWidth="1"/>
    <col min="11982" max="11982" width="12.88671875" style="35" customWidth="1"/>
    <col min="11983" max="11983" width="6" style="35" customWidth="1"/>
    <col min="11984" max="11985" width="14.109375" style="35" customWidth="1"/>
    <col min="11986" max="11986" width="8.88671875" style="35" customWidth="1"/>
    <col min="11987" max="11987" width="50.88671875" style="35"/>
    <col min="11988" max="11988" width="68.33203125" style="35" customWidth="1"/>
    <col min="11989" max="11990" width="6.6640625" style="35" customWidth="1"/>
    <col min="11991" max="11991" width="14.88671875" style="35" customWidth="1"/>
    <col min="11992" max="11992" width="6" style="35" customWidth="1"/>
    <col min="11993" max="11993" width="16.109375" style="35" customWidth="1"/>
    <col min="11994" max="11994" width="14.109375" style="35" customWidth="1"/>
    <col min="11995" max="11995" width="11.109375" style="35" customWidth="1"/>
    <col min="11996" max="12234" width="8.88671875" style="35" customWidth="1"/>
    <col min="12235" max="12235" width="50.88671875" style="35" customWidth="1"/>
    <col min="12236" max="12237" width="6.6640625" style="35" customWidth="1"/>
    <col min="12238" max="12238" width="12.88671875" style="35" customWidth="1"/>
    <col min="12239" max="12239" width="6" style="35" customWidth="1"/>
    <col min="12240" max="12241" width="14.109375" style="35" customWidth="1"/>
    <col min="12242" max="12242" width="8.88671875" style="35" customWidth="1"/>
    <col min="12243" max="12243" width="50.88671875" style="35"/>
    <col min="12244" max="12244" width="68.33203125" style="35" customWidth="1"/>
    <col min="12245" max="12246" width="6.6640625" style="35" customWidth="1"/>
    <col min="12247" max="12247" width="14.88671875" style="35" customWidth="1"/>
    <col min="12248" max="12248" width="6" style="35" customWidth="1"/>
    <col min="12249" max="12249" width="16.109375" style="35" customWidth="1"/>
    <col min="12250" max="12250" width="14.109375" style="35" customWidth="1"/>
    <col min="12251" max="12251" width="11.109375" style="35" customWidth="1"/>
    <col min="12252" max="12490" width="8.88671875" style="35" customWidth="1"/>
    <col min="12491" max="12491" width="50.88671875" style="35" customWidth="1"/>
    <col min="12492" max="12493" width="6.6640625" style="35" customWidth="1"/>
    <col min="12494" max="12494" width="12.88671875" style="35" customWidth="1"/>
    <col min="12495" max="12495" width="6" style="35" customWidth="1"/>
    <col min="12496" max="12497" width="14.109375" style="35" customWidth="1"/>
    <col min="12498" max="12498" width="8.88671875" style="35" customWidth="1"/>
    <col min="12499" max="12499" width="50.88671875" style="35"/>
    <col min="12500" max="12500" width="68.33203125" style="35" customWidth="1"/>
    <col min="12501" max="12502" width="6.6640625" style="35" customWidth="1"/>
    <col min="12503" max="12503" width="14.88671875" style="35" customWidth="1"/>
    <col min="12504" max="12504" width="6" style="35" customWidth="1"/>
    <col min="12505" max="12505" width="16.109375" style="35" customWidth="1"/>
    <col min="12506" max="12506" width="14.109375" style="35" customWidth="1"/>
    <col min="12507" max="12507" width="11.109375" style="35" customWidth="1"/>
    <col min="12508" max="12746" width="8.88671875" style="35" customWidth="1"/>
    <col min="12747" max="12747" width="50.88671875" style="35" customWidth="1"/>
    <col min="12748" max="12749" width="6.6640625" style="35" customWidth="1"/>
    <col min="12750" max="12750" width="12.88671875" style="35" customWidth="1"/>
    <col min="12751" max="12751" width="6" style="35" customWidth="1"/>
    <col min="12752" max="12753" width="14.109375" style="35" customWidth="1"/>
    <col min="12754" max="12754" width="8.88671875" style="35" customWidth="1"/>
    <col min="12755" max="12755" width="50.88671875" style="35"/>
    <col min="12756" max="12756" width="68.33203125" style="35" customWidth="1"/>
    <col min="12757" max="12758" width="6.6640625" style="35" customWidth="1"/>
    <col min="12759" max="12759" width="14.88671875" style="35" customWidth="1"/>
    <col min="12760" max="12760" width="6" style="35" customWidth="1"/>
    <col min="12761" max="12761" width="16.109375" style="35" customWidth="1"/>
    <col min="12762" max="12762" width="14.109375" style="35" customWidth="1"/>
    <col min="12763" max="12763" width="11.109375" style="35" customWidth="1"/>
    <col min="12764" max="13002" width="8.88671875" style="35" customWidth="1"/>
    <col min="13003" max="13003" width="50.88671875" style="35" customWidth="1"/>
    <col min="13004" max="13005" width="6.6640625" style="35" customWidth="1"/>
    <col min="13006" max="13006" width="12.88671875" style="35" customWidth="1"/>
    <col min="13007" max="13007" width="6" style="35" customWidth="1"/>
    <col min="13008" max="13009" width="14.109375" style="35" customWidth="1"/>
    <col min="13010" max="13010" width="8.88671875" style="35" customWidth="1"/>
    <col min="13011" max="13011" width="50.88671875" style="35"/>
    <col min="13012" max="13012" width="68.33203125" style="35" customWidth="1"/>
    <col min="13013" max="13014" width="6.6640625" style="35" customWidth="1"/>
    <col min="13015" max="13015" width="14.88671875" style="35" customWidth="1"/>
    <col min="13016" max="13016" width="6" style="35" customWidth="1"/>
    <col min="13017" max="13017" width="16.109375" style="35" customWidth="1"/>
    <col min="13018" max="13018" width="14.109375" style="35" customWidth="1"/>
    <col min="13019" max="13019" width="11.109375" style="35" customWidth="1"/>
    <col min="13020" max="13258" width="8.88671875" style="35" customWidth="1"/>
    <col min="13259" max="13259" width="50.88671875" style="35" customWidth="1"/>
    <col min="13260" max="13261" width="6.6640625" style="35" customWidth="1"/>
    <col min="13262" max="13262" width="12.88671875" style="35" customWidth="1"/>
    <col min="13263" max="13263" width="6" style="35" customWidth="1"/>
    <col min="13264" max="13265" width="14.109375" style="35" customWidth="1"/>
    <col min="13266" max="13266" width="8.88671875" style="35" customWidth="1"/>
    <col min="13267" max="13267" width="50.88671875" style="35"/>
    <col min="13268" max="13268" width="68.33203125" style="35" customWidth="1"/>
    <col min="13269" max="13270" width="6.6640625" style="35" customWidth="1"/>
    <col min="13271" max="13271" width="14.88671875" style="35" customWidth="1"/>
    <col min="13272" max="13272" width="6" style="35" customWidth="1"/>
    <col min="13273" max="13273" width="16.109375" style="35" customWidth="1"/>
    <col min="13274" max="13274" width="14.109375" style="35" customWidth="1"/>
    <col min="13275" max="13275" width="11.109375" style="35" customWidth="1"/>
    <col min="13276" max="13514" width="8.88671875" style="35" customWidth="1"/>
    <col min="13515" max="13515" width="50.88671875" style="35" customWidth="1"/>
    <col min="13516" max="13517" width="6.6640625" style="35" customWidth="1"/>
    <col min="13518" max="13518" width="12.88671875" style="35" customWidth="1"/>
    <col min="13519" max="13519" width="6" style="35" customWidth="1"/>
    <col min="13520" max="13521" width="14.109375" style="35" customWidth="1"/>
    <col min="13522" max="13522" width="8.88671875" style="35" customWidth="1"/>
    <col min="13523" max="13523" width="50.88671875" style="35"/>
    <col min="13524" max="13524" width="68.33203125" style="35" customWidth="1"/>
    <col min="13525" max="13526" width="6.6640625" style="35" customWidth="1"/>
    <col min="13527" max="13527" width="14.88671875" style="35" customWidth="1"/>
    <col min="13528" max="13528" width="6" style="35" customWidth="1"/>
    <col min="13529" max="13529" width="16.109375" style="35" customWidth="1"/>
    <col min="13530" max="13530" width="14.109375" style="35" customWidth="1"/>
    <col min="13531" max="13531" width="11.109375" style="35" customWidth="1"/>
    <col min="13532" max="13770" width="8.88671875" style="35" customWidth="1"/>
    <col min="13771" max="13771" width="50.88671875" style="35" customWidth="1"/>
    <col min="13772" max="13773" width="6.6640625" style="35" customWidth="1"/>
    <col min="13774" max="13774" width="12.88671875" style="35" customWidth="1"/>
    <col min="13775" max="13775" width="6" style="35" customWidth="1"/>
    <col min="13776" max="13777" width="14.109375" style="35" customWidth="1"/>
    <col min="13778" max="13778" width="8.88671875" style="35" customWidth="1"/>
    <col min="13779" max="13779" width="50.88671875" style="35"/>
    <col min="13780" max="13780" width="68.33203125" style="35" customWidth="1"/>
    <col min="13781" max="13782" width="6.6640625" style="35" customWidth="1"/>
    <col min="13783" max="13783" width="14.88671875" style="35" customWidth="1"/>
    <col min="13784" max="13784" width="6" style="35" customWidth="1"/>
    <col min="13785" max="13785" width="16.109375" style="35" customWidth="1"/>
    <col min="13786" max="13786" width="14.109375" style="35" customWidth="1"/>
    <col min="13787" max="13787" width="11.109375" style="35" customWidth="1"/>
    <col min="13788" max="14026" width="8.88671875" style="35" customWidth="1"/>
    <col min="14027" max="14027" width="50.88671875" style="35" customWidth="1"/>
    <col min="14028" max="14029" width="6.6640625" style="35" customWidth="1"/>
    <col min="14030" max="14030" width="12.88671875" style="35" customWidth="1"/>
    <col min="14031" max="14031" width="6" style="35" customWidth="1"/>
    <col min="14032" max="14033" width="14.109375" style="35" customWidth="1"/>
    <col min="14034" max="14034" width="8.88671875" style="35" customWidth="1"/>
    <col min="14035" max="14035" width="50.88671875" style="35"/>
    <col min="14036" max="14036" width="68.33203125" style="35" customWidth="1"/>
    <col min="14037" max="14038" width="6.6640625" style="35" customWidth="1"/>
    <col min="14039" max="14039" width="14.88671875" style="35" customWidth="1"/>
    <col min="14040" max="14040" width="6" style="35" customWidth="1"/>
    <col min="14041" max="14041" width="16.109375" style="35" customWidth="1"/>
    <col min="14042" max="14042" width="14.109375" style="35" customWidth="1"/>
    <col min="14043" max="14043" width="11.109375" style="35" customWidth="1"/>
    <col min="14044" max="14282" width="8.88671875" style="35" customWidth="1"/>
    <col min="14283" max="14283" width="50.88671875" style="35" customWidth="1"/>
    <col min="14284" max="14285" width="6.6640625" style="35" customWidth="1"/>
    <col min="14286" max="14286" width="12.88671875" style="35" customWidth="1"/>
    <col min="14287" max="14287" width="6" style="35" customWidth="1"/>
    <col min="14288" max="14289" width="14.109375" style="35" customWidth="1"/>
    <col min="14290" max="14290" width="8.88671875" style="35" customWidth="1"/>
    <col min="14291" max="14291" width="50.88671875" style="35"/>
    <col min="14292" max="14292" width="68.33203125" style="35" customWidth="1"/>
    <col min="14293" max="14294" width="6.6640625" style="35" customWidth="1"/>
    <col min="14295" max="14295" width="14.88671875" style="35" customWidth="1"/>
    <col min="14296" max="14296" width="6" style="35" customWidth="1"/>
    <col min="14297" max="14297" width="16.109375" style="35" customWidth="1"/>
    <col min="14298" max="14298" width="14.109375" style="35" customWidth="1"/>
    <col min="14299" max="14299" width="11.109375" style="35" customWidth="1"/>
    <col min="14300" max="14538" width="8.88671875" style="35" customWidth="1"/>
    <col min="14539" max="14539" width="50.88671875" style="35" customWidth="1"/>
    <col min="14540" max="14541" width="6.6640625" style="35" customWidth="1"/>
    <col min="14542" max="14542" width="12.88671875" style="35" customWidth="1"/>
    <col min="14543" max="14543" width="6" style="35" customWidth="1"/>
    <col min="14544" max="14545" width="14.109375" style="35" customWidth="1"/>
    <col min="14546" max="14546" width="8.88671875" style="35" customWidth="1"/>
    <col min="14547" max="14547" width="50.88671875" style="35"/>
    <col min="14548" max="14548" width="68.33203125" style="35" customWidth="1"/>
    <col min="14549" max="14550" width="6.6640625" style="35" customWidth="1"/>
    <col min="14551" max="14551" width="14.88671875" style="35" customWidth="1"/>
    <col min="14552" max="14552" width="6" style="35" customWidth="1"/>
    <col min="14553" max="14553" width="16.109375" style="35" customWidth="1"/>
    <col min="14554" max="14554" width="14.109375" style="35" customWidth="1"/>
    <col min="14555" max="14555" width="11.109375" style="35" customWidth="1"/>
    <col min="14556" max="14794" width="8.88671875" style="35" customWidth="1"/>
    <col min="14795" max="14795" width="50.88671875" style="35" customWidth="1"/>
    <col min="14796" max="14797" width="6.6640625" style="35" customWidth="1"/>
    <col min="14798" max="14798" width="12.88671875" style="35" customWidth="1"/>
    <col min="14799" max="14799" width="6" style="35" customWidth="1"/>
    <col min="14800" max="14801" width="14.109375" style="35" customWidth="1"/>
    <col min="14802" max="14802" width="8.88671875" style="35" customWidth="1"/>
    <col min="14803" max="14803" width="50.88671875" style="35"/>
    <col min="14804" max="14804" width="68.33203125" style="35" customWidth="1"/>
    <col min="14805" max="14806" width="6.6640625" style="35" customWidth="1"/>
    <col min="14807" max="14807" width="14.88671875" style="35" customWidth="1"/>
    <col min="14808" max="14808" width="6" style="35" customWidth="1"/>
    <col min="14809" max="14809" width="16.109375" style="35" customWidth="1"/>
    <col min="14810" max="14810" width="14.109375" style="35" customWidth="1"/>
    <col min="14811" max="14811" width="11.109375" style="35" customWidth="1"/>
    <col min="14812" max="15050" width="8.88671875" style="35" customWidth="1"/>
    <col min="15051" max="15051" width="50.88671875" style="35" customWidth="1"/>
    <col min="15052" max="15053" width="6.6640625" style="35" customWidth="1"/>
    <col min="15054" max="15054" width="12.88671875" style="35" customWidth="1"/>
    <col min="15055" max="15055" width="6" style="35" customWidth="1"/>
    <col min="15056" max="15057" width="14.109375" style="35" customWidth="1"/>
    <col min="15058" max="15058" width="8.88671875" style="35" customWidth="1"/>
    <col min="15059" max="15059" width="50.88671875" style="35"/>
    <col min="15060" max="15060" width="68.33203125" style="35" customWidth="1"/>
    <col min="15061" max="15062" width="6.6640625" style="35" customWidth="1"/>
    <col min="15063" max="15063" width="14.88671875" style="35" customWidth="1"/>
    <col min="15064" max="15064" width="6" style="35" customWidth="1"/>
    <col min="15065" max="15065" width="16.109375" style="35" customWidth="1"/>
    <col min="15066" max="15066" width="14.109375" style="35" customWidth="1"/>
    <col min="15067" max="15067" width="11.109375" style="35" customWidth="1"/>
    <col min="15068" max="15306" width="8.88671875" style="35" customWidth="1"/>
    <col min="15307" max="15307" width="50.88671875" style="35" customWidth="1"/>
    <col min="15308" max="15309" width="6.6640625" style="35" customWidth="1"/>
    <col min="15310" max="15310" width="12.88671875" style="35" customWidth="1"/>
    <col min="15311" max="15311" width="6" style="35" customWidth="1"/>
    <col min="15312" max="15313" width="14.109375" style="35" customWidth="1"/>
    <col min="15314" max="15314" width="8.88671875" style="35" customWidth="1"/>
    <col min="15315" max="15315" width="50.88671875" style="35"/>
    <col min="15316" max="15316" width="68.33203125" style="35" customWidth="1"/>
    <col min="15317" max="15318" width="6.6640625" style="35" customWidth="1"/>
    <col min="15319" max="15319" width="14.88671875" style="35" customWidth="1"/>
    <col min="15320" max="15320" width="6" style="35" customWidth="1"/>
    <col min="15321" max="15321" width="16.109375" style="35" customWidth="1"/>
    <col min="15322" max="15322" width="14.109375" style="35" customWidth="1"/>
    <col min="15323" max="15323" width="11.109375" style="35" customWidth="1"/>
    <col min="15324" max="15562" width="8.88671875" style="35" customWidth="1"/>
    <col min="15563" max="15563" width="50.88671875" style="35" customWidth="1"/>
    <col min="15564" max="15565" width="6.6640625" style="35" customWidth="1"/>
    <col min="15566" max="15566" width="12.88671875" style="35" customWidth="1"/>
    <col min="15567" max="15567" width="6" style="35" customWidth="1"/>
    <col min="15568" max="15569" width="14.109375" style="35" customWidth="1"/>
    <col min="15570" max="15570" width="8.88671875" style="35" customWidth="1"/>
    <col min="15571" max="15571" width="50.88671875" style="35"/>
    <col min="15572" max="15572" width="68.33203125" style="35" customWidth="1"/>
    <col min="15573" max="15574" width="6.6640625" style="35" customWidth="1"/>
    <col min="15575" max="15575" width="14.88671875" style="35" customWidth="1"/>
    <col min="15576" max="15576" width="6" style="35" customWidth="1"/>
    <col min="15577" max="15577" width="16.109375" style="35" customWidth="1"/>
    <col min="15578" max="15578" width="14.109375" style="35" customWidth="1"/>
    <col min="15579" max="15579" width="11.109375" style="35" customWidth="1"/>
    <col min="15580" max="15818" width="8.88671875" style="35" customWidth="1"/>
    <col min="15819" max="15819" width="50.88671875" style="35" customWidth="1"/>
    <col min="15820" max="15821" width="6.6640625" style="35" customWidth="1"/>
    <col min="15822" max="15822" width="12.88671875" style="35" customWidth="1"/>
    <col min="15823" max="15823" width="6" style="35" customWidth="1"/>
    <col min="15824" max="15825" width="14.109375" style="35" customWidth="1"/>
    <col min="15826" max="15826" width="8.88671875" style="35" customWidth="1"/>
    <col min="15827" max="15827" width="50.88671875" style="35"/>
    <col min="15828" max="15828" width="68.33203125" style="35" customWidth="1"/>
    <col min="15829" max="15830" width="6.6640625" style="35" customWidth="1"/>
    <col min="15831" max="15831" width="14.88671875" style="35" customWidth="1"/>
    <col min="15832" max="15832" width="6" style="35" customWidth="1"/>
    <col min="15833" max="15833" width="16.109375" style="35" customWidth="1"/>
    <col min="15834" max="15834" width="14.109375" style="35" customWidth="1"/>
    <col min="15835" max="15835" width="11.109375" style="35" customWidth="1"/>
    <col min="15836" max="16074" width="8.88671875" style="35" customWidth="1"/>
    <col min="16075" max="16075" width="50.88671875" style="35" customWidth="1"/>
    <col min="16076" max="16077" width="6.6640625" style="35" customWidth="1"/>
    <col min="16078" max="16078" width="12.88671875" style="35" customWidth="1"/>
    <col min="16079" max="16079" width="6" style="35" customWidth="1"/>
    <col min="16080" max="16081" width="14.109375" style="35" customWidth="1"/>
    <col min="16082" max="16082" width="8.88671875" style="35" customWidth="1"/>
    <col min="16083" max="16083" width="50.88671875" style="35"/>
    <col min="16084" max="16084" width="68.33203125" style="35" customWidth="1"/>
    <col min="16085" max="16086" width="6.6640625" style="35" customWidth="1"/>
    <col min="16087" max="16087" width="14.88671875" style="35" customWidth="1"/>
    <col min="16088" max="16088" width="6" style="35" customWidth="1"/>
    <col min="16089" max="16089" width="16.109375" style="35" customWidth="1"/>
    <col min="16090" max="16090" width="14.109375" style="35" customWidth="1"/>
    <col min="16091" max="16091" width="11.109375" style="35" customWidth="1"/>
    <col min="16092" max="16330" width="8.88671875" style="35" customWidth="1"/>
    <col min="16331" max="16331" width="50.88671875" style="35" customWidth="1"/>
    <col min="16332" max="16333" width="6.6640625" style="35" customWidth="1"/>
    <col min="16334" max="16334" width="12.88671875" style="35" customWidth="1"/>
    <col min="16335" max="16335" width="6" style="35" customWidth="1"/>
    <col min="16336" max="16337" width="14.109375" style="35" customWidth="1"/>
    <col min="16338" max="16338" width="8.88671875" style="35" customWidth="1"/>
    <col min="16339" max="16384" width="50.88671875" style="35"/>
  </cols>
  <sheetData>
    <row r="1" spans="1:211" x14ac:dyDescent="0.25">
      <c r="A1" s="363" t="s">
        <v>683</v>
      </c>
      <c r="B1" s="363"/>
      <c r="C1" s="363"/>
      <c r="D1" s="363"/>
      <c r="E1" s="363"/>
      <c r="F1" s="363"/>
    </row>
    <row r="2" spans="1:211" x14ac:dyDescent="0.25">
      <c r="A2" s="363" t="s">
        <v>71</v>
      </c>
      <c r="B2" s="363"/>
      <c r="C2" s="363"/>
      <c r="D2" s="363"/>
      <c r="E2" s="363"/>
      <c r="F2" s="363"/>
    </row>
    <row r="3" spans="1:211" x14ac:dyDescent="0.25">
      <c r="A3" s="363" t="s">
        <v>684</v>
      </c>
      <c r="B3" s="363"/>
      <c r="C3" s="363"/>
      <c r="D3" s="363"/>
      <c r="E3" s="363"/>
      <c r="F3" s="363"/>
    </row>
    <row r="4" spans="1:211" x14ac:dyDescent="0.25">
      <c r="A4" s="130"/>
      <c r="B4" s="130"/>
      <c r="C4" s="130"/>
      <c r="D4" s="130"/>
      <c r="E4" s="130"/>
      <c r="F4" s="36"/>
    </row>
    <row r="5" spans="1:211" ht="28.2" customHeight="1" x14ac:dyDescent="0.3">
      <c r="A5" s="364" t="s">
        <v>682</v>
      </c>
      <c r="B5" s="364"/>
      <c r="C5" s="364"/>
      <c r="D5" s="364"/>
      <c r="E5" s="364"/>
      <c r="F5" s="364"/>
    </row>
    <row r="6" spans="1:211" ht="17.399999999999999" x14ac:dyDescent="0.3">
      <c r="A6" s="37"/>
      <c r="B6" s="37"/>
      <c r="C6" s="37"/>
      <c r="D6" s="37"/>
      <c r="E6" s="37"/>
      <c r="F6" s="38" t="s">
        <v>2</v>
      </c>
    </row>
    <row r="7" spans="1:211" x14ac:dyDescent="0.25">
      <c r="A7" s="365" t="s">
        <v>72</v>
      </c>
      <c r="B7" s="366" t="s">
        <v>73</v>
      </c>
      <c r="C7" s="366" t="s">
        <v>74</v>
      </c>
      <c r="D7" s="366" t="s">
        <v>75</v>
      </c>
      <c r="E7" s="366" t="s">
        <v>76</v>
      </c>
      <c r="F7" s="367" t="s">
        <v>77</v>
      </c>
    </row>
    <row r="8" spans="1:211" x14ac:dyDescent="0.25">
      <c r="A8" s="365"/>
      <c r="B8" s="366"/>
      <c r="C8" s="366"/>
      <c r="D8" s="366"/>
      <c r="E8" s="366"/>
      <c r="F8" s="367"/>
    </row>
    <row r="9" spans="1:211" x14ac:dyDescent="0.25">
      <c r="A9" s="131">
        <v>1</v>
      </c>
      <c r="B9" s="132" t="s">
        <v>78</v>
      </c>
      <c r="C9" s="132" t="s">
        <v>79</v>
      </c>
      <c r="D9" s="132" t="s">
        <v>80</v>
      </c>
      <c r="E9" s="132" t="s">
        <v>81</v>
      </c>
      <c r="F9" s="39">
        <v>6</v>
      </c>
    </row>
    <row r="10" spans="1:211" ht="15.6" x14ac:dyDescent="0.3">
      <c r="A10" s="40" t="s">
        <v>82</v>
      </c>
      <c r="B10" s="41" t="s">
        <v>83</v>
      </c>
      <c r="C10" s="41"/>
      <c r="D10" s="41"/>
      <c r="E10" s="41"/>
      <c r="F10" s="42">
        <f>SUM(F11+F15+F23+F37+F40+F34)</f>
        <v>150171.59</v>
      </c>
    </row>
    <row r="11" spans="1:211" ht="27.6" x14ac:dyDescent="0.25">
      <c r="A11" s="43" t="s">
        <v>84</v>
      </c>
      <c r="B11" s="44" t="s">
        <v>83</v>
      </c>
      <c r="C11" s="44" t="s">
        <v>85</v>
      </c>
      <c r="D11" s="44"/>
      <c r="E11" s="44"/>
      <c r="F11" s="45">
        <f>SUM(F14)</f>
        <v>1976.31</v>
      </c>
    </row>
    <row r="12" spans="1:211" ht="13.8" x14ac:dyDescent="0.3">
      <c r="A12" s="46" t="s">
        <v>86</v>
      </c>
      <c r="B12" s="47" t="s">
        <v>83</v>
      </c>
      <c r="C12" s="47" t="s">
        <v>85</v>
      </c>
      <c r="D12" s="47" t="s">
        <v>87</v>
      </c>
      <c r="E12" s="47"/>
      <c r="F12" s="48">
        <f>SUM(F14)</f>
        <v>1976.31</v>
      </c>
    </row>
    <row r="13" spans="1:211" x14ac:dyDescent="0.25">
      <c r="A13" s="49" t="s">
        <v>88</v>
      </c>
      <c r="B13" s="50" t="s">
        <v>83</v>
      </c>
      <c r="C13" s="50" t="s">
        <v>85</v>
      </c>
      <c r="D13" s="50" t="s">
        <v>87</v>
      </c>
      <c r="E13" s="50"/>
      <c r="F13" s="51">
        <f>SUM(F14)</f>
        <v>1976.31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</row>
    <row r="14" spans="1:211" ht="43.2" customHeight="1" x14ac:dyDescent="0.25">
      <c r="A14" s="53" t="s">
        <v>89</v>
      </c>
      <c r="B14" s="54" t="s">
        <v>83</v>
      </c>
      <c r="C14" s="54" t="s">
        <v>85</v>
      </c>
      <c r="D14" s="54" t="s">
        <v>87</v>
      </c>
      <c r="E14" s="54" t="s">
        <v>90</v>
      </c>
      <c r="F14" s="55">
        <v>1976.31</v>
      </c>
    </row>
    <row r="15" spans="1:211" ht="27.6" x14ac:dyDescent="0.25">
      <c r="A15" s="43" t="s">
        <v>91</v>
      </c>
      <c r="B15" s="44" t="s">
        <v>83</v>
      </c>
      <c r="C15" s="44" t="s">
        <v>92</v>
      </c>
      <c r="D15" s="44"/>
      <c r="E15" s="44"/>
      <c r="F15" s="45">
        <f>SUM(F16+F18)</f>
        <v>6046.6399999999994</v>
      </c>
    </row>
    <row r="16" spans="1:211" ht="27.6" x14ac:dyDescent="0.3">
      <c r="A16" s="56" t="s">
        <v>93</v>
      </c>
      <c r="B16" s="57" t="s">
        <v>83</v>
      </c>
      <c r="C16" s="57" t="s">
        <v>92</v>
      </c>
      <c r="D16" s="57" t="s">
        <v>94</v>
      </c>
      <c r="E16" s="47"/>
      <c r="F16" s="48">
        <f>SUM(F17)</f>
        <v>1530.58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9"/>
    </row>
    <row r="17" spans="1:211" ht="39.6" x14ac:dyDescent="0.25">
      <c r="A17" s="49" t="s">
        <v>89</v>
      </c>
      <c r="B17" s="60" t="s">
        <v>83</v>
      </c>
      <c r="C17" s="60" t="s">
        <v>92</v>
      </c>
      <c r="D17" s="60" t="s">
        <v>94</v>
      </c>
      <c r="E17" s="50" t="s">
        <v>90</v>
      </c>
      <c r="F17" s="51">
        <v>1530.58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</row>
    <row r="18" spans="1:211" ht="13.8" x14ac:dyDescent="0.3">
      <c r="A18" s="46" t="s">
        <v>86</v>
      </c>
      <c r="B18" s="47" t="s">
        <v>83</v>
      </c>
      <c r="C18" s="47" t="s">
        <v>92</v>
      </c>
      <c r="D18" s="47" t="s">
        <v>95</v>
      </c>
      <c r="E18" s="47"/>
      <c r="F18" s="48">
        <f>SUM(F19)</f>
        <v>4516.0599999999995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</row>
    <row r="19" spans="1:211" x14ac:dyDescent="0.25">
      <c r="A19" s="53" t="s">
        <v>96</v>
      </c>
      <c r="B19" s="54" t="s">
        <v>83</v>
      </c>
      <c r="C19" s="54" t="s">
        <v>92</v>
      </c>
      <c r="D19" s="54" t="s">
        <v>95</v>
      </c>
      <c r="E19" s="54"/>
      <c r="F19" s="55">
        <f>SUM(F20+F21+F22)</f>
        <v>4516.0599999999995</v>
      </c>
    </row>
    <row r="20" spans="1:211" ht="39.6" x14ac:dyDescent="0.25">
      <c r="A20" s="49" t="s">
        <v>89</v>
      </c>
      <c r="B20" s="50" t="s">
        <v>83</v>
      </c>
      <c r="C20" s="50" t="s">
        <v>92</v>
      </c>
      <c r="D20" s="50" t="s">
        <v>95</v>
      </c>
      <c r="E20" s="50" t="s">
        <v>90</v>
      </c>
      <c r="F20" s="51">
        <v>3253.37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</row>
    <row r="21" spans="1:211" x14ac:dyDescent="0.25">
      <c r="A21" s="49" t="s">
        <v>97</v>
      </c>
      <c r="B21" s="50" t="s">
        <v>83</v>
      </c>
      <c r="C21" s="50" t="s">
        <v>92</v>
      </c>
      <c r="D21" s="50" t="s">
        <v>95</v>
      </c>
      <c r="E21" s="50" t="s">
        <v>98</v>
      </c>
      <c r="F21" s="51">
        <v>1262.69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</row>
    <row r="22" spans="1:211" x14ac:dyDescent="0.25">
      <c r="A22" s="49" t="s">
        <v>99</v>
      </c>
      <c r="B22" s="50" t="s">
        <v>83</v>
      </c>
      <c r="C22" s="50" t="s">
        <v>92</v>
      </c>
      <c r="D22" s="50" t="s">
        <v>95</v>
      </c>
      <c r="E22" s="50" t="s">
        <v>100</v>
      </c>
      <c r="F22" s="51">
        <v>0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</row>
    <row r="23" spans="1:211" ht="13.8" x14ac:dyDescent="0.25">
      <c r="A23" s="43" t="s">
        <v>101</v>
      </c>
      <c r="B23" s="61" t="s">
        <v>83</v>
      </c>
      <c r="C23" s="61" t="s">
        <v>102</v>
      </c>
      <c r="D23" s="61"/>
      <c r="E23" s="61"/>
      <c r="F23" s="62">
        <f>SUM(F26+F24)</f>
        <v>93179.79</v>
      </c>
    </row>
    <row r="24" spans="1:211" ht="27.6" x14ac:dyDescent="0.3">
      <c r="A24" s="46" t="s">
        <v>103</v>
      </c>
      <c r="B24" s="64" t="s">
        <v>83</v>
      </c>
      <c r="C24" s="65" t="s">
        <v>102</v>
      </c>
      <c r="D24" s="47" t="s">
        <v>104</v>
      </c>
      <c r="E24" s="65"/>
      <c r="F24" s="48">
        <f>SUM(F25)</f>
        <v>2525.5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</row>
    <row r="25" spans="1:211" ht="39.6" x14ac:dyDescent="0.25">
      <c r="A25" s="49" t="s">
        <v>89</v>
      </c>
      <c r="B25" s="50" t="s">
        <v>83</v>
      </c>
      <c r="C25" s="50" t="s">
        <v>102</v>
      </c>
      <c r="D25" s="50" t="s">
        <v>104</v>
      </c>
      <c r="E25" s="50" t="s">
        <v>90</v>
      </c>
      <c r="F25" s="51">
        <v>2525.5</v>
      </c>
    </row>
    <row r="26" spans="1:211" ht="13.8" x14ac:dyDescent="0.3">
      <c r="A26" s="46" t="s">
        <v>86</v>
      </c>
      <c r="B26" s="47" t="s">
        <v>83</v>
      </c>
      <c r="C26" s="47" t="s">
        <v>102</v>
      </c>
      <c r="D26" s="47"/>
      <c r="E26" s="47"/>
      <c r="F26" s="48">
        <f>SUM(F29+F27)</f>
        <v>90654.29</v>
      </c>
    </row>
    <row r="27" spans="1:211" x14ac:dyDescent="0.25">
      <c r="A27" s="49" t="s">
        <v>105</v>
      </c>
      <c r="B27" s="50" t="s">
        <v>83</v>
      </c>
      <c r="C27" s="50" t="s">
        <v>102</v>
      </c>
      <c r="D27" s="50" t="s">
        <v>106</v>
      </c>
      <c r="E27" s="50"/>
      <c r="F27" s="51">
        <f>F28</f>
        <v>5334.4</v>
      </c>
    </row>
    <row r="28" spans="1:211" ht="39.6" x14ac:dyDescent="0.25">
      <c r="A28" s="53" t="s">
        <v>89</v>
      </c>
      <c r="B28" s="54" t="s">
        <v>83</v>
      </c>
      <c r="C28" s="54" t="s">
        <v>102</v>
      </c>
      <c r="D28" s="54" t="s">
        <v>106</v>
      </c>
      <c r="E28" s="54" t="s">
        <v>90</v>
      </c>
      <c r="F28" s="55">
        <v>5334.4</v>
      </c>
    </row>
    <row r="29" spans="1:211" x14ac:dyDescent="0.25">
      <c r="A29" s="49" t="s">
        <v>96</v>
      </c>
      <c r="B29" s="50" t="s">
        <v>83</v>
      </c>
      <c r="C29" s="50" t="s">
        <v>102</v>
      </c>
      <c r="D29" s="50" t="s">
        <v>95</v>
      </c>
      <c r="E29" s="50"/>
      <c r="F29" s="51">
        <f>SUM(F30+F31+F33+F32)</f>
        <v>85319.89</v>
      </c>
    </row>
    <row r="30" spans="1:211" ht="39.6" x14ac:dyDescent="0.25">
      <c r="A30" s="53" t="s">
        <v>89</v>
      </c>
      <c r="B30" s="54" t="s">
        <v>83</v>
      </c>
      <c r="C30" s="54" t="s">
        <v>102</v>
      </c>
      <c r="D30" s="54" t="s">
        <v>95</v>
      </c>
      <c r="E30" s="54" t="s">
        <v>90</v>
      </c>
      <c r="F30" s="55">
        <v>73897.48</v>
      </c>
    </row>
    <row r="31" spans="1:211" x14ac:dyDescent="0.25">
      <c r="A31" s="53" t="s">
        <v>107</v>
      </c>
      <c r="B31" s="54" t="s">
        <v>83</v>
      </c>
      <c r="C31" s="54" t="s">
        <v>102</v>
      </c>
      <c r="D31" s="54" t="s">
        <v>95</v>
      </c>
      <c r="E31" s="54" t="s">
        <v>98</v>
      </c>
      <c r="F31" s="55">
        <v>11310.43</v>
      </c>
    </row>
    <row r="32" spans="1:211" x14ac:dyDescent="0.25">
      <c r="A32" s="53" t="s">
        <v>256</v>
      </c>
      <c r="B32" s="66" t="s">
        <v>83</v>
      </c>
      <c r="C32" s="67" t="s">
        <v>102</v>
      </c>
      <c r="D32" s="54" t="s">
        <v>95</v>
      </c>
      <c r="E32" s="101" t="s">
        <v>257</v>
      </c>
      <c r="F32" s="55">
        <v>89.29</v>
      </c>
    </row>
    <row r="33" spans="1:211" x14ac:dyDescent="0.25">
      <c r="A33" s="53" t="s">
        <v>99</v>
      </c>
      <c r="B33" s="66" t="s">
        <v>83</v>
      </c>
      <c r="C33" s="67" t="s">
        <v>102</v>
      </c>
      <c r="D33" s="54" t="s">
        <v>95</v>
      </c>
      <c r="E33" s="67" t="s">
        <v>100</v>
      </c>
      <c r="F33" s="51">
        <v>22.69</v>
      </c>
    </row>
    <row r="34" spans="1:211" ht="14.4" x14ac:dyDescent="0.3">
      <c r="A34" s="43" t="s">
        <v>108</v>
      </c>
      <c r="B34" s="41" t="s">
        <v>83</v>
      </c>
      <c r="C34" s="68" t="s">
        <v>109</v>
      </c>
      <c r="D34" s="68"/>
      <c r="E34" s="68"/>
      <c r="F34" s="42">
        <f>SUM(F35)</f>
        <v>127.6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</row>
    <row r="35" spans="1:211" ht="41.4" x14ac:dyDescent="0.3">
      <c r="A35" s="46" t="s">
        <v>110</v>
      </c>
      <c r="B35" s="47" t="s">
        <v>83</v>
      </c>
      <c r="C35" s="47" t="s">
        <v>109</v>
      </c>
      <c r="D35" s="47" t="s">
        <v>111</v>
      </c>
      <c r="E35" s="47"/>
      <c r="F35" s="48">
        <f>SUM(F36)</f>
        <v>127.6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</row>
    <row r="36" spans="1:211" ht="27" x14ac:dyDescent="0.3">
      <c r="A36" s="49" t="s">
        <v>112</v>
      </c>
      <c r="B36" s="50" t="s">
        <v>83</v>
      </c>
      <c r="C36" s="50" t="s">
        <v>109</v>
      </c>
      <c r="D36" s="50" t="s">
        <v>111</v>
      </c>
      <c r="E36" s="50" t="s">
        <v>98</v>
      </c>
      <c r="F36" s="51">
        <v>127.6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</row>
    <row r="37" spans="1:211" ht="13.8" x14ac:dyDescent="0.25">
      <c r="A37" s="43" t="s">
        <v>113</v>
      </c>
      <c r="B37" s="41" t="s">
        <v>83</v>
      </c>
      <c r="C37" s="41" t="s">
        <v>114</v>
      </c>
      <c r="D37" s="41"/>
      <c r="E37" s="41"/>
      <c r="F37" s="42">
        <f>SUM(F38)</f>
        <v>0</v>
      </c>
    </row>
    <row r="38" spans="1:211" ht="13.8" x14ac:dyDescent="0.3">
      <c r="A38" s="46" t="s">
        <v>115</v>
      </c>
      <c r="B38" s="64" t="s">
        <v>83</v>
      </c>
      <c r="C38" s="64" t="s">
        <v>114</v>
      </c>
      <c r="D38" s="64" t="s">
        <v>116</v>
      </c>
      <c r="E38" s="64"/>
      <c r="F38" s="48">
        <f>SUM(F39)</f>
        <v>0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9"/>
    </row>
    <row r="39" spans="1:211" x14ac:dyDescent="0.25">
      <c r="A39" s="53" t="s">
        <v>99</v>
      </c>
      <c r="B39" s="66" t="s">
        <v>83</v>
      </c>
      <c r="C39" s="66" t="s">
        <v>114</v>
      </c>
      <c r="D39" s="66" t="s">
        <v>116</v>
      </c>
      <c r="E39" s="66" t="s">
        <v>100</v>
      </c>
      <c r="F39" s="55">
        <v>0</v>
      </c>
    </row>
    <row r="40" spans="1:211" ht="13.8" x14ac:dyDescent="0.25">
      <c r="A40" s="43" t="s">
        <v>117</v>
      </c>
      <c r="B40" s="41" t="s">
        <v>83</v>
      </c>
      <c r="C40" s="41" t="s">
        <v>118</v>
      </c>
      <c r="D40" s="41"/>
      <c r="E40" s="41"/>
      <c r="F40" s="42">
        <f>SUM(F45+F56+F61+F50+F54+F83+F41)</f>
        <v>48841.249999999985</v>
      </c>
    </row>
    <row r="41" spans="1:211" ht="13.8" x14ac:dyDescent="0.3">
      <c r="A41" s="46" t="s">
        <v>86</v>
      </c>
      <c r="B41" s="47" t="s">
        <v>83</v>
      </c>
      <c r="C41" s="47" t="s">
        <v>118</v>
      </c>
      <c r="D41" s="47"/>
      <c r="E41" s="47"/>
      <c r="F41" s="48">
        <f>SUM(F42+F44)</f>
        <v>3761.45</v>
      </c>
    </row>
    <row r="42" spans="1:211" x14ac:dyDescent="0.25">
      <c r="A42" s="49" t="s">
        <v>96</v>
      </c>
      <c r="B42" s="50" t="s">
        <v>83</v>
      </c>
      <c r="C42" s="50" t="s">
        <v>118</v>
      </c>
      <c r="D42" s="50" t="s">
        <v>95</v>
      </c>
      <c r="E42" s="50"/>
      <c r="F42" s="51">
        <f>SUM(F43)</f>
        <v>1950.77</v>
      </c>
    </row>
    <row r="43" spans="1:211" ht="39.6" x14ac:dyDescent="0.25">
      <c r="A43" s="53" t="s">
        <v>89</v>
      </c>
      <c r="B43" s="54" t="s">
        <v>83</v>
      </c>
      <c r="C43" s="54" t="s">
        <v>118</v>
      </c>
      <c r="D43" s="54" t="s">
        <v>95</v>
      </c>
      <c r="E43" s="54" t="s">
        <v>90</v>
      </c>
      <c r="F43" s="55">
        <v>1950.77</v>
      </c>
    </row>
    <row r="44" spans="1:211" ht="26.4" x14ac:dyDescent="0.25">
      <c r="A44" s="53" t="s">
        <v>112</v>
      </c>
      <c r="B44" s="54" t="s">
        <v>83</v>
      </c>
      <c r="C44" s="54" t="s">
        <v>118</v>
      </c>
      <c r="D44" s="54" t="s">
        <v>95</v>
      </c>
      <c r="E44" s="54" t="s">
        <v>98</v>
      </c>
      <c r="F44" s="55">
        <v>1810.68</v>
      </c>
    </row>
    <row r="45" spans="1:211" ht="13.8" x14ac:dyDescent="0.3">
      <c r="A45" s="46" t="s">
        <v>86</v>
      </c>
      <c r="B45" s="47" t="s">
        <v>83</v>
      </c>
      <c r="C45" s="47" t="s">
        <v>118</v>
      </c>
      <c r="D45" s="47" t="s">
        <v>350</v>
      </c>
      <c r="E45" s="47"/>
      <c r="F45" s="48">
        <f>SUM(F46)</f>
        <v>2125.5</v>
      </c>
    </row>
    <row r="46" spans="1:211" x14ac:dyDescent="0.25">
      <c r="A46" s="53" t="s">
        <v>119</v>
      </c>
      <c r="B46" s="54" t="s">
        <v>120</v>
      </c>
      <c r="C46" s="54" t="s">
        <v>118</v>
      </c>
      <c r="D46" s="54" t="s">
        <v>350</v>
      </c>
      <c r="E46" s="54"/>
      <c r="F46" s="55">
        <f>SUM(F47+F48+F49)</f>
        <v>2125.5</v>
      </c>
    </row>
    <row r="47" spans="1:211" ht="39.6" x14ac:dyDescent="0.25">
      <c r="A47" s="49" t="s">
        <v>89</v>
      </c>
      <c r="B47" s="50" t="s">
        <v>83</v>
      </c>
      <c r="C47" s="50" t="s">
        <v>118</v>
      </c>
      <c r="D47" s="50" t="s">
        <v>350</v>
      </c>
      <c r="E47" s="50" t="s">
        <v>90</v>
      </c>
      <c r="F47" s="51">
        <v>1545.44</v>
      </c>
    </row>
    <row r="48" spans="1:211" x14ac:dyDescent="0.25">
      <c r="A48" s="49" t="s">
        <v>107</v>
      </c>
      <c r="B48" s="50" t="s">
        <v>83</v>
      </c>
      <c r="C48" s="50" t="s">
        <v>118</v>
      </c>
      <c r="D48" s="50" t="s">
        <v>350</v>
      </c>
      <c r="E48" s="50" t="s">
        <v>98</v>
      </c>
      <c r="F48" s="51">
        <v>235.2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</row>
    <row r="49" spans="1:210" ht="39.6" x14ac:dyDescent="0.25">
      <c r="A49" s="49" t="s">
        <v>89</v>
      </c>
      <c r="B49" s="50" t="s">
        <v>83</v>
      </c>
      <c r="C49" s="50" t="s">
        <v>118</v>
      </c>
      <c r="D49" s="50" t="s">
        <v>351</v>
      </c>
      <c r="E49" s="50" t="s">
        <v>90</v>
      </c>
      <c r="F49" s="51">
        <v>344.86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</row>
    <row r="50" spans="1:210" ht="27.6" x14ac:dyDescent="0.3">
      <c r="A50" s="46" t="s">
        <v>121</v>
      </c>
      <c r="B50" s="64" t="s">
        <v>83</v>
      </c>
      <c r="C50" s="64" t="s">
        <v>118</v>
      </c>
      <c r="D50" s="64" t="s">
        <v>122</v>
      </c>
      <c r="E50" s="64"/>
      <c r="F50" s="48">
        <f>SUM(F51)</f>
        <v>1058</v>
      </c>
    </row>
    <row r="51" spans="1:210" ht="26.4" x14ac:dyDescent="0.25">
      <c r="A51" s="53" t="s">
        <v>123</v>
      </c>
      <c r="B51" s="66" t="s">
        <v>83</v>
      </c>
      <c r="C51" s="66" t="s">
        <v>118</v>
      </c>
      <c r="D51" s="66" t="s">
        <v>122</v>
      </c>
      <c r="E51" s="66"/>
      <c r="F51" s="55">
        <f>SUM(F52+F53)</f>
        <v>1058</v>
      </c>
    </row>
    <row r="52" spans="1:210" ht="39.6" x14ac:dyDescent="0.25">
      <c r="A52" s="49" t="s">
        <v>89</v>
      </c>
      <c r="B52" s="50" t="s">
        <v>83</v>
      </c>
      <c r="C52" s="50" t="s">
        <v>118</v>
      </c>
      <c r="D52" s="70" t="s">
        <v>122</v>
      </c>
      <c r="E52" s="50" t="s">
        <v>90</v>
      </c>
      <c r="F52" s="51">
        <v>843.33</v>
      </c>
    </row>
    <row r="53" spans="1:210" x14ac:dyDescent="0.25">
      <c r="A53" s="49" t="s">
        <v>107</v>
      </c>
      <c r="B53" s="50" t="s">
        <v>83</v>
      </c>
      <c r="C53" s="50" t="s">
        <v>118</v>
      </c>
      <c r="D53" s="70" t="s">
        <v>122</v>
      </c>
      <c r="E53" s="50" t="s">
        <v>98</v>
      </c>
      <c r="F53" s="51">
        <v>214.67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</row>
    <row r="54" spans="1:210" ht="39.6" x14ac:dyDescent="0.25">
      <c r="A54" s="53" t="s">
        <v>124</v>
      </c>
      <c r="B54" s="54" t="s">
        <v>83</v>
      </c>
      <c r="C54" s="54" t="s">
        <v>118</v>
      </c>
      <c r="D54" s="54" t="s">
        <v>349</v>
      </c>
      <c r="E54" s="54"/>
      <c r="F54" s="55">
        <f>SUM(F55)</f>
        <v>0.31</v>
      </c>
    </row>
    <row r="55" spans="1:210" x14ac:dyDescent="0.25">
      <c r="A55" s="49" t="s">
        <v>107</v>
      </c>
      <c r="B55" s="50" t="s">
        <v>83</v>
      </c>
      <c r="C55" s="50" t="s">
        <v>118</v>
      </c>
      <c r="D55" s="50" t="s">
        <v>349</v>
      </c>
      <c r="E55" s="50" t="s">
        <v>98</v>
      </c>
      <c r="F55" s="51">
        <v>0.31</v>
      </c>
    </row>
    <row r="56" spans="1:210" ht="27.6" x14ac:dyDescent="0.3">
      <c r="A56" s="46" t="s">
        <v>125</v>
      </c>
      <c r="B56" s="47" t="s">
        <v>83</v>
      </c>
      <c r="C56" s="47" t="s">
        <v>118</v>
      </c>
      <c r="D56" s="47" t="s">
        <v>126</v>
      </c>
      <c r="E56" s="47"/>
      <c r="F56" s="48">
        <f>SUM(F57)</f>
        <v>2257.2000000000003</v>
      </c>
    </row>
    <row r="57" spans="1:210" x14ac:dyDescent="0.25">
      <c r="A57" s="49" t="s">
        <v>127</v>
      </c>
      <c r="B57" s="50" t="s">
        <v>83</v>
      </c>
      <c r="C57" s="50" t="s">
        <v>118</v>
      </c>
      <c r="D57" s="50" t="s">
        <v>126</v>
      </c>
      <c r="E57" s="50"/>
      <c r="F57" s="51">
        <f>SUM(F58+F60+F59)</f>
        <v>2257.2000000000003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</row>
    <row r="58" spans="1:210" x14ac:dyDescent="0.25">
      <c r="A58" s="49" t="s">
        <v>107</v>
      </c>
      <c r="B58" s="50" t="s">
        <v>83</v>
      </c>
      <c r="C58" s="50" t="s">
        <v>118</v>
      </c>
      <c r="D58" s="50" t="s">
        <v>128</v>
      </c>
      <c r="E58" s="50" t="s">
        <v>98</v>
      </c>
      <c r="F58" s="51">
        <v>1584.63</v>
      </c>
      <c r="G58" s="179"/>
    </row>
    <row r="59" spans="1:210" x14ac:dyDescent="0.25">
      <c r="A59" s="49" t="s">
        <v>99</v>
      </c>
      <c r="B59" s="50" t="s">
        <v>83</v>
      </c>
      <c r="C59" s="50" t="s">
        <v>118</v>
      </c>
      <c r="D59" s="50" t="s">
        <v>128</v>
      </c>
      <c r="E59" s="50" t="s">
        <v>100</v>
      </c>
      <c r="F59" s="51">
        <v>192.32</v>
      </c>
    </row>
    <row r="60" spans="1:210" s="52" customFormat="1" x14ac:dyDescent="0.25">
      <c r="A60" s="49" t="s">
        <v>99</v>
      </c>
      <c r="B60" s="50" t="s">
        <v>83</v>
      </c>
      <c r="C60" s="50" t="s">
        <v>118</v>
      </c>
      <c r="D60" s="50" t="s">
        <v>129</v>
      </c>
      <c r="E60" s="50" t="s">
        <v>100</v>
      </c>
      <c r="F60" s="51">
        <v>480.25</v>
      </c>
    </row>
    <row r="61" spans="1:210" ht="13.8" x14ac:dyDescent="0.3">
      <c r="A61" s="46" t="s">
        <v>130</v>
      </c>
      <c r="B61" s="64" t="s">
        <v>83</v>
      </c>
      <c r="C61" s="64" t="s">
        <v>118</v>
      </c>
      <c r="D61" s="64" t="s">
        <v>131</v>
      </c>
      <c r="E61" s="47"/>
      <c r="F61" s="48">
        <f>SUM(F62+F66+F81+F80)</f>
        <v>39638.789999999994</v>
      </c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</row>
    <row r="62" spans="1:210" ht="21.6" customHeight="1" x14ac:dyDescent="0.25">
      <c r="A62" s="71" t="s">
        <v>132</v>
      </c>
      <c r="B62" s="66" t="s">
        <v>83</v>
      </c>
      <c r="C62" s="66" t="s">
        <v>118</v>
      </c>
      <c r="D62" s="66" t="s">
        <v>133</v>
      </c>
      <c r="E62" s="66"/>
      <c r="F62" s="55">
        <f>SUM(F63+F64+F65)</f>
        <v>5066.6000000000004</v>
      </c>
    </row>
    <row r="63" spans="1:210" x14ac:dyDescent="0.25">
      <c r="A63" s="49" t="s">
        <v>107</v>
      </c>
      <c r="B63" s="70" t="s">
        <v>83</v>
      </c>
      <c r="C63" s="70" t="s">
        <v>118</v>
      </c>
      <c r="D63" s="70" t="s">
        <v>133</v>
      </c>
      <c r="E63" s="70" t="s">
        <v>98</v>
      </c>
      <c r="F63" s="51">
        <v>78</v>
      </c>
      <c r="G63" s="52"/>
      <c r="H63" s="52"/>
      <c r="I63" s="52"/>
      <c r="J63" s="52"/>
      <c r="K63" s="7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</row>
    <row r="64" spans="1:210" ht="39.6" x14ac:dyDescent="0.25">
      <c r="A64" s="49" t="s">
        <v>89</v>
      </c>
      <c r="B64" s="70" t="s">
        <v>83</v>
      </c>
      <c r="C64" s="70" t="s">
        <v>118</v>
      </c>
      <c r="D64" s="70" t="s">
        <v>134</v>
      </c>
      <c r="E64" s="70" t="s">
        <v>90</v>
      </c>
      <c r="F64" s="51">
        <v>4935.76</v>
      </c>
      <c r="G64" s="52"/>
      <c r="H64" s="52"/>
      <c r="I64" s="52"/>
      <c r="J64" s="52"/>
      <c r="K64" s="7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</row>
    <row r="65" spans="1:210" x14ac:dyDescent="0.25">
      <c r="A65" s="49" t="s">
        <v>107</v>
      </c>
      <c r="B65" s="70" t="s">
        <v>83</v>
      </c>
      <c r="C65" s="70" t="s">
        <v>118</v>
      </c>
      <c r="D65" s="70" t="s">
        <v>134</v>
      </c>
      <c r="E65" s="70" t="s">
        <v>98</v>
      </c>
      <c r="F65" s="51">
        <v>52.84</v>
      </c>
      <c r="G65" s="52"/>
      <c r="H65" s="52"/>
      <c r="I65" s="52"/>
      <c r="J65" s="52"/>
      <c r="K65" s="7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</row>
    <row r="66" spans="1:210" ht="26.4" x14ac:dyDescent="0.25">
      <c r="A66" s="73" t="s">
        <v>135</v>
      </c>
      <c r="B66" s="66" t="s">
        <v>83</v>
      </c>
      <c r="C66" s="66" t="s">
        <v>136</v>
      </c>
      <c r="D66" s="66" t="s">
        <v>137</v>
      </c>
      <c r="E66" s="66"/>
      <c r="F66" s="55">
        <f>SUM(F67+F71+F72+F77+F78+F79+F69+F68+F70+F74+F75+F73+F76)</f>
        <v>34454.99</v>
      </c>
    </row>
    <row r="67" spans="1:210" x14ac:dyDescent="0.25">
      <c r="A67" s="49" t="s">
        <v>107</v>
      </c>
      <c r="B67" s="70" t="s">
        <v>83</v>
      </c>
      <c r="C67" s="70" t="s">
        <v>118</v>
      </c>
      <c r="D67" s="70" t="s">
        <v>137</v>
      </c>
      <c r="E67" s="70" t="s">
        <v>98</v>
      </c>
      <c r="F67" s="51">
        <v>5355.26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</row>
    <row r="68" spans="1:210" ht="26.4" x14ac:dyDescent="0.25">
      <c r="A68" s="49" t="s">
        <v>138</v>
      </c>
      <c r="B68" s="70" t="s">
        <v>83</v>
      </c>
      <c r="C68" s="70" t="s">
        <v>118</v>
      </c>
      <c r="D68" s="70" t="s">
        <v>137</v>
      </c>
      <c r="E68" s="70" t="s">
        <v>139</v>
      </c>
      <c r="F68" s="51">
        <v>3000</v>
      </c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</row>
    <row r="69" spans="1:210" s="52" customFormat="1" ht="26.4" x14ac:dyDescent="0.25">
      <c r="A69" s="49" t="s">
        <v>140</v>
      </c>
      <c r="B69" s="70" t="s">
        <v>83</v>
      </c>
      <c r="C69" s="70" t="s">
        <v>118</v>
      </c>
      <c r="D69" s="70" t="s">
        <v>137</v>
      </c>
      <c r="E69" s="70" t="s">
        <v>141</v>
      </c>
      <c r="F69" s="51">
        <v>1383.2</v>
      </c>
    </row>
    <row r="70" spans="1:210" s="52" customFormat="1" x14ac:dyDescent="0.25">
      <c r="A70" s="49" t="s">
        <v>99</v>
      </c>
      <c r="B70" s="70" t="s">
        <v>83</v>
      </c>
      <c r="C70" s="70" t="s">
        <v>118</v>
      </c>
      <c r="D70" s="70" t="s">
        <v>137</v>
      </c>
      <c r="E70" s="70" t="s">
        <v>100</v>
      </c>
      <c r="F70" s="51">
        <v>0</v>
      </c>
    </row>
    <row r="71" spans="1:210" ht="39.6" x14ac:dyDescent="0.25">
      <c r="A71" s="49" t="s">
        <v>89</v>
      </c>
      <c r="B71" s="70" t="s">
        <v>83</v>
      </c>
      <c r="C71" s="70" t="s">
        <v>118</v>
      </c>
      <c r="D71" s="70" t="s">
        <v>142</v>
      </c>
      <c r="E71" s="70" t="s">
        <v>90</v>
      </c>
      <c r="F71" s="51">
        <v>8036.84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</row>
    <row r="72" spans="1:210" x14ac:dyDescent="0.25">
      <c r="A72" s="49" t="s">
        <v>107</v>
      </c>
      <c r="B72" s="70" t="s">
        <v>83</v>
      </c>
      <c r="C72" s="70" t="s">
        <v>118</v>
      </c>
      <c r="D72" s="70" t="s">
        <v>142</v>
      </c>
      <c r="E72" s="70" t="s">
        <v>98</v>
      </c>
      <c r="F72" s="51">
        <v>7323.87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</row>
    <row r="73" spans="1:210" x14ac:dyDescent="0.25">
      <c r="A73" s="49" t="s">
        <v>256</v>
      </c>
      <c r="B73" s="70" t="s">
        <v>83</v>
      </c>
      <c r="C73" s="70" t="s">
        <v>118</v>
      </c>
      <c r="D73" s="70" t="s">
        <v>142</v>
      </c>
      <c r="E73" s="70" t="s">
        <v>257</v>
      </c>
      <c r="F73" s="51">
        <v>58.95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</row>
    <row r="74" spans="1:210" ht="39.6" x14ac:dyDescent="0.25">
      <c r="A74" s="49" t="s">
        <v>89</v>
      </c>
      <c r="B74" s="70" t="s">
        <v>83</v>
      </c>
      <c r="C74" s="70" t="s">
        <v>118</v>
      </c>
      <c r="D74" s="70" t="s">
        <v>143</v>
      </c>
      <c r="E74" s="70" t="s">
        <v>90</v>
      </c>
      <c r="F74" s="51">
        <v>7922.47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</row>
    <row r="75" spans="1:210" x14ac:dyDescent="0.25">
      <c r="A75" s="49" t="s">
        <v>107</v>
      </c>
      <c r="B75" s="70" t="s">
        <v>83</v>
      </c>
      <c r="C75" s="70" t="s">
        <v>118</v>
      </c>
      <c r="D75" s="70" t="s">
        <v>143</v>
      </c>
      <c r="E75" s="70" t="s">
        <v>98</v>
      </c>
      <c r="F75" s="51">
        <v>853.24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</row>
    <row r="76" spans="1:210" x14ac:dyDescent="0.25">
      <c r="A76" s="49" t="s">
        <v>99</v>
      </c>
      <c r="B76" s="70" t="s">
        <v>83</v>
      </c>
      <c r="C76" s="70" t="s">
        <v>118</v>
      </c>
      <c r="D76" s="70" t="s">
        <v>143</v>
      </c>
      <c r="E76" s="70" t="s">
        <v>100</v>
      </c>
      <c r="F76" s="51">
        <v>0.4</v>
      </c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</row>
    <row r="77" spans="1:210" x14ac:dyDescent="0.25">
      <c r="A77" s="49" t="s">
        <v>107</v>
      </c>
      <c r="B77" s="70" t="s">
        <v>83</v>
      </c>
      <c r="C77" s="70" t="s">
        <v>118</v>
      </c>
      <c r="D77" s="70" t="s">
        <v>144</v>
      </c>
      <c r="E77" s="70" t="s">
        <v>98</v>
      </c>
      <c r="F77" s="51">
        <v>62.1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</row>
    <row r="78" spans="1:210" ht="39.6" x14ac:dyDescent="0.25">
      <c r="A78" s="49" t="s">
        <v>89</v>
      </c>
      <c r="B78" s="70" t="s">
        <v>83</v>
      </c>
      <c r="C78" s="70" t="s">
        <v>118</v>
      </c>
      <c r="D78" s="70" t="s">
        <v>145</v>
      </c>
      <c r="E78" s="70" t="s">
        <v>90</v>
      </c>
      <c r="F78" s="51">
        <v>248.66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</row>
    <row r="79" spans="1:210" x14ac:dyDescent="0.25">
      <c r="A79" s="49" t="s">
        <v>107</v>
      </c>
      <c r="B79" s="70" t="s">
        <v>83</v>
      </c>
      <c r="C79" s="70" t="s">
        <v>118</v>
      </c>
      <c r="D79" s="70" t="s">
        <v>145</v>
      </c>
      <c r="E79" s="70" t="s">
        <v>98</v>
      </c>
      <c r="F79" s="51">
        <v>210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</row>
    <row r="80" spans="1:210" s="52" customFormat="1" ht="26.4" x14ac:dyDescent="0.25">
      <c r="A80" s="49" t="s">
        <v>138</v>
      </c>
      <c r="B80" s="50" t="s">
        <v>83</v>
      </c>
      <c r="C80" s="50" t="s">
        <v>118</v>
      </c>
      <c r="D80" s="50" t="s">
        <v>146</v>
      </c>
      <c r="E80" s="50" t="s">
        <v>139</v>
      </c>
      <c r="F80" s="51">
        <v>0</v>
      </c>
    </row>
    <row r="81" spans="1:211" ht="39.6" x14ac:dyDescent="0.25">
      <c r="A81" s="74" t="s">
        <v>147</v>
      </c>
      <c r="B81" s="66" t="s">
        <v>83</v>
      </c>
      <c r="C81" s="66" t="s">
        <v>118</v>
      </c>
      <c r="D81" s="66" t="s">
        <v>148</v>
      </c>
      <c r="E81" s="66"/>
      <c r="F81" s="55">
        <f>SUM(F82)</f>
        <v>117.2</v>
      </c>
    </row>
    <row r="82" spans="1:211" x14ac:dyDescent="0.25">
      <c r="A82" s="49" t="s">
        <v>107</v>
      </c>
      <c r="B82" s="70" t="s">
        <v>83</v>
      </c>
      <c r="C82" s="70" t="s">
        <v>118</v>
      </c>
      <c r="D82" s="70" t="s">
        <v>148</v>
      </c>
      <c r="E82" s="70" t="s">
        <v>98</v>
      </c>
      <c r="F82" s="51">
        <v>117.2</v>
      </c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</row>
    <row r="83" spans="1:211" ht="13.2" hidden="1" customHeight="1" x14ac:dyDescent="0.25">
      <c r="A83" s="75" t="s">
        <v>149</v>
      </c>
      <c r="B83" s="76" t="s">
        <v>83</v>
      </c>
      <c r="C83" s="76" t="s">
        <v>118</v>
      </c>
      <c r="D83" s="76" t="s">
        <v>150</v>
      </c>
      <c r="E83" s="76"/>
      <c r="F83" s="45">
        <f>SUM(F84)</f>
        <v>0</v>
      </c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  <c r="GJ83" s="59"/>
      <c r="GK83" s="59"/>
      <c r="GL83" s="59"/>
      <c r="GM83" s="59"/>
      <c r="GN83" s="59"/>
      <c r="GO83" s="59"/>
      <c r="GP83" s="59"/>
      <c r="GQ83" s="59"/>
      <c r="GR83" s="59"/>
      <c r="GS83" s="59"/>
      <c r="GT83" s="59"/>
      <c r="GU83" s="59"/>
      <c r="GV83" s="59"/>
      <c r="GW83" s="59"/>
      <c r="GX83" s="59"/>
      <c r="GY83" s="59"/>
      <c r="GZ83" s="59"/>
      <c r="HA83" s="59"/>
      <c r="HB83" s="59"/>
      <c r="HC83" s="59"/>
    </row>
    <row r="84" spans="1:211" ht="13.2" hidden="1" customHeight="1" x14ac:dyDescent="0.25">
      <c r="A84" s="49" t="s">
        <v>107</v>
      </c>
      <c r="B84" s="66" t="s">
        <v>83</v>
      </c>
      <c r="C84" s="66" t="s">
        <v>118</v>
      </c>
      <c r="D84" s="66" t="s">
        <v>150</v>
      </c>
      <c r="E84" s="70" t="s">
        <v>98</v>
      </c>
      <c r="F84" s="51">
        <v>0</v>
      </c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</row>
    <row r="85" spans="1:211" ht="15.6" x14ac:dyDescent="0.3">
      <c r="A85" s="40" t="s">
        <v>151</v>
      </c>
      <c r="B85" s="77" t="s">
        <v>85</v>
      </c>
      <c r="C85" s="77"/>
      <c r="D85" s="77"/>
      <c r="E85" s="77"/>
      <c r="F85" s="78">
        <f t="shared" ref="F85:F87" si="0">SUM(F86)</f>
        <v>16.77</v>
      </c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  <c r="GA85" s="79"/>
      <c r="GB85" s="79"/>
      <c r="GC85" s="79"/>
      <c r="GD85" s="79"/>
      <c r="GE85" s="79"/>
      <c r="GF85" s="79"/>
      <c r="GG85" s="79"/>
      <c r="GH85" s="79"/>
      <c r="GI85" s="79"/>
      <c r="GJ85" s="79"/>
      <c r="GK85" s="79"/>
      <c r="GL85" s="79"/>
      <c r="GM85" s="79"/>
      <c r="GN85" s="79"/>
      <c r="GO85" s="79"/>
      <c r="GP85" s="79"/>
      <c r="GQ85" s="79"/>
      <c r="GR85" s="79"/>
      <c r="GS85" s="79"/>
      <c r="GT85" s="79"/>
      <c r="GU85" s="79"/>
      <c r="GV85" s="79"/>
      <c r="GW85" s="79"/>
      <c r="GX85" s="79"/>
      <c r="GY85" s="79"/>
      <c r="GZ85" s="79"/>
      <c r="HA85" s="79"/>
      <c r="HB85" s="79"/>
    </row>
    <row r="86" spans="1:211" ht="13.8" x14ac:dyDescent="0.3">
      <c r="A86" s="46" t="s">
        <v>152</v>
      </c>
      <c r="B86" s="64" t="s">
        <v>85</v>
      </c>
      <c r="C86" s="64" t="s">
        <v>102</v>
      </c>
      <c r="D86" s="64"/>
      <c r="E86" s="64"/>
      <c r="F86" s="48">
        <f t="shared" si="0"/>
        <v>16.77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</row>
    <row r="87" spans="1:211" ht="27" x14ac:dyDescent="0.3">
      <c r="A87" s="71" t="s">
        <v>132</v>
      </c>
      <c r="B87" s="64" t="s">
        <v>85</v>
      </c>
      <c r="C87" s="64" t="s">
        <v>102</v>
      </c>
      <c r="D87" s="64" t="s">
        <v>133</v>
      </c>
      <c r="E87" s="64"/>
      <c r="F87" s="48">
        <f t="shared" si="0"/>
        <v>16.77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</row>
    <row r="88" spans="1:211" x14ac:dyDescent="0.25">
      <c r="A88" s="53" t="s">
        <v>107</v>
      </c>
      <c r="B88" s="70" t="s">
        <v>85</v>
      </c>
      <c r="C88" s="70" t="s">
        <v>102</v>
      </c>
      <c r="D88" s="70" t="s">
        <v>133</v>
      </c>
      <c r="E88" s="70" t="s">
        <v>98</v>
      </c>
      <c r="F88" s="51">
        <v>16.77</v>
      </c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</row>
    <row r="89" spans="1:211" ht="15.6" x14ac:dyDescent="0.3">
      <c r="A89" s="40" t="s">
        <v>153</v>
      </c>
      <c r="B89" s="80" t="s">
        <v>92</v>
      </c>
      <c r="C89" s="80"/>
      <c r="D89" s="80"/>
      <c r="E89" s="80"/>
      <c r="F89" s="78">
        <f t="shared" ref="F89:F91" si="1">SUM(F90)</f>
        <v>1845.89</v>
      </c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</row>
    <row r="90" spans="1:211" ht="27.6" x14ac:dyDescent="0.3">
      <c r="A90" s="46" t="s">
        <v>154</v>
      </c>
      <c r="B90" s="47" t="s">
        <v>92</v>
      </c>
      <c r="C90" s="47" t="s">
        <v>155</v>
      </c>
      <c r="D90" s="47"/>
      <c r="E90" s="47"/>
      <c r="F90" s="48">
        <f t="shared" si="1"/>
        <v>1845.89</v>
      </c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</row>
    <row r="91" spans="1:211" ht="13.8" x14ac:dyDescent="0.3">
      <c r="A91" s="46" t="s">
        <v>130</v>
      </c>
      <c r="B91" s="47" t="s">
        <v>92</v>
      </c>
      <c r="C91" s="47" t="s">
        <v>155</v>
      </c>
      <c r="D91" s="47" t="s">
        <v>131</v>
      </c>
      <c r="E91" s="47"/>
      <c r="F91" s="48">
        <f t="shared" si="1"/>
        <v>1845.89</v>
      </c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</row>
    <row r="92" spans="1:211" ht="26.4" x14ac:dyDescent="0.25">
      <c r="A92" s="53" t="s">
        <v>132</v>
      </c>
      <c r="B92" s="44" t="s">
        <v>92</v>
      </c>
      <c r="C92" s="44" t="s">
        <v>155</v>
      </c>
      <c r="D92" s="44" t="s">
        <v>133</v>
      </c>
      <c r="E92" s="44"/>
      <c r="F92" s="45">
        <f>SUM(F98+F94+F97)</f>
        <v>1845.89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</row>
    <row r="93" spans="1:211" x14ac:dyDescent="0.25">
      <c r="A93" s="49" t="s">
        <v>156</v>
      </c>
      <c r="B93" s="50" t="s">
        <v>92</v>
      </c>
      <c r="C93" s="50" t="s">
        <v>155</v>
      </c>
      <c r="D93" s="50" t="s">
        <v>133</v>
      </c>
      <c r="E93" s="50"/>
      <c r="F93" s="51">
        <f>SUM(F94)</f>
        <v>450.88</v>
      </c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</row>
    <row r="94" spans="1:211" ht="39.6" x14ac:dyDescent="0.25">
      <c r="A94" s="49" t="s">
        <v>89</v>
      </c>
      <c r="B94" s="54" t="s">
        <v>92</v>
      </c>
      <c r="C94" s="54" t="s">
        <v>155</v>
      </c>
      <c r="D94" s="54" t="s">
        <v>133</v>
      </c>
      <c r="E94" s="54" t="s">
        <v>90</v>
      </c>
      <c r="F94" s="55">
        <v>450.88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</row>
    <row r="95" spans="1:211" ht="18.600000000000001" hidden="1" customHeight="1" x14ac:dyDescent="0.25">
      <c r="A95" s="71" t="s">
        <v>132</v>
      </c>
      <c r="B95" s="50" t="s">
        <v>92</v>
      </c>
      <c r="C95" s="50" t="s">
        <v>155</v>
      </c>
      <c r="D95" s="50" t="s">
        <v>133</v>
      </c>
      <c r="E95" s="50"/>
      <c r="F95" s="51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</row>
    <row r="96" spans="1:211" ht="26.4" customHeight="1" x14ac:dyDescent="0.25">
      <c r="A96" s="49" t="s">
        <v>157</v>
      </c>
      <c r="B96" s="50" t="s">
        <v>92</v>
      </c>
      <c r="C96" s="50" t="s">
        <v>155</v>
      </c>
      <c r="D96" s="50" t="s">
        <v>133</v>
      </c>
      <c r="E96" s="50"/>
      <c r="F96" s="51">
        <f>SUM(F98+F97)</f>
        <v>1395.01</v>
      </c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</row>
    <row r="97" spans="1:210" x14ac:dyDescent="0.25">
      <c r="A97" s="53" t="s">
        <v>107</v>
      </c>
      <c r="B97" s="54" t="s">
        <v>92</v>
      </c>
      <c r="C97" s="54" t="s">
        <v>155</v>
      </c>
      <c r="D97" s="54" t="s">
        <v>133</v>
      </c>
      <c r="E97" s="50" t="s">
        <v>98</v>
      </c>
      <c r="F97" s="51">
        <v>1213.2</v>
      </c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</row>
    <row r="98" spans="1:210" ht="26.4" x14ac:dyDescent="0.25">
      <c r="A98" s="53" t="s">
        <v>140</v>
      </c>
      <c r="B98" s="54" t="s">
        <v>92</v>
      </c>
      <c r="C98" s="54" t="s">
        <v>155</v>
      </c>
      <c r="D98" s="54" t="s">
        <v>133</v>
      </c>
      <c r="E98" s="54" t="s">
        <v>141</v>
      </c>
      <c r="F98" s="55">
        <v>181.81</v>
      </c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</row>
    <row r="99" spans="1:210" ht="15.6" x14ac:dyDescent="0.3">
      <c r="A99" s="40" t="s">
        <v>158</v>
      </c>
      <c r="B99" s="77" t="s">
        <v>102</v>
      </c>
      <c r="C99" s="77"/>
      <c r="D99" s="77"/>
      <c r="E99" s="77"/>
      <c r="F99" s="78">
        <f>SUM(F116+F106+F100)</f>
        <v>36190.1</v>
      </c>
    </row>
    <row r="100" spans="1:210" x14ac:dyDescent="0.25">
      <c r="A100" s="75" t="s">
        <v>159</v>
      </c>
      <c r="B100" s="76" t="s">
        <v>102</v>
      </c>
      <c r="C100" s="76" t="s">
        <v>160</v>
      </c>
      <c r="D100" s="76"/>
      <c r="E100" s="76"/>
      <c r="F100" s="45">
        <f>SUM(F104+F101)</f>
        <v>13937.63</v>
      </c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  <c r="FW100" s="59"/>
      <c r="FX100" s="59"/>
      <c r="FY100" s="59"/>
      <c r="FZ100" s="59"/>
      <c r="GA100" s="59"/>
      <c r="GB100" s="59"/>
      <c r="GC100" s="59"/>
      <c r="GD100" s="59"/>
      <c r="GE100" s="59"/>
      <c r="GF100" s="59"/>
      <c r="GG100" s="59"/>
      <c r="GH100" s="59"/>
      <c r="GI100" s="59"/>
      <c r="GJ100" s="59"/>
      <c r="GK100" s="59"/>
      <c r="GL100" s="59"/>
      <c r="GM100" s="59"/>
      <c r="GN100" s="59"/>
      <c r="GO100" s="59"/>
      <c r="GP100" s="59"/>
      <c r="GQ100" s="59"/>
      <c r="GR100" s="59"/>
      <c r="GS100" s="59"/>
      <c r="GT100" s="59"/>
      <c r="GU100" s="59"/>
      <c r="GV100" s="59"/>
      <c r="GW100" s="59"/>
      <c r="GX100" s="59"/>
      <c r="GY100" s="59"/>
      <c r="GZ100" s="59"/>
      <c r="HA100" s="59"/>
      <c r="HB100" s="59"/>
    </row>
    <row r="101" spans="1:210" ht="26.4" x14ac:dyDescent="0.25">
      <c r="A101" s="53" t="s">
        <v>161</v>
      </c>
      <c r="B101" s="66" t="s">
        <v>102</v>
      </c>
      <c r="C101" s="66" t="s">
        <v>160</v>
      </c>
      <c r="D101" s="54" t="s">
        <v>128</v>
      </c>
      <c r="E101" s="66"/>
      <c r="F101" s="55">
        <f>SUM(F103+F102)</f>
        <v>13925.63</v>
      </c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59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9"/>
      <c r="GI101" s="59"/>
      <c r="GJ101" s="59"/>
      <c r="GK101" s="59"/>
      <c r="GL101" s="59"/>
      <c r="GM101" s="59"/>
      <c r="GN101" s="59"/>
      <c r="GO101" s="59"/>
      <c r="GP101" s="59"/>
      <c r="GQ101" s="59"/>
      <c r="GR101" s="59"/>
      <c r="GS101" s="59"/>
      <c r="GT101" s="59"/>
      <c r="GU101" s="59"/>
      <c r="GV101" s="59"/>
      <c r="GW101" s="59"/>
      <c r="GX101" s="59"/>
      <c r="GY101" s="59"/>
      <c r="GZ101" s="59"/>
      <c r="HA101" s="59"/>
      <c r="HB101" s="59"/>
    </row>
    <row r="102" spans="1:210" x14ac:dyDescent="0.25">
      <c r="A102" s="49" t="s">
        <v>107</v>
      </c>
      <c r="B102" s="70" t="s">
        <v>102</v>
      </c>
      <c r="C102" s="70" t="s">
        <v>160</v>
      </c>
      <c r="D102" s="50" t="s">
        <v>128</v>
      </c>
      <c r="E102" s="70" t="s">
        <v>98</v>
      </c>
      <c r="F102" s="55">
        <v>10680.73</v>
      </c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9"/>
      <c r="GQ102" s="59"/>
      <c r="GR102" s="59"/>
      <c r="GS102" s="59"/>
      <c r="GT102" s="59"/>
      <c r="GU102" s="59"/>
      <c r="GV102" s="59"/>
      <c r="GW102" s="59"/>
      <c r="GX102" s="59"/>
      <c r="GY102" s="59"/>
      <c r="GZ102" s="59"/>
      <c r="HA102" s="59"/>
      <c r="HB102" s="59"/>
    </row>
    <row r="103" spans="1:210" x14ac:dyDescent="0.25">
      <c r="A103" s="49" t="s">
        <v>99</v>
      </c>
      <c r="B103" s="70" t="s">
        <v>102</v>
      </c>
      <c r="C103" s="70" t="s">
        <v>160</v>
      </c>
      <c r="D103" s="50" t="s">
        <v>128</v>
      </c>
      <c r="E103" s="70" t="s">
        <v>100</v>
      </c>
      <c r="F103" s="55">
        <v>3244.9</v>
      </c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  <c r="GP103" s="59"/>
      <c r="GQ103" s="59"/>
      <c r="GR103" s="59"/>
      <c r="GS103" s="59"/>
      <c r="GT103" s="59"/>
      <c r="GU103" s="59"/>
      <c r="GV103" s="59"/>
      <c r="GW103" s="59"/>
      <c r="GX103" s="59"/>
      <c r="GY103" s="59"/>
      <c r="GZ103" s="59"/>
      <c r="HA103" s="59"/>
      <c r="HB103" s="59"/>
    </row>
    <row r="104" spans="1:210" ht="26.4" x14ac:dyDescent="0.25">
      <c r="A104" s="53" t="s">
        <v>162</v>
      </c>
      <c r="B104" s="66" t="s">
        <v>102</v>
      </c>
      <c r="C104" s="66" t="s">
        <v>160</v>
      </c>
      <c r="D104" s="66" t="s">
        <v>352</v>
      </c>
      <c r="E104" s="66"/>
      <c r="F104" s="55">
        <f>SUM(F105)</f>
        <v>12</v>
      </c>
    </row>
    <row r="105" spans="1:210" x14ac:dyDescent="0.25">
      <c r="A105" s="49" t="s">
        <v>107</v>
      </c>
      <c r="B105" s="70" t="s">
        <v>102</v>
      </c>
      <c r="C105" s="70" t="s">
        <v>160</v>
      </c>
      <c r="D105" s="70" t="s">
        <v>352</v>
      </c>
      <c r="E105" s="70" t="s">
        <v>98</v>
      </c>
      <c r="F105" s="51">
        <v>12</v>
      </c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</row>
    <row r="106" spans="1:210" x14ac:dyDescent="0.25">
      <c r="A106" s="75" t="s">
        <v>163</v>
      </c>
      <c r="B106" s="44" t="s">
        <v>102</v>
      </c>
      <c r="C106" s="44" t="s">
        <v>164</v>
      </c>
      <c r="D106" s="44"/>
      <c r="E106" s="44"/>
      <c r="F106" s="45">
        <f>SUM(F111+F107+F109)</f>
        <v>22200.77</v>
      </c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  <c r="FK106" s="59"/>
      <c r="FL106" s="59"/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  <c r="FW106" s="59"/>
      <c r="FX106" s="59"/>
      <c r="FY106" s="59"/>
      <c r="FZ106" s="59"/>
      <c r="GA106" s="59"/>
      <c r="GB106" s="59"/>
      <c r="GC106" s="59"/>
      <c r="GD106" s="59"/>
      <c r="GE106" s="59"/>
      <c r="GF106" s="59"/>
      <c r="GG106" s="59"/>
      <c r="GH106" s="59"/>
      <c r="GI106" s="59"/>
      <c r="GJ106" s="59"/>
      <c r="GK106" s="59"/>
      <c r="GL106" s="59"/>
      <c r="GM106" s="59"/>
      <c r="GN106" s="59"/>
      <c r="GO106" s="59"/>
      <c r="GP106" s="59"/>
      <c r="GQ106" s="59"/>
      <c r="GR106" s="59"/>
      <c r="GS106" s="59"/>
      <c r="GT106" s="59"/>
      <c r="GU106" s="59"/>
      <c r="GV106" s="59"/>
      <c r="GW106" s="59"/>
      <c r="GX106" s="59"/>
      <c r="GY106" s="59"/>
      <c r="GZ106" s="59"/>
      <c r="HA106" s="59"/>
      <c r="HB106" s="59"/>
    </row>
    <row r="107" spans="1:210" ht="26.4" x14ac:dyDescent="0.25">
      <c r="A107" s="53" t="s">
        <v>165</v>
      </c>
      <c r="B107" s="66" t="s">
        <v>102</v>
      </c>
      <c r="C107" s="66" t="s">
        <v>164</v>
      </c>
      <c r="D107" s="66" t="s">
        <v>353</v>
      </c>
      <c r="E107" s="66"/>
      <c r="F107" s="55">
        <f>SUM(F108)</f>
        <v>0</v>
      </c>
    </row>
    <row r="108" spans="1:210" ht="26.4" x14ac:dyDescent="0.25">
      <c r="A108" s="49" t="s">
        <v>138</v>
      </c>
      <c r="B108" s="70" t="s">
        <v>102</v>
      </c>
      <c r="C108" s="70" t="s">
        <v>164</v>
      </c>
      <c r="D108" s="70" t="s">
        <v>353</v>
      </c>
      <c r="E108" s="70" t="s">
        <v>139</v>
      </c>
      <c r="F108" s="51">
        <v>0</v>
      </c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52"/>
      <c r="GO108" s="52"/>
      <c r="GP108" s="52"/>
      <c r="GQ108" s="52"/>
      <c r="GR108" s="52"/>
      <c r="GS108" s="52"/>
      <c r="GT108" s="52"/>
      <c r="GU108" s="52"/>
      <c r="GV108" s="52"/>
      <c r="GW108" s="52"/>
      <c r="GX108" s="52"/>
      <c r="GY108" s="52"/>
      <c r="GZ108" s="52"/>
      <c r="HA108" s="52"/>
      <c r="HB108" s="52"/>
    </row>
    <row r="109" spans="1:210" ht="26.4" x14ac:dyDescent="0.25">
      <c r="A109" s="53" t="s">
        <v>166</v>
      </c>
      <c r="B109" s="66" t="s">
        <v>102</v>
      </c>
      <c r="C109" s="66" t="s">
        <v>164</v>
      </c>
      <c r="D109" s="66" t="s">
        <v>354</v>
      </c>
      <c r="E109" s="66"/>
      <c r="F109" s="55">
        <f>SUM(F110)</f>
        <v>4475.21</v>
      </c>
    </row>
    <row r="110" spans="1:210" x14ac:dyDescent="0.25">
      <c r="A110" s="49" t="s">
        <v>107</v>
      </c>
      <c r="B110" s="70" t="s">
        <v>102</v>
      </c>
      <c r="C110" s="70" t="s">
        <v>164</v>
      </c>
      <c r="D110" s="70" t="s">
        <v>354</v>
      </c>
      <c r="E110" s="70" t="s">
        <v>98</v>
      </c>
      <c r="F110" s="51">
        <v>4475.21</v>
      </c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  <c r="GP110" s="52"/>
      <c r="GQ110" s="52"/>
      <c r="GR110" s="52"/>
      <c r="GS110" s="52"/>
      <c r="GT110" s="52"/>
      <c r="GU110" s="52"/>
      <c r="GV110" s="52"/>
      <c r="GW110" s="52"/>
      <c r="GX110" s="52"/>
      <c r="GY110" s="52"/>
      <c r="GZ110" s="52"/>
      <c r="HA110" s="52"/>
      <c r="HB110" s="52"/>
    </row>
    <row r="111" spans="1:210" ht="13.8" x14ac:dyDescent="0.3">
      <c r="A111" s="46" t="s">
        <v>130</v>
      </c>
      <c r="B111" s="64" t="s">
        <v>102</v>
      </c>
      <c r="C111" s="64" t="s">
        <v>164</v>
      </c>
      <c r="D111" s="47" t="s">
        <v>131</v>
      </c>
      <c r="E111" s="64"/>
      <c r="F111" s="48">
        <f>SUM(F112)</f>
        <v>17725.560000000001</v>
      </c>
    </row>
    <row r="112" spans="1:210" ht="40.200000000000003" customHeight="1" x14ac:dyDescent="0.25">
      <c r="A112" s="129" t="s">
        <v>167</v>
      </c>
      <c r="B112" s="54" t="s">
        <v>102</v>
      </c>
      <c r="C112" s="54" t="s">
        <v>164</v>
      </c>
      <c r="D112" s="54" t="s">
        <v>168</v>
      </c>
      <c r="E112" s="54"/>
      <c r="F112" s="55">
        <f>SUM(F113:F115)</f>
        <v>17725.560000000001</v>
      </c>
    </row>
    <row r="113" spans="1:210" x14ac:dyDescent="0.25">
      <c r="A113" s="49" t="s">
        <v>107</v>
      </c>
      <c r="B113" s="50" t="s">
        <v>102</v>
      </c>
      <c r="C113" s="50" t="s">
        <v>164</v>
      </c>
      <c r="D113" s="50" t="s">
        <v>168</v>
      </c>
      <c r="E113" s="50" t="s">
        <v>98</v>
      </c>
      <c r="F113" s="51">
        <v>2426.69</v>
      </c>
    </row>
    <row r="114" spans="1:210" ht="26.4" x14ac:dyDescent="0.25">
      <c r="A114" s="49" t="s">
        <v>138</v>
      </c>
      <c r="B114" s="50" t="s">
        <v>102</v>
      </c>
      <c r="C114" s="50" t="s">
        <v>164</v>
      </c>
      <c r="D114" s="50" t="s">
        <v>168</v>
      </c>
      <c r="E114" s="50" t="s">
        <v>139</v>
      </c>
      <c r="F114" s="51">
        <v>0</v>
      </c>
    </row>
    <row r="115" spans="1:210" ht="26.4" x14ac:dyDescent="0.25">
      <c r="A115" s="49" t="s">
        <v>140</v>
      </c>
      <c r="B115" s="50" t="s">
        <v>169</v>
      </c>
      <c r="C115" s="50" t="s">
        <v>164</v>
      </c>
      <c r="D115" s="50" t="s">
        <v>168</v>
      </c>
      <c r="E115" s="50" t="s">
        <v>141</v>
      </c>
      <c r="F115" s="51">
        <v>15298.87</v>
      </c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  <c r="GP115" s="52"/>
      <c r="GQ115" s="52"/>
      <c r="GR115" s="52"/>
      <c r="GS115" s="52"/>
      <c r="GT115" s="52"/>
      <c r="GU115" s="52"/>
      <c r="GV115" s="52"/>
      <c r="GW115" s="52"/>
      <c r="GX115" s="52"/>
      <c r="GY115" s="52"/>
      <c r="GZ115" s="52"/>
      <c r="HA115" s="52"/>
      <c r="HB115" s="52"/>
    </row>
    <row r="116" spans="1:210" x14ac:dyDescent="0.25">
      <c r="A116" s="75" t="s">
        <v>170</v>
      </c>
      <c r="B116" s="76" t="s">
        <v>102</v>
      </c>
      <c r="C116" s="76" t="s">
        <v>171</v>
      </c>
      <c r="D116" s="76"/>
      <c r="E116" s="76"/>
      <c r="F116" s="45">
        <f>SUM(F117)</f>
        <v>51.7</v>
      </c>
    </row>
    <row r="117" spans="1:210" ht="13.8" x14ac:dyDescent="0.3">
      <c r="A117" s="46" t="s">
        <v>130</v>
      </c>
      <c r="B117" s="76" t="s">
        <v>102</v>
      </c>
      <c r="C117" s="76" t="s">
        <v>171</v>
      </c>
      <c r="D117" s="47" t="s">
        <v>131</v>
      </c>
      <c r="E117" s="76"/>
      <c r="F117" s="45">
        <f>SUM(F120+F118)</f>
        <v>51.7</v>
      </c>
    </row>
    <row r="118" spans="1:210" ht="27" x14ac:dyDescent="0.3">
      <c r="A118" s="73" t="s">
        <v>172</v>
      </c>
      <c r="B118" s="64" t="s">
        <v>102</v>
      </c>
      <c r="C118" s="64" t="s">
        <v>171</v>
      </c>
      <c r="D118" s="47" t="s">
        <v>137</v>
      </c>
      <c r="E118" s="64"/>
      <c r="F118" s="48">
        <f>SUM(F119)</f>
        <v>51.7</v>
      </c>
    </row>
    <row r="119" spans="1:210" x14ac:dyDescent="0.25">
      <c r="A119" s="49" t="s">
        <v>107</v>
      </c>
      <c r="B119" s="50" t="s">
        <v>102</v>
      </c>
      <c r="C119" s="50" t="s">
        <v>171</v>
      </c>
      <c r="D119" s="50" t="s">
        <v>137</v>
      </c>
      <c r="E119" s="50" t="s">
        <v>98</v>
      </c>
      <c r="F119" s="82">
        <v>51.7</v>
      </c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/>
      <c r="GM119" s="52"/>
      <c r="GN119" s="52"/>
      <c r="GO119" s="52"/>
      <c r="GP119" s="52"/>
      <c r="GQ119" s="52"/>
      <c r="GR119" s="52"/>
      <c r="GS119" s="52"/>
      <c r="GT119" s="52"/>
      <c r="GU119" s="52"/>
      <c r="GV119" s="52"/>
      <c r="GW119" s="52"/>
      <c r="GX119" s="52"/>
      <c r="GY119" s="52"/>
      <c r="GZ119" s="52"/>
      <c r="HA119" s="52"/>
      <c r="HB119" s="52"/>
    </row>
    <row r="120" spans="1:210" ht="31.8" customHeight="1" x14ac:dyDescent="0.25">
      <c r="A120" s="53" t="s">
        <v>173</v>
      </c>
      <c r="B120" s="66" t="s">
        <v>102</v>
      </c>
      <c r="C120" s="66" t="s">
        <v>171</v>
      </c>
      <c r="D120" s="66" t="s">
        <v>174</v>
      </c>
      <c r="E120" s="66"/>
      <c r="F120" s="55">
        <f>SUM(F121:F121)</f>
        <v>0</v>
      </c>
    </row>
    <row r="121" spans="1:210" x14ac:dyDescent="0.25">
      <c r="A121" s="49" t="s">
        <v>99</v>
      </c>
      <c r="B121" s="70" t="s">
        <v>102</v>
      </c>
      <c r="C121" s="70" t="s">
        <v>171</v>
      </c>
      <c r="D121" s="70" t="s">
        <v>174</v>
      </c>
      <c r="E121" s="50" t="s">
        <v>100</v>
      </c>
      <c r="F121" s="51">
        <v>0</v>
      </c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2"/>
      <c r="FW121" s="52"/>
      <c r="FX121" s="52"/>
      <c r="FY121" s="52"/>
      <c r="FZ121" s="52"/>
      <c r="GA121" s="52"/>
      <c r="GB121" s="52"/>
      <c r="GC121" s="52"/>
      <c r="GD121" s="52"/>
      <c r="GE121" s="52"/>
      <c r="GF121" s="52"/>
      <c r="GG121" s="52"/>
      <c r="GH121" s="52"/>
      <c r="GI121" s="52"/>
      <c r="GJ121" s="52"/>
      <c r="GK121" s="52"/>
      <c r="GL121" s="52"/>
      <c r="GM121" s="52"/>
      <c r="GN121" s="52"/>
      <c r="GO121" s="52"/>
      <c r="GP121" s="52"/>
      <c r="GQ121" s="52"/>
      <c r="GR121" s="52"/>
      <c r="GS121" s="52"/>
      <c r="GT121" s="52"/>
      <c r="GU121" s="52"/>
      <c r="GV121" s="52"/>
      <c r="GW121" s="52"/>
      <c r="GX121" s="52"/>
      <c r="GY121" s="52"/>
      <c r="GZ121" s="52"/>
      <c r="HA121" s="52"/>
      <c r="HB121" s="52"/>
    </row>
    <row r="122" spans="1:210" ht="15.6" x14ac:dyDescent="0.3">
      <c r="A122" s="40" t="s">
        <v>175</v>
      </c>
      <c r="B122" s="77" t="s">
        <v>109</v>
      </c>
      <c r="C122" s="77"/>
      <c r="D122" s="77"/>
      <c r="E122" s="77"/>
      <c r="F122" s="78">
        <f>SUM(F123+F153+F184+F139)</f>
        <v>279318.05000000005</v>
      </c>
    </row>
    <row r="123" spans="1:210" ht="14.4" x14ac:dyDescent="0.3">
      <c r="A123" s="83" t="s">
        <v>176</v>
      </c>
      <c r="B123" s="84" t="s">
        <v>109</v>
      </c>
      <c r="C123" s="84" t="s">
        <v>83</v>
      </c>
      <c r="D123" s="84"/>
      <c r="E123" s="84"/>
      <c r="F123" s="85">
        <f>SUM(F124+F137+F125)</f>
        <v>27662.149999999998</v>
      </c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  <c r="FP123" s="52"/>
      <c r="FQ123" s="52"/>
      <c r="FR123" s="52"/>
      <c r="FS123" s="52"/>
      <c r="FT123" s="52"/>
      <c r="FU123" s="52"/>
      <c r="FV123" s="52"/>
      <c r="FW123" s="52"/>
      <c r="FX123" s="52"/>
      <c r="FY123" s="52"/>
      <c r="FZ123" s="52"/>
      <c r="GA123" s="52"/>
      <c r="GB123" s="52"/>
      <c r="GC123" s="52"/>
      <c r="GD123" s="52"/>
      <c r="GE123" s="52"/>
      <c r="GF123" s="52"/>
      <c r="GG123" s="52"/>
      <c r="GH123" s="52"/>
      <c r="GI123" s="52"/>
      <c r="GJ123" s="52"/>
      <c r="GK123" s="52"/>
      <c r="GL123" s="52"/>
      <c r="GM123" s="52"/>
      <c r="GN123" s="52"/>
      <c r="GO123" s="52"/>
      <c r="GP123" s="52"/>
      <c r="GQ123" s="52"/>
      <c r="GR123" s="52"/>
      <c r="GS123" s="52"/>
      <c r="GT123" s="52"/>
      <c r="GU123" s="52"/>
      <c r="GV123" s="52"/>
      <c r="GW123" s="52"/>
      <c r="GX123" s="52"/>
      <c r="GY123" s="52"/>
      <c r="GZ123" s="52"/>
      <c r="HA123" s="52"/>
      <c r="HB123" s="52"/>
    </row>
    <row r="124" spans="1:210" ht="13.8" x14ac:dyDescent="0.3">
      <c r="A124" s="46" t="s">
        <v>130</v>
      </c>
      <c r="B124" s="47" t="s">
        <v>109</v>
      </c>
      <c r="C124" s="47" t="s">
        <v>83</v>
      </c>
      <c r="D124" s="47" t="s">
        <v>131</v>
      </c>
      <c r="E124" s="47"/>
      <c r="F124" s="86">
        <f>SUM(F127+F135+F131)</f>
        <v>12214.17</v>
      </c>
    </row>
    <row r="125" spans="1:210" ht="39.6" x14ac:dyDescent="0.25">
      <c r="A125" s="53" t="s">
        <v>571</v>
      </c>
      <c r="B125" s="54" t="s">
        <v>109</v>
      </c>
      <c r="C125" s="54" t="s">
        <v>83</v>
      </c>
      <c r="D125" s="54" t="s">
        <v>355</v>
      </c>
      <c r="E125" s="54"/>
      <c r="F125" s="92">
        <f>SUM(F126)</f>
        <v>4337.9799999999996</v>
      </c>
    </row>
    <row r="126" spans="1:210" ht="26.4" x14ac:dyDescent="0.25">
      <c r="A126" s="49" t="s">
        <v>138</v>
      </c>
      <c r="B126" s="50" t="s">
        <v>109</v>
      </c>
      <c r="C126" s="50" t="s">
        <v>83</v>
      </c>
      <c r="D126" s="50" t="s">
        <v>355</v>
      </c>
      <c r="E126" s="50" t="s">
        <v>139</v>
      </c>
      <c r="F126" s="82">
        <v>4337.9799999999996</v>
      </c>
    </row>
    <row r="127" spans="1:210" ht="32.4" customHeight="1" x14ac:dyDescent="0.25">
      <c r="A127" s="53" t="s">
        <v>177</v>
      </c>
      <c r="B127" s="66" t="s">
        <v>109</v>
      </c>
      <c r="C127" s="66" t="s">
        <v>83</v>
      </c>
      <c r="D127" s="66" t="s">
        <v>178</v>
      </c>
      <c r="E127" s="66"/>
      <c r="F127" s="55">
        <f>SUM(F128+F129+F130)</f>
        <v>12214.17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  <c r="FC127" s="87"/>
      <c r="FD127" s="87"/>
      <c r="FE127" s="87"/>
      <c r="FF127" s="87"/>
      <c r="FG127" s="87"/>
      <c r="FH127" s="87"/>
      <c r="FI127" s="87"/>
      <c r="FJ127" s="87"/>
      <c r="FK127" s="87"/>
      <c r="FL127" s="87"/>
      <c r="FM127" s="87"/>
      <c r="FN127" s="87"/>
      <c r="FO127" s="87"/>
      <c r="FP127" s="87"/>
      <c r="FQ127" s="87"/>
      <c r="FR127" s="87"/>
      <c r="FS127" s="87"/>
      <c r="FT127" s="87"/>
      <c r="FU127" s="87"/>
      <c r="FV127" s="87"/>
      <c r="FW127" s="87"/>
      <c r="FX127" s="87"/>
      <c r="FY127" s="87"/>
      <c r="FZ127" s="87"/>
      <c r="GA127" s="87"/>
      <c r="GB127" s="87"/>
      <c r="GC127" s="87"/>
      <c r="GD127" s="87"/>
      <c r="GE127" s="87"/>
      <c r="GF127" s="87"/>
      <c r="GG127" s="87"/>
      <c r="GH127" s="87"/>
      <c r="GI127" s="87"/>
      <c r="GJ127" s="87"/>
      <c r="GK127" s="87"/>
      <c r="GL127" s="87"/>
      <c r="GM127" s="87"/>
      <c r="GN127" s="87"/>
      <c r="GO127" s="87"/>
      <c r="GP127" s="87"/>
      <c r="GQ127" s="87"/>
      <c r="GR127" s="87"/>
      <c r="GS127" s="87"/>
      <c r="GT127" s="87"/>
      <c r="GU127" s="87"/>
      <c r="GV127" s="87"/>
      <c r="GW127" s="87"/>
      <c r="GX127" s="87"/>
      <c r="GY127" s="87"/>
      <c r="GZ127" s="87"/>
      <c r="HA127" s="87"/>
      <c r="HB127" s="87"/>
    </row>
    <row r="128" spans="1:210" ht="13.8" customHeight="1" x14ac:dyDescent="0.25">
      <c r="A128" s="49" t="s">
        <v>107</v>
      </c>
      <c r="B128" s="70" t="s">
        <v>109</v>
      </c>
      <c r="C128" s="70" t="s">
        <v>83</v>
      </c>
      <c r="D128" s="70" t="s">
        <v>178</v>
      </c>
      <c r="E128" s="66" t="s">
        <v>98</v>
      </c>
      <c r="F128" s="55">
        <v>1101.2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/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7"/>
      <c r="ES128" s="87"/>
      <c r="ET128" s="87"/>
      <c r="EU128" s="87"/>
      <c r="EV128" s="87"/>
      <c r="EW128" s="87"/>
      <c r="EX128" s="87"/>
      <c r="EY128" s="87"/>
      <c r="EZ128" s="87"/>
      <c r="FA128" s="87"/>
      <c r="FB128" s="87"/>
      <c r="FC128" s="87"/>
      <c r="FD128" s="87"/>
      <c r="FE128" s="87"/>
      <c r="FF128" s="87"/>
      <c r="FG128" s="87"/>
      <c r="FH128" s="87"/>
      <c r="FI128" s="87"/>
      <c r="FJ128" s="87"/>
      <c r="FK128" s="87"/>
      <c r="FL128" s="87"/>
      <c r="FM128" s="87"/>
      <c r="FN128" s="87"/>
      <c r="FO128" s="87"/>
      <c r="FP128" s="87"/>
      <c r="FQ128" s="87"/>
      <c r="FR128" s="87"/>
      <c r="FS128" s="87"/>
      <c r="FT128" s="87"/>
      <c r="FU128" s="87"/>
      <c r="FV128" s="87"/>
      <c r="FW128" s="87"/>
      <c r="FX128" s="87"/>
      <c r="FY128" s="87"/>
      <c r="FZ128" s="87"/>
      <c r="GA128" s="87"/>
      <c r="GB128" s="87"/>
      <c r="GC128" s="87"/>
      <c r="GD128" s="87"/>
      <c r="GE128" s="87"/>
      <c r="GF128" s="87"/>
      <c r="GG128" s="87"/>
      <c r="GH128" s="87"/>
      <c r="GI128" s="87"/>
      <c r="GJ128" s="87"/>
      <c r="GK128" s="87"/>
      <c r="GL128" s="87"/>
      <c r="GM128" s="87"/>
      <c r="GN128" s="87"/>
      <c r="GO128" s="87"/>
      <c r="GP128" s="87"/>
      <c r="GQ128" s="87"/>
      <c r="GR128" s="87"/>
      <c r="GS128" s="87"/>
      <c r="GT128" s="87"/>
      <c r="GU128" s="87"/>
      <c r="GV128" s="87"/>
      <c r="GW128" s="87"/>
      <c r="GX128" s="87"/>
      <c r="GY128" s="87"/>
      <c r="GZ128" s="87"/>
      <c r="HA128" s="87"/>
      <c r="HB128" s="87"/>
    </row>
    <row r="129" spans="1:211" ht="26.4" x14ac:dyDescent="0.25">
      <c r="A129" s="49" t="s">
        <v>140</v>
      </c>
      <c r="B129" s="70" t="s">
        <v>109</v>
      </c>
      <c r="C129" s="70" t="s">
        <v>83</v>
      </c>
      <c r="D129" s="70" t="s">
        <v>178</v>
      </c>
      <c r="E129" s="70" t="s">
        <v>141</v>
      </c>
      <c r="F129" s="51">
        <v>6846.5</v>
      </c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8"/>
      <c r="FF129" s="88"/>
      <c r="FG129" s="88"/>
      <c r="FH129" s="88"/>
      <c r="FI129" s="88"/>
      <c r="FJ129" s="88"/>
      <c r="FK129" s="88"/>
      <c r="FL129" s="88"/>
      <c r="FM129" s="88"/>
      <c r="FN129" s="88"/>
      <c r="FO129" s="88"/>
      <c r="FP129" s="88"/>
      <c r="FQ129" s="88"/>
      <c r="FR129" s="88"/>
      <c r="FS129" s="88"/>
      <c r="FT129" s="88"/>
      <c r="FU129" s="88"/>
      <c r="FV129" s="88"/>
      <c r="FW129" s="88"/>
      <c r="FX129" s="88"/>
      <c r="FY129" s="88"/>
      <c r="FZ129" s="88"/>
      <c r="GA129" s="88"/>
      <c r="GB129" s="88"/>
      <c r="GC129" s="88"/>
      <c r="GD129" s="88"/>
      <c r="GE129" s="88"/>
      <c r="GF129" s="88"/>
      <c r="GG129" s="88"/>
      <c r="GH129" s="88"/>
      <c r="GI129" s="88"/>
      <c r="GJ129" s="88"/>
      <c r="GK129" s="88"/>
      <c r="GL129" s="88"/>
      <c r="GM129" s="88"/>
      <c r="GN129" s="88"/>
      <c r="GO129" s="88"/>
      <c r="GP129" s="88"/>
      <c r="GQ129" s="88"/>
      <c r="GR129" s="88"/>
      <c r="GS129" s="88"/>
      <c r="GT129" s="88"/>
      <c r="GU129" s="88"/>
      <c r="GV129" s="88"/>
      <c r="GW129" s="88"/>
      <c r="GX129" s="88"/>
      <c r="GY129" s="88"/>
      <c r="GZ129" s="88"/>
      <c r="HA129" s="88"/>
      <c r="HB129" s="88"/>
      <c r="HC129" s="52"/>
    </row>
    <row r="130" spans="1:211" x14ac:dyDescent="0.25">
      <c r="A130" s="49" t="s">
        <v>107</v>
      </c>
      <c r="B130" s="50" t="s">
        <v>109</v>
      </c>
      <c r="C130" s="50" t="s">
        <v>83</v>
      </c>
      <c r="D130" s="50" t="s">
        <v>179</v>
      </c>
      <c r="E130" s="70" t="s">
        <v>98</v>
      </c>
      <c r="F130" s="51">
        <v>4266.47</v>
      </c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  <c r="EF130" s="88"/>
      <c r="EG130" s="88"/>
      <c r="EH130" s="88"/>
      <c r="EI130" s="88"/>
      <c r="EJ130" s="88"/>
      <c r="EK130" s="88"/>
      <c r="EL130" s="88"/>
      <c r="EM130" s="88"/>
      <c r="EN130" s="88"/>
      <c r="EO130" s="88"/>
      <c r="EP130" s="88"/>
      <c r="EQ130" s="88"/>
      <c r="ER130" s="88"/>
      <c r="ES130" s="88"/>
      <c r="ET130" s="88"/>
      <c r="EU130" s="88"/>
      <c r="EV130" s="88"/>
      <c r="EW130" s="88"/>
      <c r="EX130" s="88"/>
      <c r="EY130" s="88"/>
      <c r="EZ130" s="88"/>
      <c r="FA130" s="88"/>
      <c r="FB130" s="88"/>
      <c r="FC130" s="88"/>
      <c r="FD130" s="88"/>
      <c r="FE130" s="88"/>
      <c r="FF130" s="88"/>
      <c r="FG130" s="88"/>
      <c r="FH130" s="88"/>
      <c r="FI130" s="88"/>
      <c r="FJ130" s="88"/>
      <c r="FK130" s="88"/>
      <c r="FL130" s="88"/>
      <c r="FM130" s="88"/>
      <c r="FN130" s="88"/>
      <c r="FO130" s="88"/>
      <c r="FP130" s="88"/>
      <c r="FQ130" s="88"/>
      <c r="FR130" s="88"/>
      <c r="FS130" s="88"/>
      <c r="FT130" s="88"/>
      <c r="FU130" s="88"/>
      <c r="FV130" s="88"/>
      <c r="FW130" s="88"/>
      <c r="FX130" s="88"/>
      <c r="FY130" s="88"/>
      <c r="FZ130" s="88"/>
      <c r="GA130" s="88"/>
      <c r="GB130" s="88"/>
      <c r="GC130" s="88"/>
      <c r="GD130" s="88"/>
      <c r="GE130" s="88"/>
      <c r="GF130" s="88"/>
      <c r="GG130" s="88"/>
      <c r="GH130" s="88"/>
      <c r="GI130" s="88"/>
      <c r="GJ130" s="88"/>
      <c r="GK130" s="88"/>
      <c r="GL130" s="88"/>
      <c r="GM130" s="88"/>
      <c r="GN130" s="88"/>
      <c r="GO130" s="88"/>
      <c r="GP130" s="88"/>
      <c r="GQ130" s="88"/>
      <c r="GR130" s="88"/>
      <c r="GS130" s="88"/>
      <c r="GT130" s="88"/>
      <c r="GU130" s="88"/>
      <c r="GV130" s="88"/>
      <c r="GW130" s="88"/>
      <c r="GX130" s="88"/>
      <c r="GY130" s="88"/>
      <c r="GZ130" s="88"/>
      <c r="HA130" s="88"/>
      <c r="HB130" s="88"/>
      <c r="HC130" s="52"/>
    </row>
    <row r="131" spans="1:211" ht="28.2" hidden="1" customHeight="1" x14ac:dyDescent="0.25">
      <c r="A131" s="53" t="s">
        <v>180</v>
      </c>
      <c r="B131" s="54" t="s">
        <v>109</v>
      </c>
      <c r="C131" s="54" t="s">
        <v>83</v>
      </c>
      <c r="D131" s="54"/>
      <c r="E131" s="66"/>
      <c r="F131" s="55">
        <f>SUM(F132+F133+F134)</f>
        <v>0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  <c r="FA131" s="87"/>
      <c r="FB131" s="87"/>
      <c r="FC131" s="87"/>
      <c r="FD131" s="87"/>
      <c r="FE131" s="87"/>
      <c r="FF131" s="87"/>
      <c r="FG131" s="87"/>
      <c r="FH131" s="87"/>
      <c r="FI131" s="87"/>
      <c r="FJ131" s="87"/>
      <c r="FK131" s="87"/>
      <c r="FL131" s="87"/>
      <c r="FM131" s="87"/>
      <c r="FN131" s="87"/>
      <c r="FO131" s="87"/>
      <c r="FP131" s="87"/>
      <c r="FQ131" s="87"/>
      <c r="FR131" s="87"/>
      <c r="FS131" s="87"/>
      <c r="FT131" s="87"/>
      <c r="FU131" s="87"/>
      <c r="FV131" s="87"/>
      <c r="FW131" s="87"/>
      <c r="FX131" s="87"/>
      <c r="FY131" s="87"/>
      <c r="FZ131" s="87"/>
      <c r="GA131" s="87"/>
      <c r="GB131" s="87"/>
      <c r="GC131" s="87"/>
      <c r="GD131" s="87"/>
      <c r="GE131" s="87"/>
      <c r="GF131" s="87"/>
      <c r="GG131" s="87"/>
      <c r="GH131" s="87"/>
      <c r="GI131" s="87"/>
      <c r="GJ131" s="87"/>
      <c r="GK131" s="87"/>
      <c r="GL131" s="87"/>
      <c r="GM131" s="87"/>
      <c r="GN131" s="87"/>
      <c r="GO131" s="87"/>
      <c r="GP131" s="87"/>
      <c r="GQ131" s="87"/>
      <c r="GR131" s="87"/>
      <c r="GS131" s="87"/>
      <c r="GT131" s="87"/>
      <c r="GU131" s="87"/>
      <c r="GV131" s="87"/>
      <c r="GW131" s="87"/>
      <c r="GX131" s="87"/>
      <c r="GY131" s="87"/>
      <c r="GZ131" s="87"/>
      <c r="HA131" s="87"/>
      <c r="HB131" s="87"/>
    </row>
    <row r="132" spans="1:211" ht="26.4" hidden="1" customHeight="1" x14ac:dyDescent="0.25">
      <c r="A132" s="49" t="s">
        <v>138</v>
      </c>
      <c r="B132" s="50" t="s">
        <v>109</v>
      </c>
      <c r="C132" s="50" t="s">
        <v>83</v>
      </c>
      <c r="D132" s="50" t="s">
        <v>181</v>
      </c>
      <c r="E132" s="70" t="s">
        <v>139</v>
      </c>
      <c r="F132" s="51">
        <v>0</v>
      </c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  <c r="EF132" s="88"/>
      <c r="EG132" s="88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  <c r="FA132" s="88"/>
      <c r="FB132" s="88"/>
      <c r="FC132" s="88"/>
      <c r="FD132" s="88"/>
      <c r="FE132" s="88"/>
      <c r="FF132" s="88"/>
      <c r="FG132" s="88"/>
      <c r="FH132" s="88"/>
      <c r="FI132" s="88"/>
      <c r="FJ132" s="88"/>
      <c r="FK132" s="88"/>
      <c r="FL132" s="88"/>
      <c r="FM132" s="88"/>
      <c r="FN132" s="88"/>
      <c r="FO132" s="88"/>
      <c r="FP132" s="88"/>
      <c r="FQ132" s="88"/>
      <c r="FR132" s="88"/>
      <c r="FS132" s="88"/>
      <c r="FT132" s="88"/>
      <c r="FU132" s="88"/>
      <c r="FV132" s="88"/>
      <c r="FW132" s="88"/>
      <c r="FX132" s="88"/>
      <c r="FY132" s="88"/>
      <c r="FZ132" s="88"/>
      <c r="GA132" s="88"/>
      <c r="GB132" s="88"/>
      <c r="GC132" s="88"/>
      <c r="GD132" s="88"/>
      <c r="GE132" s="88"/>
      <c r="GF132" s="88"/>
      <c r="GG132" s="88"/>
      <c r="GH132" s="88"/>
      <c r="GI132" s="88"/>
      <c r="GJ132" s="88"/>
      <c r="GK132" s="88"/>
      <c r="GL132" s="88"/>
      <c r="GM132" s="88"/>
      <c r="GN132" s="88"/>
      <c r="GO132" s="88"/>
      <c r="GP132" s="88"/>
      <c r="GQ132" s="88"/>
      <c r="GR132" s="88"/>
      <c r="GS132" s="88"/>
      <c r="GT132" s="88"/>
      <c r="GU132" s="88"/>
      <c r="GV132" s="88"/>
      <c r="GW132" s="88"/>
      <c r="GX132" s="88"/>
      <c r="GY132" s="88"/>
      <c r="GZ132" s="88"/>
      <c r="HA132" s="88"/>
      <c r="HB132" s="88"/>
      <c r="HC132" s="52"/>
    </row>
    <row r="133" spans="1:211" ht="26.4" hidden="1" customHeight="1" x14ac:dyDescent="0.25">
      <c r="A133" s="49" t="s">
        <v>138</v>
      </c>
      <c r="B133" s="50" t="s">
        <v>109</v>
      </c>
      <c r="C133" s="50" t="s">
        <v>83</v>
      </c>
      <c r="D133" s="50" t="s">
        <v>182</v>
      </c>
      <c r="E133" s="70" t="s">
        <v>139</v>
      </c>
      <c r="F133" s="51">
        <v>0</v>
      </c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  <c r="EF133" s="88"/>
      <c r="EG133" s="88"/>
      <c r="EH133" s="88"/>
      <c r="EI133" s="88"/>
      <c r="EJ133" s="88"/>
      <c r="EK133" s="88"/>
      <c r="EL133" s="88"/>
      <c r="EM133" s="88"/>
      <c r="EN133" s="88"/>
      <c r="EO133" s="88"/>
      <c r="EP133" s="88"/>
      <c r="EQ133" s="88"/>
      <c r="ER133" s="88"/>
      <c r="ES133" s="88"/>
      <c r="ET133" s="88"/>
      <c r="EU133" s="88"/>
      <c r="EV133" s="88"/>
      <c r="EW133" s="88"/>
      <c r="EX133" s="88"/>
      <c r="EY133" s="88"/>
      <c r="EZ133" s="88"/>
      <c r="FA133" s="88"/>
      <c r="FB133" s="88"/>
      <c r="FC133" s="88"/>
      <c r="FD133" s="88"/>
      <c r="FE133" s="88"/>
      <c r="FF133" s="88"/>
      <c r="FG133" s="88"/>
      <c r="FH133" s="88"/>
      <c r="FI133" s="88"/>
      <c r="FJ133" s="88"/>
      <c r="FK133" s="88"/>
      <c r="FL133" s="88"/>
      <c r="FM133" s="88"/>
      <c r="FN133" s="88"/>
      <c r="FO133" s="88"/>
      <c r="FP133" s="88"/>
      <c r="FQ133" s="88"/>
      <c r="FR133" s="88"/>
      <c r="FS133" s="88"/>
      <c r="FT133" s="88"/>
      <c r="FU133" s="88"/>
      <c r="FV133" s="88"/>
      <c r="FW133" s="88"/>
      <c r="FX133" s="88"/>
      <c r="FY133" s="88"/>
      <c r="FZ133" s="88"/>
      <c r="GA133" s="88"/>
      <c r="GB133" s="88"/>
      <c r="GC133" s="88"/>
      <c r="GD133" s="88"/>
      <c r="GE133" s="88"/>
      <c r="GF133" s="88"/>
      <c r="GG133" s="88"/>
      <c r="GH133" s="88"/>
      <c r="GI133" s="88"/>
      <c r="GJ133" s="88"/>
      <c r="GK133" s="88"/>
      <c r="GL133" s="88"/>
      <c r="GM133" s="88"/>
      <c r="GN133" s="88"/>
      <c r="GO133" s="88"/>
      <c r="GP133" s="88"/>
      <c r="GQ133" s="88"/>
      <c r="GR133" s="88"/>
      <c r="GS133" s="88"/>
      <c r="GT133" s="88"/>
      <c r="GU133" s="88"/>
      <c r="GV133" s="88"/>
      <c r="GW133" s="88"/>
      <c r="GX133" s="88"/>
      <c r="GY133" s="88"/>
      <c r="GZ133" s="88"/>
      <c r="HA133" s="88"/>
      <c r="HB133" s="88"/>
      <c r="HC133" s="52"/>
    </row>
    <row r="134" spans="1:211" ht="26.4" hidden="1" customHeight="1" x14ac:dyDescent="0.25">
      <c r="A134" s="49" t="s">
        <v>138</v>
      </c>
      <c r="B134" s="50" t="s">
        <v>109</v>
      </c>
      <c r="C134" s="50" t="s">
        <v>83</v>
      </c>
      <c r="D134" s="50" t="s">
        <v>183</v>
      </c>
      <c r="E134" s="70" t="s">
        <v>139</v>
      </c>
      <c r="F134" s="51">
        <v>0</v>
      </c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  <c r="EF134" s="88"/>
      <c r="EG134" s="88"/>
      <c r="EH134" s="88"/>
      <c r="EI134" s="88"/>
      <c r="EJ134" s="88"/>
      <c r="EK134" s="88"/>
      <c r="EL134" s="88"/>
      <c r="EM134" s="88"/>
      <c r="EN134" s="88"/>
      <c r="EO134" s="88"/>
      <c r="EP134" s="88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  <c r="FA134" s="88"/>
      <c r="FB134" s="88"/>
      <c r="FC134" s="88"/>
      <c r="FD134" s="88"/>
      <c r="FE134" s="88"/>
      <c r="FF134" s="88"/>
      <c r="FG134" s="88"/>
      <c r="FH134" s="88"/>
      <c r="FI134" s="88"/>
      <c r="FJ134" s="88"/>
      <c r="FK134" s="88"/>
      <c r="FL134" s="88"/>
      <c r="FM134" s="88"/>
      <c r="FN134" s="88"/>
      <c r="FO134" s="88"/>
      <c r="FP134" s="88"/>
      <c r="FQ134" s="88"/>
      <c r="FR134" s="88"/>
      <c r="FS134" s="88"/>
      <c r="FT134" s="88"/>
      <c r="FU134" s="88"/>
      <c r="FV134" s="88"/>
      <c r="FW134" s="88"/>
      <c r="FX134" s="88"/>
      <c r="FY134" s="88"/>
      <c r="FZ134" s="88"/>
      <c r="GA134" s="88"/>
      <c r="GB134" s="88"/>
      <c r="GC134" s="88"/>
      <c r="GD134" s="88"/>
      <c r="GE134" s="88"/>
      <c r="GF134" s="88"/>
      <c r="GG134" s="88"/>
      <c r="GH134" s="88"/>
      <c r="GI134" s="88"/>
      <c r="GJ134" s="88"/>
      <c r="GK134" s="88"/>
      <c r="GL134" s="88"/>
      <c r="GM134" s="88"/>
      <c r="GN134" s="88"/>
      <c r="GO134" s="88"/>
      <c r="GP134" s="88"/>
      <c r="GQ134" s="88"/>
      <c r="GR134" s="88"/>
      <c r="GS134" s="88"/>
      <c r="GT134" s="88"/>
      <c r="GU134" s="88"/>
      <c r="GV134" s="88"/>
      <c r="GW134" s="88"/>
      <c r="GX134" s="88"/>
      <c r="GY134" s="88"/>
      <c r="GZ134" s="88"/>
      <c r="HA134" s="88"/>
      <c r="HB134" s="88"/>
      <c r="HC134" s="52"/>
    </row>
    <row r="135" spans="1:211" ht="26.4" x14ac:dyDescent="0.25">
      <c r="A135" s="53" t="s">
        <v>184</v>
      </c>
      <c r="B135" s="54" t="s">
        <v>109</v>
      </c>
      <c r="C135" s="54" t="s">
        <v>83</v>
      </c>
      <c r="D135" s="54" t="s">
        <v>185</v>
      </c>
      <c r="E135" s="66"/>
      <c r="F135" s="55">
        <f>SUM(F136)</f>
        <v>0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/>
      <c r="DY135" s="87"/>
      <c r="DZ135" s="87"/>
      <c r="EA135" s="87"/>
      <c r="EB135" s="87"/>
      <c r="EC135" s="87"/>
      <c r="ED135" s="87"/>
      <c r="EE135" s="87"/>
      <c r="EF135" s="87"/>
      <c r="EG135" s="87"/>
      <c r="EH135" s="87"/>
      <c r="EI135" s="87"/>
      <c r="EJ135" s="87"/>
      <c r="EK135" s="87"/>
      <c r="EL135" s="87"/>
      <c r="EM135" s="87"/>
      <c r="EN135" s="87"/>
      <c r="EO135" s="87"/>
      <c r="EP135" s="87"/>
      <c r="EQ135" s="87"/>
      <c r="ER135" s="87"/>
      <c r="ES135" s="87"/>
      <c r="ET135" s="87"/>
      <c r="EU135" s="87"/>
      <c r="EV135" s="87"/>
      <c r="EW135" s="87"/>
      <c r="EX135" s="87"/>
      <c r="EY135" s="87"/>
      <c r="EZ135" s="87"/>
      <c r="FA135" s="87"/>
      <c r="FB135" s="87"/>
      <c r="FC135" s="87"/>
      <c r="FD135" s="87"/>
      <c r="FE135" s="87"/>
      <c r="FF135" s="87"/>
      <c r="FG135" s="87"/>
      <c r="FH135" s="87"/>
      <c r="FI135" s="87"/>
      <c r="FJ135" s="87"/>
      <c r="FK135" s="87"/>
      <c r="FL135" s="87"/>
      <c r="FM135" s="87"/>
      <c r="FN135" s="87"/>
      <c r="FO135" s="87"/>
      <c r="FP135" s="87"/>
      <c r="FQ135" s="87"/>
      <c r="FR135" s="87"/>
      <c r="FS135" s="87"/>
      <c r="FT135" s="87"/>
      <c r="FU135" s="87"/>
      <c r="FV135" s="87"/>
      <c r="FW135" s="87"/>
      <c r="FX135" s="87"/>
      <c r="FY135" s="87"/>
      <c r="FZ135" s="87"/>
      <c r="GA135" s="87"/>
      <c r="GB135" s="87"/>
      <c r="GC135" s="87"/>
      <c r="GD135" s="87"/>
      <c r="GE135" s="87"/>
      <c r="GF135" s="87"/>
      <c r="GG135" s="87"/>
      <c r="GH135" s="87"/>
      <c r="GI135" s="87"/>
      <c r="GJ135" s="87"/>
      <c r="GK135" s="87"/>
      <c r="GL135" s="87"/>
      <c r="GM135" s="87"/>
      <c r="GN135" s="87"/>
      <c r="GO135" s="87"/>
      <c r="GP135" s="87"/>
      <c r="GQ135" s="87"/>
      <c r="GR135" s="87"/>
      <c r="GS135" s="87"/>
      <c r="GT135" s="87"/>
      <c r="GU135" s="87"/>
      <c r="GV135" s="87"/>
      <c r="GW135" s="87"/>
      <c r="GX135" s="87"/>
      <c r="GY135" s="87"/>
      <c r="GZ135" s="87"/>
      <c r="HA135" s="87"/>
      <c r="HB135" s="87"/>
    </row>
    <row r="136" spans="1:211" x14ac:dyDescent="0.25">
      <c r="A136" s="49" t="s">
        <v>107</v>
      </c>
      <c r="B136" s="50" t="s">
        <v>109</v>
      </c>
      <c r="C136" s="50" t="s">
        <v>83</v>
      </c>
      <c r="D136" s="50" t="s">
        <v>185</v>
      </c>
      <c r="E136" s="70" t="s">
        <v>98</v>
      </c>
      <c r="F136" s="51">
        <v>0</v>
      </c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  <c r="EF136" s="88"/>
      <c r="EG136" s="88"/>
      <c r="EH136" s="88"/>
      <c r="EI136" s="88"/>
      <c r="EJ136" s="88"/>
      <c r="EK136" s="88"/>
      <c r="EL136" s="88"/>
      <c r="EM136" s="88"/>
      <c r="EN136" s="88"/>
      <c r="EO136" s="88"/>
      <c r="EP136" s="88"/>
      <c r="EQ136" s="88"/>
      <c r="ER136" s="88"/>
      <c r="ES136" s="88"/>
      <c r="ET136" s="88"/>
      <c r="EU136" s="88"/>
      <c r="EV136" s="88"/>
      <c r="EW136" s="88"/>
      <c r="EX136" s="88"/>
      <c r="EY136" s="88"/>
      <c r="EZ136" s="88"/>
      <c r="FA136" s="88"/>
      <c r="FB136" s="88"/>
      <c r="FC136" s="88"/>
      <c r="FD136" s="88"/>
      <c r="FE136" s="88"/>
      <c r="FF136" s="88"/>
      <c r="FG136" s="88"/>
      <c r="FH136" s="88"/>
      <c r="FI136" s="88"/>
      <c r="FJ136" s="88"/>
      <c r="FK136" s="88"/>
      <c r="FL136" s="88"/>
      <c r="FM136" s="88"/>
      <c r="FN136" s="88"/>
      <c r="FO136" s="88"/>
      <c r="FP136" s="88"/>
      <c r="FQ136" s="88"/>
      <c r="FR136" s="88"/>
      <c r="FS136" s="88"/>
      <c r="FT136" s="88"/>
      <c r="FU136" s="88"/>
      <c r="FV136" s="88"/>
      <c r="FW136" s="88"/>
      <c r="FX136" s="88"/>
      <c r="FY136" s="88"/>
      <c r="FZ136" s="88"/>
      <c r="GA136" s="88"/>
      <c r="GB136" s="88"/>
      <c r="GC136" s="88"/>
      <c r="GD136" s="88"/>
      <c r="GE136" s="88"/>
      <c r="GF136" s="88"/>
      <c r="GG136" s="88"/>
      <c r="GH136" s="88"/>
      <c r="GI136" s="88"/>
      <c r="GJ136" s="88"/>
      <c r="GK136" s="88"/>
      <c r="GL136" s="88"/>
      <c r="GM136" s="88"/>
      <c r="GN136" s="88"/>
      <c r="GO136" s="88"/>
      <c r="GP136" s="88"/>
      <c r="GQ136" s="88"/>
      <c r="GR136" s="88"/>
      <c r="GS136" s="88"/>
      <c r="GT136" s="88"/>
      <c r="GU136" s="88"/>
      <c r="GV136" s="88"/>
      <c r="GW136" s="88"/>
      <c r="GX136" s="88"/>
      <c r="GY136" s="88"/>
      <c r="GZ136" s="88"/>
      <c r="HA136" s="88"/>
      <c r="HB136" s="88"/>
      <c r="HC136" s="52"/>
    </row>
    <row r="137" spans="1:211" x14ac:dyDescent="0.25">
      <c r="A137" s="53" t="s">
        <v>186</v>
      </c>
      <c r="B137" s="50" t="s">
        <v>109</v>
      </c>
      <c r="C137" s="50" t="s">
        <v>83</v>
      </c>
      <c r="D137" s="50" t="s">
        <v>187</v>
      </c>
      <c r="E137" s="70"/>
      <c r="F137" s="51">
        <f>SUM(F138)</f>
        <v>11110</v>
      </c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  <c r="FA137" s="88"/>
      <c r="FB137" s="88"/>
      <c r="FC137" s="88"/>
      <c r="FD137" s="88"/>
      <c r="FE137" s="88"/>
      <c r="FF137" s="88"/>
      <c r="FG137" s="88"/>
      <c r="FH137" s="88"/>
      <c r="FI137" s="88"/>
      <c r="FJ137" s="88"/>
      <c r="FK137" s="88"/>
      <c r="FL137" s="88"/>
      <c r="FM137" s="88"/>
      <c r="FN137" s="88"/>
      <c r="FO137" s="88"/>
      <c r="FP137" s="88"/>
      <c r="FQ137" s="88"/>
      <c r="FR137" s="88"/>
      <c r="FS137" s="88"/>
      <c r="FT137" s="88"/>
      <c r="FU137" s="88"/>
      <c r="FV137" s="88"/>
      <c r="FW137" s="88"/>
      <c r="FX137" s="88"/>
      <c r="FY137" s="88"/>
      <c r="FZ137" s="88"/>
      <c r="GA137" s="88"/>
      <c r="GB137" s="88"/>
      <c r="GC137" s="88"/>
      <c r="GD137" s="88"/>
      <c r="GE137" s="88"/>
      <c r="GF137" s="88"/>
      <c r="GG137" s="88"/>
      <c r="GH137" s="88"/>
      <c r="GI137" s="88"/>
      <c r="GJ137" s="88"/>
      <c r="GK137" s="88"/>
      <c r="GL137" s="88"/>
      <c r="GM137" s="88"/>
      <c r="GN137" s="88"/>
      <c r="GO137" s="88"/>
      <c r="GP137" s="88"/>
      <c r="GQ137" s="88"/>
      <c r="GR137" s="88"/>
      <c r="GS137" s="88"/>
      <c r="GT137" s="88"/>
      <c r="GU137" s="88"/>
      <c r="GV137" s="88"/>
      <c r="GW137" s="88"/>
      <c r="GX137" s="88"/>
      <c r="GY137" s="88"/>
      <c r="GZ137" s="88"/>
      <c r="HA137" s="88"/>
      <c r="HB137" s="88"/>
      <c r="HC137" s="52"/>
    </row>
    <row r="138" spans="1:211" ht="26.4" x14ac:dyDescent="0.25">
      <c r="A138" s="49" t="s">
        <v>138</v>
      </c>
      <c r="B138" s="50" t="s">
        <v>109</v>
      </c>
      <c r="C138" s="50" t="s">
        <v>83</v>
      </c>
      <c r="D138" s="50" t="s">
        <v>187</v>
      </c>
      <c r="E138" s="70" t="s">
        <v>139</v>
      </c>
      <c r="F138" s="51">
        <v>11110</v>
      </c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  <c r="EF138" s="88"/>
      <c r="EG138" s="88"/>
      <c r="EH138" s="88"/>
      <c r="EI138" s="88"/>
      <c r="EJ138" s="88"/>
      <c r="EK138" s="88"/>
      <c r="EL138" s="88"/>
      <c r="EM138" s="88"/>
      <c r="EN138" s="88"/>
      <c r="EO138" s="88"/>
      <c r="EP138" s="88"/>
      <c r="EQ138" s="88"/>
      <c r="ER138" s="88"/>
      <c r="ES138" s="88"/>
      <c r="ET138" s="88"/>
      <c r="EU138" s="88"/>
      <c r="EV138" s="88"/>
      <c r="EW138" s="88"/>
      <c r="EX138" s="88"/>
      <c r="EY138" s="88"/>
      <c r="EZ138" s="88"/>
      <c r="FA138" s="88"/>
      <c r="FB138" s="88"/>
      <c r="FC138" s="88"/>
      <c r="FD138" s="88"/>
      <c r="FE138" s="88"/>
      <c r="FF138" s="88"/>
      <c r="FG138" s="88"/>
      <c r="FH138" s="88"/>
      <c r="FI138" s="88"/>
      <c r="FJ138" s="88"/>
      <c r="FK138" s="88"/>
      <c r="FL138" s="88"/>
      <c r="FM138" s="88"/>
      <c r="FN138" s="88"/>
      <c r="FO138" s="88"/>
      <c r="FP138" s="88"/>
      <c r="FQ138" s="88"/>
      <c r="FR138" s="88"/>
      <c r="FS138" s="88"/>
      <c r="FT138" s="88"/>
      <c r="FU138" s="88"/>
      <c r="FV138" s="88"/>
      <c r="FW138" s="88"/>
      <c r="FX138" s="88"/>
      <c r="FY138" s="88"/>
      <c r="FZ138" s="88"/>
      <c r="GA138" s="88"/>
      <c r="GB138" s="88"/>
      <c r="GC138" s="88"/>
      <c r="GD138" s="88"/>
      <c r="GE138" s="88"/>
      <c r="GF138" s="88"/>
      <c r="GG138" s="88"/>
      <c r="GH138" s="88"/>
      <c r="GI138" s="88"/>
      <c r="GJ138" s="88"/>
      <c r="GK138" s="88"/>
      <c r="GL138" s="88"/>
      <c r="GM138" s="88"/>
      <c r="GN138" s="88"/>
      <c r="GO138" s="88"/>
      <c r="GP138" s="88"/>
      <c r="GQ138" s="88"/>
      <c r="GR138" s="88"/>
      <c r="GS138" s="88"/>
      <c r="GT138" s="88"/>
      <c r="GU138" s="88"/>
      <c r="GV138" s="88"/>
      <c r="GW138" s="88"/>
      <c r="GX138" s="88"/>
      <c r="GY138" s="88"/>
      <c r="GZ138" s="88"/>
      <c r="HA138" s="88"/>
      <c r="HB138" s="88"/>
      <c r="HC138" s="52"/>
    </row>
    <row r="139" spans="1:211" ht="14.4" x14ac:dyDescent="0.3">
      <c r="A139" s="83" t="s">
        <v>188</v>
      </c>
      <c r="B139" s="89" t="s">
        <v>109</v>
      </c>
      <c r="C139" s="89" t="s">
        <v>85</v>
      </c>
      <c r="D139" s="89"/>
      <c r="E139" s="84"/>
      <c r="F139" s="85">
        <f>SUM(F144+F146+F142+F140)</f>
        <v>76696.81</v>
      </c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  <c r="EX139" s="90"/>
      <c r="EY139" s="90"/>
      <c r="EZ139" s="90"/>
      <c r="FA139" s="90"/>
      <c r="FB139" s="90"/>
      <c r="FC139" s="90"/>
      <c r="FD139" s="90"/>
      <c r="FE139" s="90"/>
      <c r="FF139" s="90"/>
      <c r="FG139" s="90"/>
      <c r="FH139" s="90"/>
      <c r="FI139" s="90"/>
      <c r="FJ139" s="90"/>
      <c r="FK139" s="90"/>
      <c r="FL139" s="90"/>
      <c r="FM139" s="90"/>
      <c r="FN139" s="90"/>
      <c r="FO139" s="90"/>
      <c r="FP139" s="90"/>
      <c r="FQ139" s="90"/>
      <c r="FR139" s="90"/>
      <c r="FS139" s="90"/>
      <c r="FT139" s="90"/>
      <c r="FU139" s="90"/>
      <c r="FV139" s="90"/>
      <c r="FW139" s="90"/>
      <c r="FX139" s="90"/>
      <c r="FY139" s="90"/>
      <c r="FZ139" s="90"/>
      <c r="GA139" s="90"/>
      <c r="GB139" s="90"/>
      <c r="GC139" s="90"/>
      <c r="GD139" s="90"/>
      <c r="GE139" s="90"/>
      <c r="GF139" s="90"/>
      <c r="GG139" s="90"/>
      <c r="GH139" s="90"/>
      <c r="GI139" s="90"/>
      <c r="GJ139" s="90"/>
      <c r="GK139" s="90"/>
      <c r="GL139" s="90"/>
      <c r="GM139" s="90"/>
      <c r="GN139" s="90"/>
      <c r="GO139" s="90"/>
      <c r="GP139" s="90"/>
      <c r="GQ139" s="90"/>
      <c r="GR139" s="90"/>
      <c r="GS139" s="90"/>
      <c r="GT139" s="90"/>
      <c r="GU139" s="90"/>
      <c r="GV139" s="90"/>
      <c r="GW139" s="90"/>
      <c r="GX139" s="90"/>
      <c r="GY139" s="90"/>
      <c r="GZ139" s="90"/>
      <c r="HA139" s="90"/>
      <c r="HB139" s="90"/>
    </row>
    <row r="140" spans="1:211" ht="27" x14ac:dyDescent="0.3">
      <c r="A140" s="53" t="s">
        <v>358</v>
      </c>
      <c r="B140" s="54" t="s">
        <v>109</v>
      </c>
      <c r="C140" s="54" t="s">
        <v>85</v>
      </c>
      <c r="D140" s="50" t="s">
        <v>356</v>
      </c>
      <c r="E140" s="84"/>
      <c r="F140" s="55">
        <f>SUM(F141)</f>
        <v>2200</v>
      </c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  <c r="FE140" s="90"/>
      <c r="FF140" s="90"/>
      <c r="FG140" s="90"/>
      <c r="FH140" s="90"/>
      <c r="FI140" s="90"/>
      <c r="FJ140" s="90"/>
      <c r="FK140" s="90"/>
      <c r="FL140" s="90"/>
      <c r="FM140" s="90"/>
      <c r="FN140" s="90"/>
      <c r="FO140" s="90"/>
      <c r="FP140" s="90"/>
      <c r="FQ140" s="90"/>
      <c r="FR140" s="90"/>
      <c r="FS140" s="90"/>
      <c r="FT140" s="90"/>
      <c r="FU140" s="90"/>
      <c r="FV140" s="90"/>
      <c r="FW140" s="90"/>
      <c r="FX140" s="90"/>
      <c r="FY140" s="90"/>
      <c r="FZ140" s="90"/>
      <c r="GA140" s="90"/>
      <c r="GB140" s="90"/>
      <c r="GC140" s="90"/>
      <c r="GD140" s="90"/>
      <c r="GE140" s="90"/>
      <c r="GF140" s="90"/>
      <c r="GG140" s="90"/>
      <c r="GH140" s="90"/>
      <c r="GI140" s="90"/>
      <c r="GJ140" s="90"/>
      <c r="GK140" s="90"/>
      <c r="GL140" s="90"/>
      <c r="GM140" s="90"/>
      <c r="GN140" s="90"/>
      <c r="GO140" s="90"/>
      <c r="GP140" s="90"/>
      <c r="GQ140" s="90"/>
      <c r="GR140" s="90"/>
      <c r="GS140" s="90"/>
      <c r="GT140" s="90"/>
      <c r="GU140" s="90"/>
      <c r="GV140" s="90"/>
      <c r="GW140" s="90"/>
      <c r="GX140" s="90"/>
      <c r="GY140" s="90"/>
      <c r="GZ140" s="90"/>
      <c r="HA140" s="90"/>
      <c r="HB140" s="90"/>
    </row>
    <row r="141" spans="1:211" ht="14.4" x14ac:dyDescent="0.3">
      <c r="A141" s="49" t="s">
        <v>99</v>
      </c>
      <c r="B141" s="50" t="s">
        <v>109</v>
      </c>
      <c r="C141" s="50" t="s">
        <v>85</v>
      </c>
      <c r="D141" s="50" t="s">
        <v>356</v>
      </c>
      <c r="E141" s="70" t="s">
        <v>100</v>
      </c>
      <c r="F141" s="51">
        <v>2200</v>
      </c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  <c r="EJ141" s="90"/>
      <c r="EK141" s="90"/>
      <c r="EL141" s="90"/>
      <c r="EM141" s="90"/>
      <c r="EN141" s="90"/>
      <c r="EO141" s="90"/>
      <c r="EP141" s="90"/>
      <c r="EQ141" s="90"/>
      <c r="ER141" s="90"/>
      <c r="ES141" s="90"/>
      <c r="ET141" s="90"/>
      <c r="EU141" s="90"/>
      <c r="EV141" s="90"/>
      <c r="EW141" s="90"/>
      <c r="EX141" s="90"/>
      <c r="EY141" s="90"/>
      <c r="EZ141" s="90"/>
      <c r="FA141" s="90"/>
      <c r="FB141" s="90"/>
      <c r="FC141" s="90"/>
      <c r="FD141" s="90"/>
      <c r="FE141" s="90"/>
      <c r="FF141" s="90"/>
      <c r="FG141" s="90"/>
      <c r="FH141" s="90"/>
      <c r="FI141" s="90"/>
      <c r="FJ141" s="90"/>
      <c r="FK141" s="90"/>
      <c r="FL141" s="90"/>
      <c r="FM141" s="90"/>
      <c r="FN141" s="90"/>
      <c r="FO141" s="90"/>
      <c r="FP141" s="90"/>
      <c r="FQ141" s="90"/>
      <c r="FR141" s="90"/>
      <c r="FS141" s="90"/>
      <c r="FT141" s="90"/>
      <c r="FU141" s="90"/>
      <c r="FV141" s="90"/>
      <c r="FW141" s="90"/>
      <c r="FX141" s="90"/>
      <c r="FY141" s="90"/>
      <c r="FZ141" s="90"/>
      <c r="GA141" s="90"/>
      <c r="GB141" s="90"/>
      <c r="GC141" s="90"/>
      <c r="GD141" s="90"/>
      <c r="GE141" s="90"/>
      <c r="GF141" s="90"/>
      <c r="GG141" s="90"/>
      <c r="GH141" s="90"/>
      <c r="GI141" s="90"/>
      <c r="GJ141" s="90"/>
      <c r="GK141" s="90"/>
      <c r="GL141" s="90"/>
      <c r="GM141" s="90"/>
      <c r="GN141" s="90"/>
      <c r="GO141" s="90"/>
      <c r="GP141" s="90"/>
      <c r="GQ141" s="90"/>
      <c r="GR141" s="90"/>
      <c r="GS141" s="90"/>
      <c r="GT141" s="90"/>
      <c r="GU141" s="90"/>
      <c r="GV141" s="90"/>
      <c r="GW141" s="90"/>
      <c r="GX141" s="90"/>
      <c r="GY141" s="90"/>
      <c r="GZ141" s="90"/>
      <c r="HA141" s="90"/>
      <c r="HB141" s="90"/>
    </row>
    <row r="142" spans="1:211" ht="14.4" x14ac:dyDescent="0.3">
      <c r="A142" s="53" t="s">
        <v>189</v>
      </c>
      <c r="B142" s="54" t="s">
        <v>109</v>
      </c>
      <c r="C142" s="54" t="s">
        <v>85</v>
      </c>
      <c r="D142" s="50" t="s">
        <v>357</v>
      </c>
      <c r="E142" s="66"/>
      <c r="F142" s="55">
        <f>SUM(F143)</f>
        <v>60837.3</v>
      </c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0"/>
      <c r="CV142" s="90"/>
      <c r="CW142" s="90"/>
      <c r="CX142" s="90"/>
      <c r="CY142" s="90"/>
      <c r="CZ142" s="90"/>
      <c r="DA142" s="90"/>
      <c r="DB142" s="90"/>
      <c r="DC142" s="90"/>
      <c r="DD142" s="90"/>
      <c r="DE142" s="90"/>
      <c r="DF142" s="90"/>
      <c r="DG142" s="90"/>
      <c r="DH142" s="90"/>
      <c r="DI142" s="90"/>
      <c r="DJ142" s="90"/>
      <c r="DK142" s="90"/>
      <c r="DL142" s="90"/>
      <c r="DM142" s="90"/>
      <c r="DN142" s="90"/>
      <c r="DO142" s="90"/>
      <c r="DP142" s="90"/>
      <c r="DQ142" s="90"/>
      <c r="DR142" s="90"/>
      <c r="DS142" s="90"/>
      <c r="DT142" s="90"/>
      <c r="DU142" s="90"/>
      <c r="DV142" s="90"/>
      <c r="DW142" s="90"/>
      <c r="DX142" s="90"/>
      <c r="DY142" s="90"/>
      <c r="DZ142" s="90"/>
      <c r="EA142" s="90"/>
      <c r="EB142" s="90"/>
      <c r="EC142" s="90"/>
      <c r="ED142" s="90"/>
      <c r="EE142" s="90"/>
      <c r="EF142" s="90"/>
      <c r="EG142" s="90"/>
      <c r="EH142" s="90"/>
      <c r="EI142" s="90"/>
      <c r="EJ142" s="90"/>
      <c r="EK142" s="90"/>
      <c r="EL142" s="90"/>
      <c r="EM142" s="90"/>
      <c r="EN142" s="90"/>
      <c r="EO142" s="90"/>
      <c r="EP142" s="90"/>
      <c r="EQ142" s="90"/>
      <c r="ER142" s="90"/>
      <c r="ES142" s="90"/>
      <c r="ET142" s="90"/>
      <c r="EU142" s="90"/>
      <c r="EV142" s="90"/>
      <c r="EW142" s="90"/>
      <c r="EX142" s="90"/>
      <c r="EY142" s="90"/>
      <c r="EZ142" s="90"/>
      <c r="FA142" s="90"/>
      <c r="FB142" s="90"/>
      <c r="FC142" s="90"/>
      <c r="FD142" s="90"/>
      <c r="FE142" s="90"/>
      <c r="FF142" s="90"/>
      <c r="FG142" s="90"/>
      <c r="FH142" s="90"/>
      <c r="FI142" s="90"/>
      <c r="FJ142" s="90"/>
      <c r="FK142" s="90"/>
      <c r="FL142" s="90"/>
      <c r="FM142" s="90"/>
      <c r="FN142" s="90"/>
      <c r="FO142" s="90"/>
      <c r="FP142" s="90"/>
      <c r="FQ142" s="90"/>
      <c r="FR142" s="90"/>
      <c r="FS142" s="90"/>
      <c r="FT142" s="90"/>
      <c r="FU142" s="90"/>
      <c r="FV142" s="90"/>
      <c r="FW142" s="90"/>
      <c r="FX142" s="90"/>
      <c r="FY142" s="90"/>
      <c r="FZ142" s="90"/>
      <c r="GA142" s="90"/>
      <c r="GB142" s="90"/>
      <c r="GC142" s="90"/>
      <c r="GD142" s="90"/>
      <c r="GE142" s="90"/>
      <c r="GF142" s="90"/>
      <c r="GG142" s="90"/>
      <c r="GH142" s="90"/>
      <c r="GI142" s="90"/>
      <c r="GJ142" s="90"/>
      <c r="GK142" s="90"/>
      <c r="GL142" s="90"/>
      <c r="GM142" s="90"/>
      <c r="GN142" s="90"/>
      <c r="GO142" s="90"/>
      <c r="GP142" s="90"/>
      <c r="GQ142" s="90"/>
      <c r="GR142" s="90"/>
      <c r="GS142" s="90"/>
      <c r="GT142" s="90"/>
      <c r="GU142" s="90"/>
      <c r="GV142" s="90"/>
      <c r="GW142" s="90"/>
      <c r="GX142" s="90"/>
      <c r="GY142" s="90"/>
      <c r="GZ142" s="90"/>
      <c r="HA142" s="90"/>
      <c r="HB142" s="90"/>
    </row>
    <row r="143" spans="1:211" ht="14.4" x14ac:dyDescent="0.3">
      <c r="A143" s="49" t="s">
        <v>99</v>
      </c>
      <c r="B143" s="50" t="s">
        <v>109</v>
      </c>
      <c r="C143" s="50" t="s">
        <v>85</v>
      </c>
      <c r="D143" s="50" t="s">
        <v>357</v>
      </c>
      <c r="E143" s="70" t="s">
        <v>100</v>
      </c>
      <c r="F143" s="51">
        <v>60837.3</v>
      </c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0"/>
      <c r="DF143" s="90"/>
      <c r="DG143" s="90"/>
      <c r="DH143" s="90"/>
      <c r="DI143" s="90"/>
      <c r="DJ143" s="90"/>
      <c r="DK143" s="90"/>
      <c r="DL143" s="90"/>
      <c r="DM143" s="90"/>
      <c r="DN143" s="90"/>
      <c r="DO143" s="90"/>
      <c r="DP143" s="90"/>
      <c r="DQ143" s="90"/>
      <c r="DR143" s="90"/>
      <c r="DS143" s="90"/>
      <c r="DT143" s="90"/>
      <c r="DU143" s="90"/>
      <c r="DV143" s="90"/>
      <c r="DW143" s="90"/>
      <c r="DX143" s="90"/>
      <c r="DY143" s="90"/>
      <c r="DZ143" s="90"/>
      <c r="EA143" s="90"/>
      <c r="EB143" s="90"/>
      <c r="EC143" s="90"/>
      <c r="ED143" s="90"/>
      <c r="EE143" s="90"/>
      <c r="EF143" s="90"/>
      <c r="EG143" s="90"/>
      <c r="EH143" s="90"/>
      <c r="EI143" s="90"/>
      <c r="EJ143" s="90"/>
      <c r="EK143" s="90"/>
      <c r="EL143" s="90"/>
      <c r="EM143" s="90"/>
      <c r="EN143" s="90"/>
      <c r="EO143" s="90"/>
      <c r="EP143" s="90"/>
      <c r="EQ143" s="90"/>
      <c r="ER143" s="90"/>
      <c r="ES143" s="90"/>
      <c r="ET143" s="90"/>
      <c r="EU143" s="90"/>
      <c r="EV143" s="90"/>
      <c r="EW143" s="90"/>
      <c r="EX143" s="90"/>
      <c r="EY143" s="90"/>
      <c r="EZ143" s="90"/>
      <c r="FA143" s="90"/>
      <c r="FB143" s="90"/>
      <c r="FC143" s="90"/>
      <c r="FD143" s="90"/>
      <c r="FE143" s="90"/>
      <c r="FF143" s="90"/>
      <c r="FG143" s="90"/>
      <c r="FH143" s="90"/>
      <c r="FI143" s="90"/>
      <c r="FJ143" s="90"/>
      <c r="FK143" s="90"/>
      <c r="FL143" s="90"/>
      <c r="FM143" s="90"/>
      <c r="FN143" s="90"/>
      <c r="FO143" s="90"/>
      <c r="FP143" s="90"/>
      <c r="FQ143" s="90"/>
      <c r="FR143" s="90"/>
      <c r="FS143" s="90"/>
      <c r="FT143" s="90"/>
      <c r="FU143" s="90"/>
      <c r="FV143" s="90"/>
      <c r="FW143" s="90"/>
      <c r="FX143" s="90"/>
      <c r="FY143" s="90"/>
      <c r="FZ143" s="90"/>
      <c r="GA143" s="90"/>
      <c r="GB143" s="90"/>
      <c r="GC143" s="90"/>
      <c r="GD143" s="90"/>
      <c r="GE143" s="90"/>
      <c r="GF143" s="90"/>
      <c r="GG143" s="90"/>
      <c r="GH143" s="90"/>
      <c r="GI143" s="90"/>
      <c r="GJ143" s="90"/>
      <c r="GK143" s="90"/>
      <c r="GL143" s="90"/>
      <c r="GM143" s="90"/>
      <c r="GN143" s="90"/>
      <c r="GO143" s="90"/>
      <c r="GP143" s="90"/>
      <c r="GQ143" s="90"/>
      <c r="GR143" s="90"/>
      <c r="GS143" s="90"/>
      <c r="GT143" s="90"/>
      <c r="GU143" s="90"/>
      <c r="GV143" s="90"/>
      <c r="GW143" s="90"/>
      <c r="GX143" s="90"/>
      <c r="GY143" s="90"/>
      <c r="GZ143" s="90"/>
      <c r="HA143" s="90"/>
      <c r="HB143" s="90"/>
    </row>
    <row r="144" spans="1:211" ht="13.8" x14ac:dyDescent="0.25">
      <c r="A144" s="53" t="s">
        <v>127</v>
      </c>
      <c r="B144" s="54" t="s">
        <v>109</v>
      </c>
      <c r="C144" s="54" t="s">
        <v>85</v>
      </c>
      <c r="D144" s="54" t="s">
        <v>128</v>
      </c>
      <c r="E144" s="54"/>
      <c r="F144" s="55">
        <f>SUM(F145)</f>
        <v>0</v>
      </c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</row>
    <row r="145" spans="1:210" ht="14.4" x14ac:dyDescent="0.3">
      <c r="A145" s="49" t="s">
        <v>99</v>
      </c>
      <c r="B145" s="50" t="s">
        <v>109</v>
      </c>
      <c r="C145" s="50" t="s">
        <v>85</v>
      </c>
      <c r="D145" s="50" t="s">
        <v>128</v>
      </c>
      <c r="E145" s="50" t="s">
        <v>100</v>
      </c>
      <c r="F145" s="51">
        <v>0</v>
      </c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  <c r="DN145" s="90"/>
      <c r="DO145" s="90"/>
      <c r="DP145" s="90"/>
      <c r="DQ145" s="90"/>
      <c r="DR145" s="90"/>
      <c r="DS145" s="90"/>
      <c r="DT145" s="90"/>
      <c r="DU145" s="90"/>
      <c r="DV145" s="90"/>
      <c r="DW145" s="90"/>
      <c r="DX145" s="90"/>
      <c r="DY145" s="90"/>
      <c r="DZ145" s="90"/>
      <c r="EA145" s="90"/>
      <c r="EB145" s="90"/>
      <c r="EC145" s="90"/>
      <c r="ED145" s="90"/>
      <c r="EE145" s="90"/>
      <c r="EF145" s="90"/>
      <c r="EG145" s="90"/>
      <c r="EH145" s="90"/>
      <c r="EI145" s="90"/>
      <c r="EJ145" s="90"/>
      <c r="EK145" s="90"/>
      <c r="EL145" s="90"/>
      <c r="EM145" s="90"/>
      <c r="EN145" s="90"/>
      <c r="EO145" s="90"/>
      <c r="EP145" s="90"/>
      <c r="EQ145" s="90"/>
      <c r="ER145" s="90"/>
      <c r="ES145" s="90"/>
      <c r="ET145" s="90"/>
      <c r="EU145" s="90"/>
      <c r="EV145" s="90"/>
      <c r="EW145" s="90"/>
      <c r="EX145" s="90"/>
      <c r="EY145" s="90"/>
      <c r="EZ145" s="90"/>
      <c r="FA145" s="90"/>
      <c r="FB145" s="90"/>
      <c r="FC145" s="90"/>
      <c r="FD145" s="90"/>
      <c r="FE145" s="90"/>
      <c r="FF145" s="90"/>
      <c r="FG145" s="90"/>
      <c r="FH145" s="90"/>
      <c r="FI145" s="90"/>
      <c r="FJ145" s="90"/>
      <c r="FK145" s="90"/>
      <c r="FL145" s="90"/>
      <c r="FM145" s="90"/>
      <c r="FN145" s="90"/>
      <c r="FO145" s="90"/>
      <c r="FP145" s="90"/>
      <c r="FQ145" s="90"/>
      <c r="FR145" s="90"/>
      <c r="FS145" s="90"/>
      <c r="FT145" s="90"/>
      <c r="FU145" s="90"/>
      <c r="FV145" s="90"/>
      <c r="FW145" s="90"/>
      <c r="FX145" s="90"/>
      <c r="FY145" s="90"/>
      <c r="FZ145" s="90"/>
      <c r="GA145" s="90"/>
      <c r="GB145" s="90"/>
      <c r="GC145" s="90"/>
      <c r="GD145" s="90"/>
      <c r="GE145" s="90"/>
      <c r="GF145" s="90"/>
      <c r="GG145" s="90"/>
      <c r="GH145" s="90"/>
      <c r="GI145" s="90"/>
      <c r="GJ145" s="90"/>
      <c r="GK145" s="90"/>
      <c r="GL145" s="90"/>
      <c r="GM145" s="90"/>
      <c r="GN145" s="90"/>
      <c r="GO145" s="90"/>
      <c r="GP145" s="90"/>
      <c r="GQ145" s="90"/>
      <c r="GR145" s="90"/>
      <c r="GS145" s="90"/>
      <c r="GT145" s="90"/>
      <c r="GU145" s="90"/>
      <c r="GV145" s="90"/>
      <c r="GW145" s="90"/>
      <c r="GX145" s="90"/>
      <c r="GY145" s="90"/>
      <c r="GZ145" s="90"/>
      <c r="HA145" s="90"/>
      <c r="HB145" s="90"/>
    </row>
    <row r="146" spans="1:210" ht="13.8" x14ac:dyDescent="0.3">
      <c r="A146" s="46" t="s">
        <v>130</v>
      </c>
      <c r="B146" s="64" t="s">
        <v>109</v>
      </c>
      <c r="C146" s="64" t="s">
        <v>85</v>
      </c>
      <c r="D146" s="47" t="s">
        <v>131</v>
      </c>
      <c r="E146" s="76"/>
      <c r="F146" s="45">
        <f>SUM(F147+F151+F152)</f>
        <v>13659.51</v>
      </c>
    </row>
    <row r="147" spans="1:210" ht="26.4" x14ac:dyDescent="0.25">
      <c r="A147" s="53" t="s">
        <v>190</v>
      </c>
      <c r="B147" s="54" t="s">
        <v>109</v>
      </c>
      <c r="C147" s="54" t="s">
        <v>85</v>
      </c>
      <c r="D147" s="66" t="s">
        <v>191</v>
      </c>
      <c r="E147" s="54"/>
      <c r="F147" s="55">
        <f>SUM(F148+F149)</f>
        <v>3522.35</v>
      </c>
    </row>
    <row r="148" spans="1:210" x14ac:dyDescent="0.25">
      <c r="A148" s="49" t="s">
        <v>107</v>
      </c>
      <c r="B148" s="50" t="s">
        <v>109</v>
      </c>
      <c r="C148" s="50" t="s">
        <v>85</v>
      </c>
      <c r="D148" s="70" t="s">
        <v>191</v>
      </c>
      <c r="E148" s="50" t="s">
        <v>98</v>
      </c>
      <c r="F148" s="55">
        <v>3522.35</v>
      </c>
    </row>
    <row r="149" spans="1:210" ht="26.4" hidden="1" customHeight="1" x14ac:dyDescent="0.25">
      <c r="A149" s="49" t="s">
        <v>138</v>
      </c>
      <c r="B149" s="50" t="s">
        <v>109</v>
      </c>
      <c r="C149" s="50" t="s">
        <v>85</v>
      </c>
      <c r="D149" s="70" t="s">
        <v>191</v>
      </c>
      <c r="E149" s="50" t="s">
        <v>139</v>
      </c>
      <c r="F149" s="55">
        <v>0</v>
      </c>
    </row>
    <row r="150" spans="1:210" ht="26.4" x14ac:dyDescent="0.25">
      <c r="A150" s="53" t="s">
        <v>192</v>
      </c>
      <c r="B150" s="50" t="s">
        <v>109</v>
      </c>
      <c r="C150" s="50" t="s">
        <v>85</v>
      </c>
      <c r="D150" s="66"/>
      <c r="E150" s="50"/>
      <c r="F150" s="55">
        <f>SUM(F151:F152)</f>
        <v>10137.16</v>
      </c>
    </row>
    <row r="151" spans="1:210" ht="26.4" x14ac:dyDescent="0.25">
      <c r="A151" s="49" t="s">
        <v>138</v>
      </c>
      <c r="B151" s="50" t="s">
        <v>109</v>
      </c>
      <c r="C151" s="50" t="s">
        <v>85</v>
      </c>
      <c r="D151" s="70" t="s">
        <v>193</v>
      </c>
      <c r="E151" s="50" t="s">
        <v>139</v>
      </c>
      <c r="F151" s="55">
        <v>10137.16</v>
      </c>
    </row>
    <row r="152" spans="1:210" ht="26.4" x14ac:dyDescent="0.25">
      <c r="A152" s="49" t="s">
        <v>138</v>
      </c>
      <c r="B152" s="50" t="s">
        <v>109</v>
      </c>
      <c r="C152" s="50" t="s">
        <v>85</v>
      </c>
      <c r="D152" s="70" t="s">
        <v>194</v>
      </c>
      <c r="E152" s="50" t="s">
        <v>139</v>
      </c>
      <c r="F152" s="55">
        <v>0</v>
      </c>
    </row>
    <row r="153" spans="1:210" ht="13.8" x14ac:dyDescent="0.3">
      <c r="A153" s="46" t="s">
        <v>195</v>
      </c>
      <c r="B153" s="64" t="s">
        <v>109</v>
      </c>
      <c r="C153" s="64" t="s">
        <v>92</v>
      </c>
      <c r="D153" s="64"/>
      <c r="E153" s="64"/>
      <c r="F153" s="48">
        <f>SUM(F157+F182+F154)</f>
        <v>142381.70000000001</v>
      </c>
    </row>
    <row r="154" spans="1:210" ht="26.4" x14ac:dyDescent="0.25">
      <c r="A154" s="53" t="s">
        <v>572</v>
      </c>
      <c r="B154" s="66" t="s">
        <v>109</v>
      </c>
      <c r="C154" s="66" t="s">
        <v>92</v>
      </c>
      <c r="D154" s="66" t="s">
        <v>573</v>
      </c>
      <c r="E154" s="66"/>
      <c r="F154" s="55">
        <f>SUM(F156+F155)</f>
        <v>2771.5099999999998</v>
      </c>
    </row>
    <row r="155" spans="1:210" x14ac:dyDescent="0.25">
      <c r="A155" s="49" t="s">
        <v>107</v>
      </c>
      <c r="B155" s="70" t="s">
        <v>109</v>
      </c>
      <c r="C155" s="70" t="s">
        <v>92</v>
      </c>
      <c r="D155" s="70" t="s">
        <v>573</v>
      </c>
      <c r="E155" s="70" t="s">
        <v>98</v>
      </c>
      <c r="F155" s="51">
        <v>91.64</v>
      </c>
    </row>
    <row r="156" spans="1:210" s="52" customFormat="1" ht="26.4" x14ac:dyDescent="0.25">
      <c r="A156" s="49" t="s">
        <v>140</v>
      </c>
      <c r="B156" s="70" t="s">
        <v>109</v>
      </c>
      <c r="C156" s="70" t="s">
        <v>92</v>
      </c>
      <c r="D156" s="70" t="s">
        <v>573</v>
      </c>
      <c r="E156" s="70" t="s">
        <v>141</v>
      </c>
      <c r="F156" s="51">
        <v>2679.87</v>
      </c>
    </row>
    <row r="157" spans="1:210" ht="13.8" x14ac:dyDescent="0.3">
      <c r="A157" s="46" t="s">
        <v>130</v>
      </c>
      <c r="B157" s="64" t="s">
        <v>109</v>
      </c>
      <c r="C157" s="64" t="s">
        <v>92</v>
      </c>
      <c r="D157" s="64" t="s">
        <v>131</v>
      </c>
      <c r="E157" s="64"/>
      <c r="F157" s="48">
        <f>SUM(F158+F179+F180)</f>
        <v>139610.19</v>
      </c>
    </row>
    <row r="158" spans="1:210" ht="26.4" x14ac:dyDescent="0.25">
      <c r="A158" s="53" t="s">
        <v>196</v>
      </c>
      <c r="B158" s="54" t="s">
        <v>109</v>
      </c>
      <c r="C158" s="54" t="s">
        <v>92</v>
      </c>
      <c r="D158" s="54" t="s">
        <v>197</v>
      </c>
      <c r="E158" s="54"/>
      <c r="F158" s="92">
        <f>SUM(F160+F161+F168+F169+F170+F172+F173+F171+F159+F175)</f>
        <v>133034.32</v>
      </c>
    </row>
    <row r="159" spans="1:210" x14ac:dyDescent="0.25">
      <c r="A159" s="49" t="s">
        <v>107</v>
      </c>
      <c r="B159" s="50" t="s">
        <v>109</v>
      </c>
      <c r="C159" s="50" t="s">
        <v>92</v>
      </c>
      <c r="D159" s="50" t="s">
        <v>197</v>
      </c>
      <c r="E159" s="50" t="s">
        <v>98</v>
      </c>
      <c r="F159" s="82">
        <v>13180.8</v>
      </c>
    </row>
    <row r="160" spans="1:210" ht="26.4" x14ac:dyDescent="0.25">
      <c r="A160" s="49" t="s">
        <v>140</v>
      </c>
      <c r="B160" s="50" t="s">
        <v>109</v>
      </c>
      <c r="C160" s="50" t="s">
        <v>92</v>
      </c>
      <c r="D160" s="50" t="s">
        <v>197</v>
      </c>
      <c r="E160" s="50" t="s">
        <v>141</v>
      </c>
      <c r="F160" s="82">
        <v>12744.27</v>
      </c>
    </row>
    <row r="161" spans="1:210" x14ac:dyDescent="0.25">
      <c r="A161" s="53" t="s">
        <v>195</v>
      </c>
      <c r="B161" s="66" t="s">
        <v>109</v>
      </c>
      <c r="C161" s="66" t="s">
        <v>92</v>
      </c>
      <c r="D161" s="66" t="s">
        <v>197</v>
      </c>
      <c r="E161" s="66"/>
      <c r="F161" s="55">
        <f>SUM(F162+F166+F164)</f>
        <v>93907.5</v>
      </c>
    </row>
    <row r="162" spans="1:210" x14ac:dyDescent="0.25">
      <c r="A162" s="73" t="s">
        <v>198</v>
      </c>
      <c r="B162" s="66" t="s">
        <v>109</v>
      </c>
      <c r="C162" s="66" t="s">
        <v>92</v>
      </c>
      <c r="D162" s="66" t="s">
        <v>199</v>
      </c>
      <c r="E162" s="66"/>
      <c r="F162" s="55">
        <f>SUM(F163)</f>
        <v>14239.18</v>
      </c>
    </row>
    <row r="163" spans="1:210" ht="26.4" x14ac:dyDescent="0.25">
      <c r="A163" s="49" t="s">
        <v>140</v>
      </c>
      <c r="B163" s="70" t="s">
        <v>109</v>
      </c>
      <c r="C163" s="70" t="s">
        <v>92</v>
      </c>
      <c r="D163" s="70" t="s">
        <v>199</v>
      </c>
      <c r="E163" s="70" t="s">
        <v>141</v>
      </c>
      <c r="F163" s="51">
        <v>14239.18</v>
      </c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/>
      <c r="EQ163" s="52"/>
      <c r="ER163" s="52"/>
      <c r="ES163" s="52"/>
      <c r="ET163" s="52"/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2"/>
      <c r="FF163" s="52"/>
      <c r="FG163" s="52"/>
      <c r="FH163" s="52"/>
      <c r="FI163" s="52"/>
      <c r="FJ163" s="52"/>
      <c r="FK163" s="52"/>
      <c r="FL163" s="52"/>
      <c r="FM163" s="52"/>
      <c r="FN163" s="52"/>
      <c r="FO163" s="52"/>
      <c r="FP163" s="52"/>
      <c r="FQ163" s="52"/>
      <c r="FR163" s="52"/>
      <c r="FS163" s="52"/>
      <c r="FT163" s="52"/>
      <c r="FU163" s="52"/>
      <c r="FV163" s="52"/>
      <c r="FW163" s="52"/>
      <c r="FX163" s="52"/>
      <c r="FY163" s="52"/>
      <c r="FZ163" s="52"/>
      <c r="GA163" s="52"/>
      <c r="GB163" s="52"/>
      <c r="GC163" s="52"/>
      <c r="GD163" s="52"/>
      <c r="GE163" s="52"/>
      <c r="GF163" s="52"/>
      <c r="GG163" s="52"/>
      <c r="GH163" s="52"/>
      <c r="GI163" s="52"/>
      <c r="GJ163" s="52"/>
      <c r="GK163" s="52"/>
      <c r="GL163" s="52"/>
      <c r="GM163" s="52"/>
      <c r="GN163" s="52"/>
      <c r="GO163" s="52"/>
      <c r="GP163" s="52"/>
      <c r="GQ163" s="52"/>
      <c r="GR163" s="52"/>
      <c r="GS163" s="52"/>
      <c r="GT163" s="52"/>
      <c r="GU163" s="52"/>
      <c r="GV163" s="52"/>
      <c r="GW163" s="52"/>
      <c r="GX163" s="52"/>
      <c r="GY163" s="52"/>
      <c r="GZ163" s="52"/>
      <c r="HA163" s="52"/>
      <c r="HB163" s="52"/>
    </row>
    <row r="164" spans="1:210" x14ac:dyDescent="0.25">
      <c r="A164" s="53" t="s">
        <v>200</v>
      </c>
      <c r="B164" s="66" t="s">
        <v>109</v>
      </c>
      <c r="C164" s="66" t="s">
        <v>92</v>
      </c>
      <c r="D164" s="66" t="s">
        <v>201</v>
      </c>
      <c r="E164" s="66"/>
      <c r="F164" s="55">
        <f>SUM(F165)</f>
        <v>71803.460000000006</v>
      </c>
    </row>
    <row r="165" spans="1:210" ht="26.4" x14ac:dyDescent="0.25">
      <c r="A165" s="49" t="s">
        <v>140</v>
      </c>
      <c r="B165" s="70" t="s">
        <v>109</v>
      </c>
      <c r="C165" s="70" t="s">
        <v>92</v>
      </c>
      <c r="D165" s="70" t="s">
        <v>201</v>
      </c>
      <c r="E165" s="70" t="s">
        <v>141</v>
      </c>
      <c r="F165" s="51">
        <v>71803.460000000006</v>
      </c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52"/>
      <c r="ER165" s="52"/>
      <c r="ES165" s="52"/>
      <c r="ET165" s="52"/>
      <c r="EU165" s="52"/>
      <c r="EV165" s="52"/>
      <c r="EW165" s="52"/>
      <c r="EX165" s="52"/>
      <c r="EY165" s="52"/>
      <c r="EZ165" s="52"/>
      <c r="FA165" s="52"/>
      <c r="FB165" s="52"/>
      <c r="FC165" s="52"/>
      <c r="FD165" s="52"/>
      <c r="FE165" s="52"/>
      <c r="FF165" s="52"/>
      <c r="FG165" s="52"/>
      <c r="FH165" s="52"/>
      <c r="FI165" s="52"/>
      <c r="FJ165" s="52"/>
      <c r="FK165" s="52"/>
      <c r="FL165" s="52"/>
      <c r="FM165" s="52"/>
      <c r="FN165" s="52"/>
      <c r="FO165" s="52"/>
      <c r="FP165" s="52"/>
      <c r="FQ165" s="52"/>
      <c r="FR165" s="52"/>
      <c r="FS165" s="52"/>
      <c r="FT165" s="52"/>
      <c r="FU165" s="52"/>
      <c r="FV165" s="52"/>
      <c r="FW165" s="52"/>
      <c r="FX165" s="52"/>
      <c r="FY165" s="52"/>
      <c r="FZ165" s="52"/>
      <c r="GA165" s="52"/>
      <c r="GB165" s="52"/>
      <c r="GC165" s="52"/>
      <c r="GD165" s="52"/>
      <c r="GE165" s="52"/>
      <c r="GF165" s="52"/>
      <c r="GG165" s="52"/>
      <c r="GH165" s="52"/>
      <c r="GI165" s="52"/>
      <c r="GJ165" s="52"/>
      <c r="GK165" s="52"/>
      <c r="GL165" s="52"/>
      <c r="GM165" s="52"/>
      <c r="GN165" s="52"/>
      <c r="GO165" s="52"/>
      <c r="GP165" s="52"/>
      <c r="GQ165" s="52"/>
      <c r="GR165" s="52"/>
      <c r="GS165" s="52"/>
      <c r="GT165" s="52"/>
      <c r="GU165" s="52"/>
      <c r="GV165" s="52"/>
      <c r="GW165" s="52"/>
      <c r="GX165" s="52"/>
      <c r="GY165" s="52"/>
      <c r="GZ165" s="52"/>
      <c r="HA165" s="52"/>
      <c r="HB165" s="52"/>
    </row>
    <row r="166" spans="1:210" x14ac:dyDescent="0.25">
      <c r="A166" s="73" t="s">
        <v>202</v>
      </c>
      <c r="B166" s="66" t="s">
        <v>109</v>
      </c>
      <c r="C166" s="66" t="s">
        <v>92</v>
      </c>
      <c r="D166" s="66" t="s">
        <v>203</v>
      </c>
      <c r="E166" s="66"/>
      <c r="F166" s="55">
        <f>SUM(F167)</f>
        <v>7864.86</v>
      </c>
    </row>
    <row r="167" spans="1:210" ht="26.4" x14ac:dyDescent="0.25">
      <c r="A167" s="49" t="s">
        <v>140</v>
      </c>
      <c r="B167" s="70" t="s">
        <v>109</v>
      </c>
      <c r="C167" s="70" t="s">
        <v>92</v>
      </c>
      <c r="D167" s="70" t="s">
        <v>203</v>
      </c>
      <c r="E167" s="70" t="s">
        <v>141</v>
      </c>
      <c r="F167" s="51">
        <v>7864.86</v>
      </c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  <c r="EQ167" s="52"/>
      <c r="ER167" s="52"/>
      <c r="ES167" s="52"/>
      <c r="ET167" s="52"/>
      <c r="EU167" s="52"/>
      <c r="EV167" s="52"/>
      <c r="EW167" s="52"/>
      <c r="EX167" s="52"/>
      <c r="EY167" s="52"/>
      <c r="EZ167" s="52"/>
      <c r="FA167" s="52"/>
      <c r="FB167" s="52"/>
      <c r="FC167" s="52"/>
      <c r="FD167" s="52"/>
      <c r="FE167" s="52"/>
      <c r="FF167" s="52"/>
      <c r="FG167" s="52"/>
      <c r="FH167" s="52"/>
      <c r="FI167" s="52"/>
      <c r="FJ167" s="52"/>
      <c r="FK167" s="52"/>
      <c r="FL167" s="52"/>
      <c r="FM167" s="52"/>
      <c r="FN167" s="52"/>
      <c r="FO167" s="52"/>
      <c r="FP167" s="52"/>
      <c r="FQ167" s="52"/>
      <c r="FR167" s="52"/>
      <c r="FS167" s="52"/>
      <c r="FT167" s="52"/>
      <c r="FU167" s="52"/>
      <c r="FV167" s="52"/>
      <c r="FW167" s="52"/>
      <c r="FX167" s="52"/>
      <c r="FY167" s="52"/>
      <c r="FZ167" s="52"/>
      <c r="GA167" s="52"/>
      <c r="GB167" s="52"/>
      <c r="GC167" s="52"/>
      <c r="GD167" s="52"/>
      <c r="GE167" s="52"/>
      <c r="GF167" s="52"/>
      <c r="GG167" s="52"/>
      <c r="GH167" s="52"/>
      <c r="GI167" s="52"/>
      <c r="GJ167" s="52"/>
      <c r="GK167" s="52"/>
      <c r="GL167" s="52"/>
      <c r="GM167" s="52"/>
      <c r="GN167" s="52"/>
      <c r="GO167" s="52"/>
      <c r="GP167" s="52"/>
      <c r="GQ167" s="52"/>
      <c r="GR167" s="52"/>
      <c r="GS167" s="52"/>
      <c r="GT167" s="52"/>
      <c r="GU167" s="52"/>
      <c r="GV167" s="52"/>
      <c r="GW167" s="52"/>
      <c r="GX167" s="52"/>
      <c r="GY167" s="52"/>
      <c r="GZ167" s="52"/>
      <c r="HA167" s="52"/>
      <c r="HB167" s="52"/>
    </row>
    <row r="168" spans="1:210" ht="39.6" hidden="1" customHeight="1" x14ac:dyDescent="0.25">
      <c r="A168" s="49" t="s">
        <v>89</v>
      </c>
      <c r="B168" s="70" t="s">
        <v>109</v>
      </c>
      <c r="C168" s="93" t="s">
        <v>92</v>
      </c>
      <c r="D168" s="93" t="s">
        <v>204</v>
      </c>
      <c r="E168" s="93" t="s">
        <v>90</v>
      </c>
      <c r="F168" s="51">
        <v>0</v>
      </c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52"/>
      <c r="EY168" s="52"/>
      <c r="EZ168" s="52"/>
      <c r="FA168" s="52"/>
      <c r="FB168" s="52"/>
      <c r="FC168" s="52"/>
      <c r="FD168" s="52"/>
      <c r="FE168" s="52"/>
      <c r="FF168" s="52"/>
      <c r="FG168" s="52"/>
      <c r="FH168" s="52"/>
      <c r="FI168" s="52"/>
      <c r="FJ168" s="52"/>
      <c r="FK168" s="52"/>
      <c r="FL168" s="52"/>
      <c r="FM168" s="52"/>
      <c r="FN168" s="52"/>
      <c r="FO168" s="52"/>
      <c r="FP168" s="52"/>
      <c r="FQ168" s="52"/>
      <c r="FR168" s="52"/>
      <c r="FS168" s="52"/>
      <c r="FT168" s="52"/>
      <c r="FU168" s="52"/>
      <c r="FV168" s="52"/>
      <c r="FW168" s="52"/>
      <c r="FX168" s="52"/>
      <c r="FY168" s="52"/>
      <c r="FZ168" s="52"/>
      <c r="GA168" s="52"/>
      <c r="GB168" s="52"/>
      <c r="GC168" s="52"/>
      <c r="GD168" s="52"/>
      <c r="GE168" s="52"/>
      <c r="GF168" s="52"/>
      <c r="GG168" s="52"/>
      <c r="GH168" s="52"/>
      <c r="GI168" s="52"/>
      <c r="GJ168" s="52"/>
      <c r="GK168" s="52"/>
      <c r="GL168" s="52"/>
      <c r="GM168" s="52"/>
      <c r="GN168" s="52"/>
      <c r="GO168" s="52"/>
      <c r="GP168" s="52"/>
      <c r="GQ168" s="52"/>
      <c r="GR168" s="52"/>
      <c r="GS168" s="52"/>
      <c r="GT168" s="52"/>
      <c r="GU168" s="52"/>
      <c r="GV168" s="52"/>
      <c r="GW168" s="52"/>
      <c r="GX168" s="52"/>
      <c r="GY168" s="52"/>
      <c r="GZ168" s="52"/>
      <c r="HA168" s="52"/>
      <c r="HB168" s="52"/>
    </row>
    <row r="169" spans="1:210" x14ac:dyDescent="0.25">
      <c r="A169" s="49" t="s">
        <v>107</v>
      </c>
      <c r="B169" s="70" t="s">
        <v>109</v>
      </c>
      <c r="C169" s="93" t="s">
        <v>92</v>
      </c>
      <c r="D169" s="93" t="s">
        <v>204</v>
      </c>
      <c r="E169" s="93" t="s">
        <v>98</v>
      </c>
      <c r="F169" s="51">
        <v>587.38</v>
      </c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52"/>
      <c r="FI169" s="52"/>
      <c r="FJ169" s="52"/>
      <c r="FK169" s="52"/>
      <c r="FL169" s="52"/>
      <c r="FM169" s="52"/>
      <c r="FN169" s="52"/>
      <c r="FO169" s="52"/>
      <c r="FP169" s="52"/>
      <c r="FQ169" s="52"/>
      <c r="FR169" s="52"/>
      <c r="FS169" s="52"/>
      <c r="FT169" s="52"/>
      <c r="FU169" s="52"/>
      <c r="FV169" s="52"/>
      <c r="FW169" s="52"/>
      <c r="FX169" s="52"/>
      <c r="FY169" s="52"/>
      <c r="FZ169" s="52"/>
      <c r="GA169" s="52"/>
      <c r="GB169" s="52"/>
      <c r="GC169" s="52"/>
      <c r="GD169" s="52"/>
      <c r="GE169" s="52"/>
      <c r="GF169" s="52"/>
      <c r="GG169" s="52"/>
      <c r="GH169" s="52"/>
      <c r="GI169" s="52"/>
      <c r="GJ169" s="52"/>
      <c r="GK169" s="52"/>
      <c r="GL169" s="52"/>
      <c r="GM169" s="52"/>
      <c r="GN169" s="52"/>
      <c r="GO169" s="52"/>
      <c r="GP169" s="52"/>
      <c r="GQ169" s="52"/>
      <c r="GR169" s="52"/>
      <c r="GS169" s="52"/>
      <c r="GT169" s="52"/>
      <c r="GU169" s="52"/>
      <c r="GV169" s="52"/>
      <c r="GW169" s="52"/>
      <c r="GX169" s="52"/>
      <c r="GY169" s="52"/>
      <c r="GZ169" s="52"/>
      <c r="HA169" s="52"/>
      <c r="HB169" s="52"/>
    </row>
    <row r="170" spans="1:210" ht="26.4" x14ac:dyDescent="0.25">
      <c r="A170" s="49" t="s">
        <v>138</v>
      </c>
      <c r="B170" s="70" t="s">
        <v>109</v>
      </c>
      <c r="C170" s="93" t="s">
        <v>92</v>
      </c>
      <c r="D170" s="93" t="s">
        <v>204</v>
      </c>
      <c r="E170" s="93" t="s">
        <v>139</v>
      </c>
      <c r="F170" s="51">
        <v>567.79</v>
      </c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52"/>
      <c r="EY170" s="52"/>
      <c r="EZ170" s="52"/>
      <c r="FA170" s="52"/>
      <c r="FB170" s="52"/>
      <c r="FC170" s="52"/>
      <c r="FD170" s="52"/>
      <c r="FE170" s="52"/>
      <c r="FF170" s="52"/>
      <c r="FG170" s="52"/>
      <c r="FH170" s="52"/>
      <c r="FI170" s="52"/>
      <c r="FJ170" s="52"/>
      <c r="FK170" s="52"/>
      <c r="FL170" s="52"/>
      <c r="FM170" s="52"/>
      <c r="FN170" s="52"/>
      <c r="FO170" s="52"/>
      <c r="FP170" s="52"/>
      <c r="FQ170" s="52"/>
      <c r="FR170" s="52"/>
      <c r="FS170" s="52"/>
      <c r="FT170" s="52"/>
      <c r="FU170" s="52"/>
      <c r="FV170" s="52"/>
      <c r="FW170" s="52"/>
      <c r="FX170" s="52"/>
      <c r="FY170" s="52"/>
      <c r="FZ170" s="52"/>
      <c r="GA170" s="52"/>
      <c r="GB170" s="52"/>
      <c r="GC170" s="52"/>
      <c r="GD170" s="52"/>
      <c r="GE170" s="52"/>
      <c r="GF170" s="52"/>
      <c r="GG170" s="52"/>
      <c r="GH170" s="52"/>
      <c r="GI170" s="52"/>
      <c r="GJ170" s="52"/>
      <c r="GK170" s="52"/>
      <c r="GL170" s="52"/>
      <c r="GM170" s="52"/>
      <c r="GN170" s="52"/>
      <c r="GO170" s="52"/>
      <c r="GP170" s="52"/>
      <c r="GQ170" s="52"/>
      <c r="GR170" s="52"/>
      <c r="GS170" s="52"/>
      <c r="GT170" s="52"/>
      <c r="GU170" s="52"/>
      <c r="GV170" s="52"/>
      <c r="GW170" s="52"/>
      <c r="GX170" s="52"/>
      <c r="GY170" s="52"/>
      <c r="GZ170" s="52"/>
      <c r="HA170" s="52"/>
      <c r="HB170" s="52"/>
    </row>
    <row r="171" spans="1:210" ht="39.6" hidden="1" customHeight="1" x14ac:dyDescent="0.25">
      <c r="A171" s="49" t="s">
        <v>89</v>
      </c>
      <c r="B171" s="70" t="s">
        <v>109</v>
      </c>
      <c r="C171" s="93" t="s">
        <v>92</v>
      </c>
      <c r="D171" s="93" t="s">
        <v>205</v>
      </c>
      <c r="E171" s="93" t="s">
        <v>90</v>
      </c>
      <c r="F171" s="51">
        <v>0</v>
      </c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  <c r="FE171" s="52"/>
      <c r="FF171" s="52"/>
      <c r="FG171" s="52"/>
      <c r="FH171" s="52"/>
      <c r="FI171" s="52"/>
      <c r="FJ171" s="52"/>
      <c r="FK171" s="52"/>
      <c r="FL171" s="52"/>
      <c r="FM171" s="52"/>
      <c r="FN171" s="52"/>
      <c r="FO171" s="52"/>
      <c r="FP171" s="52"/>
      <c r="FQ171" s="52"/>
      <c r="FR171" s="52"/>
      <c r="FS171" s="52"/>
      <c r="FT171" s="52"/>
      <c r="FU171" s="52"/>
      <c r="FV171" s="52"/>
      <c r="FW171" s="52"/>
      <c r="FX171" s="52"/>
      <c r="FY171" s="52"/>
      <c r="FZ171" s="52"/>
      <c r="GA171" s="52"/>
      <c r="GB171" s="52"/>
      <c r="GC171" s="52"/>
      <c r="GD171" s="52"/>
      <c r="GE171" s="52"/>
      <c r="GF171" s="52"/>
      <c r="GG171" s="52"/>
      <c r="GH171" s="52"/>
      <c r="GI171" s="52"/>
      <c r="GJ171" s="52"/>
      <c r="GK171" s="52"/>
      <c r="GL171" s="52"/>
      <c r="GM171" s="52"/>
      <c r="GN171" s="52"/>
      <c r="GO171" s="52"/>
      <c r="GP171" s="52"/>
      <c r="GQ171" s="52"/>
      <c r="GR171" s="52"/>
      <c r="GS171" s="52"/>
      <c r="GT171" s="52"/>
      <c r="GU171" s="52"/>
      <c r="GV171" s="52"/>
      <c r="GW171" s="52"/>
      <c r="GX171" s="52"/>
      <c r="GY171" s="52"/>
      <c r="GZ171" s="52"/>
      <c r="HA171" s="52"/>
      <c r="HB171" s="52"/>
    </row>
    <row r="172" spans="1:210" x14ac:dyDescent="0.25">
      <c r="A172" s="49" t="s">
        <v>107</v>
      </c>
      <c r="B172" s="70" t="s">
        <v>109</v>
      </c>
      <c r="C172" s="93" t="s">
        <v>92</v>
      </c>
      <c r="D172" s="93" t="s">
        <v>205</v>
      </c>
      <c r="E172" s="93" t="s">
        <v>98</v>
      </c>
      <c r="F172" s="51">
        <v>5286.44</v>
      </c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  <c r="FE172" s="52"/>
      <c r="FF172" s="52"/>
      <c r="FG172" s="52"/>
      <c r="FH172" s="52"/>
      <c r="FI172" s="52"/>
      <c r="FJ172" s="52"/>
      <c r="FK172" s="52"/>
      <c r="FL172" s="52"/>
      <c r="FM172" s="52"/>
      <c r="FN172" s="52"/>
      <c r="FO172" s="52"/>
      <c r="FP172" s="52"/>
      <c r="FQ172" s="52"/>
      <c r="FR172" s="52"/>
      <c r="FS172" s="52"/>
      <c r="FT172" s="52"/>
      <c r="FU172" s="52"/>
      <c r="FV172" s="52"/>
      <c r="FW172" s="52"/>
      <c r="FX172" s="52"/>
      <c r="FY172" s="52"/>
      <c r="FZ172" s="52"/>
      <c r="GA172" s="52"/>
      <c r="GB172" s="52"/>
      <c r="GC172" s="52"/>
      <c r="GD172" s="52"/>
      <c r="GE172" s="52"/>
      <c r="GF172" s="52"/>
      <c r="GG172" s="52"/>
      <c r="GH172" s="52"/>
      <c r="GI172" s="52"/>
      <c r="GJ172" s="52"/>
      <c r="GK172" s="52"/>
      <c r="GL172" s="52"/>
      <c r="GM172" s="52"/>
      <c r="GN172" s="52"/>
      <c r="GO172" s="52"/>
      <c r="GP172" s="52"/>
      <c r="GQ172" s="52"/>
      <c r="GR172" s="52"/>
      <c r="GS172" s="52"/>
      <c r="GT172" s="52"/>
      <c r="GU172" s="52"/>
      <c r="GV172" s="52"/>
      <c r="GW172" s="52"/>
      <c r="GX172" s="52"/>
      <c r="GY172" s="52"/>
      <c r="GZ172" s="52"/>
      <c r="HA172" s="52"/>
      <c r="HB172" s="52"/>
    </row>
    <row r="173" spans="1:210" ht="26.4" x14ac:dyDescent="0.25">
      <c r="A173" s="49" t="s">
        <v>138</v>
      </c>
      <c r="B173" s="70" t="s">
        <v>109</v>
      </c>
      <c r="C173" s="93" t="s">
        <v>92</v>
      </c>
      <c r="D173" s="93" t="s">
        <v>205</v>
      </c>
      <c r="E173" s="93" t="s">
        <v>139</v>
      </c>
      <c r="F173" s="51">
        <v>5110.1400000000003</v>
      </c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  <c r="EQ173" s="52"/>
      <c r="ER173" s="52"/>
      <c r="ES173" s="52"/>
      <c r="ET173" s="52"/>
      <c r="EU173" s="52"/>
      <c r="EV173" s="52"/>
      <c r="EW173" s="52"/>
      <c r="EX173" s="52"/>
      <c r="EY173" s="52"/>
      <c r="EZ173" s="52"/>
      <c r="FA173" s="52"/>
      <c r="FB173" s="52"/>
      <c r="FC173" s="52"/>
      <c r="FD173" s="52"/>
      <c r="FE173" s="52"/>
      <c r="FF173" s="52"/>
      <c r="FG173" s="52"/>
      <c r="FH173" s="52"/>
      <c r="FI173" s="52"/>
      <c r="FJ173" s="52"/>
      <c r="FK173" s="52"/>
      <c r="FL173" s="52"/>
      <c r="FM173" s="52"/>
      <c r="FN173" s="52"/>
      <c r="FO173" s="52"/>
      <c r="FP173" s="52"/>
      <c r="FQ173" s="52"/>
      <c r="FR173" s="52"/>
      <c r="FS173" s="52"/>
      <c r="FT173" s="52"/>
      <c r="FU173" s="52"/>
      <c r="FV173" s="52"/>
      <c r="FW173" s="52"/>
      <c r="FX173" s="52"/>
      <c r="FY173" s="52"/>
      <c r="FZ173" s="52"/>
      <c r="GA173" s="52"/>
      <c r="GB173" s="52"/>
      <c r="GC173" s="52"/>
      <c r="GD173" s="52"/>
      <c r="GE173" s="52"/>
      <c r="GF173" s="52"/>
      <c r="GG173" s="52"/>
      <c r="GH173" s="52"/>
      <c r="GI173" s="52"/>
      <c r="GJ173" s="52"/>
      <c r="GK173" s="52"/>
      <c r="GL173" s="52"/>
      <c r="GM173" s="52"/>
      <c r="GN173" s="52"/>
      <c r="GO173" s="52"/>
      <c r="GP173" s="52"/>
      <c r="GQ173" s="52"/>
      <c r="GR173" s="52"/>
      <c r="GS173" s="52"/>
      <c r="GT173" s="52"/>
      <c r="GU173" s="52"/>
      <c r="GV173" s="52"/>
      <c r="GW173" s="52"/>
      <c r="GX173" s="52"/>
      <c r="GY173" s="52"/>
      <c r="GZ173" s="52"/>
      <c r="HA173" s="52"/>
      <c r="HB173" s="52"/>
    </row>
    <row r="174" spans="1:210" ht="27" x14ac:dyDescent="0.3">
      <c r="A174" s="71" t="s">
        <v>206</v>
      </c>
      <c r="B174" s="70" t="s">
        <v>109</v>
      </c>
      <c r="C174" s="93" t="s">
        <v>92</v>
      </c>
      <c r="D174" s="67" t="s">
        <v>207</v>
      </c>
      <c r="E174" s="93"/>
      <c r="F174" s="51">
        <f>SUM(F179+F176+F177+F178+F175)</f>
        <v>8213.11</v>
      </c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8"/>
      <c r="EZ174" s="58"/>
      <c r="FA174" s="58"/>
      <c r="FB174" s="58"/>
      <c r="FC174" s="58"/>
      <c r="FD174" s="58"/>
      <c r="FE174" s="58"/>
      <c r="FF174" s="58"/>
      <c r="FG174" s="58"/>
      <c r="FH174" s="58"/>
      <c r="FI174" s="58"/>
      <c r="FJ174" s="58"/>
      <c r="FK174" s="58"/>
      <c r="FL174" s="58"/>
      <c r="FM174" s="58"/>
      <c r="FN174" s="58"/>
      <c r="FO174" s="58"/>
      <c r="FP174" s="58"/>
      <c r="FQ174" s="58"/>
      <c r="FR174" s="58"/>
      <c r="FS174" s="58"/>
      <c r="FT174" s="58"/>
      <c r="FU174" s="58"/>
      <c r="FV174" s="58"/>
      <c r="FW174" s="58"/>
      <c r="FX174" s="58"/>
      <c r="FY174" s="58"/>
      <c r="FZ174" s="58"/>
      <c r="GA174" s="58"/>
      <c r="GB174" s="58"/>
      <c r="GC174" s="58"/>
      <c r="GD174" s="58"/>
      <c r="GE174" s="58"/>
      <c r="GF174" s="58"/>
      <c r="GG174" s="58"/>
      <c r="GH174" s="58"/>
      <c r="GI174" s="58"/>
      <c r="GJ174" s="58"/>
      <c r="GK174" s="58"/>
      <c r="GL174" s="58"/>
      <c r="GM174" s="58"/>
      <c r="GN174" s="58"/>
      <c r="GO174" s="58"/>
      <c r="GP174" s="58"/>
      <c r="GQ174" s="58"/>
      <c r="GR174" s="58"/>
      <c r="GS174" s="58"/>
      <c r="GT174" s="58"/>
      <c r="GU174" s="58"/>
      <c r="GV174" s="58"/>
      <c r="GW174" s="58"/>
      <c r="GX174" s="58"/>
      <c r="GY174" s="58"/>
      <c r="GZ174" s="58"/>
      <c r="HA174" s="58"/>
      <c r="HB174" s="58"/>
    </row>
    <row r="175" spans="1:210" ht="13.8" x14ac:dyDescent="0.3">
      <c r="A175" s="49" t="s">
        <v>107</v>
      </c>
      <c r="B175" s="70" t="s">
        <v>109</v>
      </c>
      <c r="C175" s="93" t="s">
        <v>92</v>
      </c>
      <c r="D175" s="93" t="s">
        <v>207</v>
      </c>
      <c r="E175" s="93" t="s">
        <v>98</v>
      </c>
      <c r="F175" s="51">
        <v>1650</v>
      </c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  <c r="EV175" s="58"/>
      <c r="EW175" s="58"/>
      <c r="EX175" s="58"/>
      <c r="EY175" s="58"/>
      <c r="EZ175" s="58"/>
      <c r="FA175" s="58"/>
      <c r="FB175" s="58"/>
      <c r="FC175" s="58"/>
      <c r="FD175" s="58"/>
      <c r="FE175" s="58"/>
      <c r="FF175" s="58"/>
      <c r="FG175" s="58"/>
      <c r="FH175" s="58"/>
      <c r="FI175" s="58"/>
      <c r="FJ175" s="58"/>
      <c r="FK175" s="58"/>
      <c r="FL175" s="58"/>
      <c r="FM175" s="58"/>
      <c r="FN175" s="58"/>
      <c r="FO175" s="58"/>
      <c r="FP175" s="58"/>
      <c r="FQ175" s="58"/>
      <c r="FR175" s="58"/>
      <c r="FS175" s="58"/>
      <c r="FT175" s="58"/>
      <c r="FU175" s="58"/>
      <c r="FV175" s="58"/>
      <c r="FW175" s="58"/>
      <c r="FX175" s="58"/>
      <c r="FY175" s="58"/>
      <c r="FZ175" s="58"/>
      <c r="GA175" s="58"/>
      <c r="GB175" s="58"/>
      <c r="GC175" s="58"/>
      <c r="GD175" s="58"/>
      <c r="GE175" s="58"/>
      <c r="GF175" s="58"/>
      <c r="GG175" s="58"/>
      <c r="GH175" s="58"/>
      <c r="GI175" s="58"/>
      <c r="GJ175" s="58"/>
      <c r="GK175" s="58"/>
      <c r="GL175" s="58"/>
      <c r="GM175" s="58"/>
      <c r="GN175" s="58"/>
      <c r="GO175" s="58"/>
      <c r="GP175" s="58"/>
      <c r="GQ175" s="58"/>
      <c r="GR175" s="58"/>
      <c r="GS175" s="58"/>
      <c r="GT175" s="58"/>
      <c r="GU175" s="58"/>
      <c r="GV175" s="58"/>
      <c r="GW175" s="58"/>
      <c r="GX175" s="58"/>
      <c r="GY175" s="58"/>
      <c r="GZ175" s="58"/>
      <c r="HA175" s="58"/>
      <c r="HB175" s="58"/>
    </row>
    <row r="176" spans="1:210" ht="13.8" hidden="1" customHeight="1" x14ac:dyDescent="0.3">
      <c r="A176" s="49" t="s">
        <v>107</v>
      </c>
      <c r="B176" s="70" t="s">
        <v>109</v>
      </c>
      <c r="C176" s="93" t="s">
        <v>92</v>
      </c>
      <c r="D176" s="93" t="s">
        <v>208</v>
      </c>
      <c r="E176" s="93" t="s">
        <v>98</v>
      </c>
      <c r="F176" s="51">
        <v>0</v>
      </c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8"/>
      <c r="EY176" s="58"/>
      <c r="EZ176" s="58"/>
      <c r="FA176" s="58"/>
      <c r="FB176" s="58"/>
      <c r="FC176" s="58"/>
      <c r="FD176" s="58"/>
      <c r="FE176" s="58"/>
      <c r="FF176" s="58"/>
      <c r="FG176" s="58"/>
      <c r="FH176" s="58"/>
      <c r="FI176" s="58"/>
      <c r="FJ176" s="58"/>
      <c r="FK176" s="58"/>
      <c r="FL176" s="58"/>
      <c r="FM176" s="58"/>
      <c r="FN176" s="58"/>
      <c r="FO176" s="58"/>
      <c r="FP176" s="58"/>
      <c r="FQ176" s="58"/>
      <c r="FR176" s="58"/>
      <c r="FS176" s="58"/>
      <c r="FT176" s="58"/>
      <c r="FU176" s="58"/>
      <c r="FV176" s="58"/>
      <c r="FW176" s="58"/>
      <c r="FX176" s="58"/>
      <c r="FY176" s="58"/>
      <c r="FZ176" s="58"/>
      <c r="GA176" s="58"/>
      <c r="GB176" s="58"/>
      <c r="GC176" s="58"/>
      <c r="GD176" s="58"/>
      <c r="GE176" s="58"/>
      <c r="GF176" s="58"/>
      <c r="GG176" s="58"/>
      <c r="GH176" s="58"/>
      <c r="GI176" s="58"/>
      <c r="GJ176" s="58"/>
      <c r="GK176" s="58"/>
      <c r="GL176" s="58"/>
      <c r="GM176" s="58"/>
      <c r="GN176" s="58"/>
      <c r="GO176" s="58"/>
      <c r="GP176" s="58"/>
      <c r="GQ176" s="58"/>
      <c r="GR176" s="58"/>
      <c r="GS176" s="58"/>
      <c r="GT176" s="58"/>
      <c r="GU176" s="58"/>
      <c r="GV176" s="58"/>
      <c r="GW176" s="58"/>
      <c r="GX176" s="58"/>
      <c r="GY176" s="58"/>
      <c r="GZ176" s="58"/>
      <c r="HA176" s="58"/>
      <c r="HB176" s="58"/>
    </row>
    <row r="177" spans="1:211" ht="40.200000000000003" hidden="1" customHeight="1" x14ac:dyDescent="0.3">
      <c r="A177" s="49" t="s">
        <v>89</v>
      </c>
      <c r="B177" s="70" t="s">
        <v>109</v>
      </c>
      <c r="C177" s="93" t="s">
        <v>92</v>
      </c>
      <c r="D177" s="93" t="s">
        <v>209</v>
      </c>
      <c r="E177" s="93" t="s">
        <v>90</v>
      </c>
      <c r="F177" s="51">
        <v>0</v>
      </c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8"/>
      <c r="EU177" s="58"/>
      <c r="EV177" s="58"/>
      <c r="EW177" s="58"/>
      <c r="EX177" s="58"/>
      <c r="EY177" s="58"/>
      <c r="EZ177" s="58"/>
      <c r="FA177" s="58"/>
      <c r="FB177" s="58"/>
      <c r="FC177" s="58"/>
      <c r="FD177" s="58"/>
      <c r="FE177" s="58"/>
      <c r="FF177" s="58"/>
      <c r="FG177" s="58"/>
      <c r="FH177" s="58"/>
      <c r="FI177" s="58"/>
      <c r="FJ177" s="58"/>
      <c r="FK177" s="58"/>
      <c r="FL177" s="58"/>
      <c r="FM177" s="58"/>
      <c r="FN177" s="58"/>
      <c r="FO177" s="58"/>
      <c r="FP177" s="58"/>
      <c r="FQ177" s="58"/>
      <c r="FR177" s="58"/>
      <c r="FS177" s="58"/>
      <c r="FT177" s="58"/>
      <c r="FU177" s="58"/>
      <c r="FV177" s="58"/>
      <c r="FW177" s="58"/>
      <c r="FX177" s="58"/>
      <c r="FY177" s="58"/>
      <c r="FZ177" s="58"/>
      <c r="GA177" s="58"/>
      <c r="GB177" s="58"/>
      <c r="GC177" s="58"/>
      <c r="GD177" s="58"/>
      <c r="GE177" s="58"/>
      <c r="GF177" s="58"/>
      <c r="GG177" s="58"/>
      <c r="GH177" s="58"/>
      <c r="GI177" s="58"/>
      <c r="GJ177" s="58"/>
      <c r="GK177" s="58"/>
      <c r="GL177" s="58"/>
      <c r="GM177" s="58"/>
      <c r="GN177" s="58"/>
      <c r="GO177" s="58"/>
      <c r="GP177" s="58"/>
      <c r="GQ177" s="58"/>
      <c r="GR177" s="58"/>
      <c r="GS177" s="58"/>
      <c r="GT177" s="58"/>
      <c r="GU177" s="58"/>
      <c r="GV177" s="58"/>
      <c r="GW177" s="58"/>
      <c r="GX177" s="58"/>
      <c r="GY177" s="58"/>
      <c r="GZ177" s="58"/>
      <c r="HA177" s="58"/>
      <c r="HB177" s="58"/>
    </row>
    <row r="178" spans="1:211" ht="13.8" hidden="1" customHeight="1" x14ac:dyDescent="0.3">
      <c r="A178" s="49" t="s">
        <v>107</v>
      </c>
      <c r="B178" s="70" t="s">
        <v>109</v>
      </c>
      <c r="C178" s="93" t="s">
        <v>92</v>
      </c>
      <c r="D178" s="93" t="s">
        <v>209</v>
      </c>
      <c r="E178" s="93" t="s">
        <v>98</v>
      </c>
      <c r="F178" s="51">
        <v>0</v>
      </c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  <c r="EV178" s="58"/>
      <c r="EW178" s="58"/>
      <c r="EX178" s="58"/>
      <c r="EY178" s="58"/>
      <c r="EZ178" s="58"/>
      <c r="FA178" s="58"/>
      <c r="FB178" s="58"/>
      <c r="FC178" s="58"/>
      <c r="FD178" s="58"/>
      <c r="FE178" s="58"/>
      <c r="FF178" s="58"/>
      <c r="FG178" s="58"/>
      <c r="FH178" s="58"/>
      <c r="FI178" s="58"/>
      <c r="FJ178" s="58"/>
      <c r="FK178" s="58"/>
      <c r="FL178" s="58"/>
      <c r="FM178" s="58"/>
      <c r="FN178" s="58"/>
      <c r="FO178" s="58"/>
      <c r="FP178" s="58"/>
      <c r="FQ178" s="58"/>
      <c r="FR178" s="58"/>
      <c r="FS178" s="58"/>
      <c r="FT178" s="58"/>
      <c r="FU178" s="58"/>
      <c r="FV178" s="58"/>
      <c r="FW178" s="58"/>
      <c r="FX178" s="58"/>
      <c r="FY178" s="58"/>
      <c r="FZ178" s="58"/>
      <c r="GA178" s="58"/>
      <c r="GB178" s="58"/>
      <c r="GC178" s="58"/>
      <c r="GD178" s="58"/>
      <c r="GE178" s="58"/>
      <c r="GF178" s="58"/>
      <c r="GG178" s="58"/>
      <c r="GH178" s="58"/>
      <c r="GI178" s="58"/>
      <c r="GJ178" s="58"/>
      <c r="GK178" s="58"/>
      <c r="GL178" s="58"/>
      <c r="GM178" s="58"/>
      <c r="GN178" s="58"/>
      <c r="GO178" s="58"/>
      <c r="GP178" s="58"/>
      <c r="GQ178" s="58"/>
      <c r="GR178" s="58"/>
      <c r="GS178" s="58"/>
      <c r="GT178" s="58"/>
      <c r="GU178" s="58"/>
      <c r="GV178" s="58"/>
      <c r="GW178" s="58"/>
      <c r="GX178" s="58"/>
      <c r="GY178" s="58"/>
      <c r="GZ178" s="58"/>
      <c r="HA178" s="58"/>
      <c r="HB178" s="58"/>
    </row>
    <row r="179" spans="1:211" ht="27" x14ac:dyDescent="0.3">
      <c r="A179" s="94" t="s">
        <v>140</v>
      </c>
      <c r="B179" s="70" t="s">
        <v>109</v>
      </c>
      <c r="C179" s="70" t="s">
        <v>92</v>
      </c>
      <c r="D179" s="70" t="s">
        <v>210</v>
      </c>
      <c r="E179" s="70" t="s">
        <v>141</v>
      </c>
      <c r="F179" s="51">
        <v>6563.11</v>
      </c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8"/>
      <c r="FD179" s="58"/>
      <c r="FE179" s="58"/>
      <c r="FF179" s="58"/>
      <c r="FG179" s="58"/>
      <c r="FH179" s="58"/>
      <c r="FI179" s="58"/>
      <c r="FJ179" s="58"/>
      <c r="FK179" s="58"/>
      <c r="FL179" s="58"/>
      <c r="FM179" s="58"/>
      <c r="FN179" s="58"/>
      <c r="FO179" s="58"/>
      <c r="FP179" s="58"/>
      <c r="FQ179" s="58"/>
      <c r="FR179" s="58"/>
      <c r="FS179" s="58"/>
      <c r="FT179" s="58"/>
      <c r="FU179" s="58"/>
      <c r="FV179" s="58"/>
      <c r="FW179" s="58"/>
      <c r="FX179" s="58"/>
      <c r="FY179" s="58"/>
      <c r="FZ179" s="58"/>
      <c r="GA179" s="58"/>
      <c r="GB179" s="58"/>
      <c r="GC179" s="58"/>
      <c r="GD179" s="58"/>
      <c r="GE179" s="58"/>
      <c r="GF179" s="58"/>
      <c r="GG179" s="58"/>
      <c r="GH179" s="58"/>
      <c r="GI179" s="58"/>
      <c r="GJ179" s="58"/>
      <c r="GK179" s="58"/>
      <c r="GL179" s="58"/>
      <c r="GM179" s="58"/>
      <c r="GN179" s="58"/>
      <c r="GO179" s="58"/>
      <c r="GP179" s="58"/>
      <c r="GQ179" s="58"/>
      <c r="GR179" s="58"/>
      <c r="GS179" s="58"/>
      <c r="GT179" s="58"/>
      <c r="GU179" s="58"/>
      <c r="GV179" s="58"/>
      <c r="GW179" s="58"/>
      <c r="GX179" s="58"/>
      <c r="GY179" s="58"/>
      <c r="GZ179" s="58"/>
      <c r="HA179" s="58"/>
      <c r="HB179" s="58"/>
    </row>
    <row r="180" spans="1:211" ht="27" x14ac:dyDescent="0.3">
      <c r="A180" s="53" t="s">
        <v>132</v>
      </c>
      <c r="B180" s="66" t="s">
        <v>109</v>
      </c>
      <c r="C180" s="67" t="s">
        <v>92</v>
      </c>
      <c r="D180" s="66" t="s">
        <v>133</v>
      </c>
      <c r="E180" s="66"/>
      <c r="F180" s="55">
        <f>SUM(F181)</f>
        <v>12.76</v>
      </c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  <c r="FV180" s="58"/>
      <c r="FW180" s="58"/>
      <c r="FX180" s="58"/>
      <c r="FY180" s="58"/>
      <c r="FZ180" s="58"/>
      <c r="GA180" s="58"/>
      <c r="GB180" s="58"/>
      <c r="GC180" s="58"/>
      <c r="GD180" s="58"/>
      <c r="GE180" s="58"/>
      <c r="GF180" s="58"/>
      <c r="GG180" s="58"/>
      <c r="GH180" s="58"/>
      <c r="GI180" s="58"/>
      <c r="GJ180" s="58"/>
      <c r="GK180" s="58"/>
      <c r="GL180" s="58"/>
      <c r="GM180" s="58"/>
      <c r="GN180" s="58"/>
      <c r="GO180" s="58"/>
      <c r="GP180" s="58"/>
      <c r="GQ180" s="58"/>
      <c r="GR180" s="58"/>
      <c r="GS180" s="58"/>
      <c r="GT180" s="58"/>
      <c r="GU180" s="58"/>
      <c r="GV180" s="58"/>
      <c r="GW180" s="58"/>
      <c r="GX180" s="58"/>
      <c r="GY180" s="58"/>
      <c r="GZ180" s="58"/>
      <c r="HA180" s="58"/>
      <c r="HB180" s="58"/>
    </row>
    <row r="181" spans="1:211" ht="27" x14ac:dyDescent="0.3">
      <c r="A181" s="49" t="s">
        <v>140</v>
      </c>
      <c r="B181" s="70" t="s">
        <v>109</v>
      </c>
      <c r="C181" s="93" t="s">
        <v>92</v>
      </c>
      <c r="D181" s="70" t="s">
        <v>133</v>
      </c>
      <c r="E181" s="70" t="s">
        <v>141</v>
      </c>
      <c r="F181" s="51">
        <v>12.76</v>
      </c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8"/>
      <c r="FD181" s="58"/>
      <c r="FE181" s="58"/>
      <c r="FF181" s="58"/>
      <c r="FG181" s="58"/>
      <c r="FH181" s="58"/>
      <c r="FI181" s="58"/>
      <c r="FJ181" s="58"/>
      <c r="FK181" s="58"/>
      <c r="FL181" s="58"/>
      <c r="FM181" s="58"/>
      <c r="FN181" s="58"/>
      <c r="FO181" s="58"/>
      <c r="FP181" s="58"/>
      <c r="FQ181" s="58"/>
      <c r="FR181" s="58"/>
      <c r="FS181" s="58"/>
      <c r="FT181" s="58"/>
      <c r="FU181" s="58"/>
      <c r="FV181" s="58"/>
      <c r="FW181" s="58"/>
      <c r="FX181" s="58"/>
      <c r="FY181" s="58"/>
      <c r="FZ181" s="58"/>
      <c r="GA181" s="58"/>
      <c r="GB181" s="58"/>
      <c r="GC181" s="58"/>
      <c r="GD181" s="58"/>
      <c r="GE181" s="58"/>
      <c r="GF181" s="58"/>
      <c r="GG181" s="58"/>
      <c r="GH181" s="58"/>
      <c r="GI181" s="58"/>
      <c r="GJ181" s="58"/>
      <c r="GK181" s="58"/>
      <c r="GL181" s="58"/>
      <c r="GM181" s="58"/>
      <c r="GN181" s="58"/>
      <c r="GO181" s="58"/>
      <c r="GP181" s="58"/>
      <c r="GQ181" s="58"/>
      <c r="GR181" s="58"/>
      <c r="GS181" s="58"/>
      <c r="GT181" s="58"/>
      <c r="GU181" s="58"/>
      <c r="GV181" s="58"/>
      <c r="GW181" s="58"/>
      <c r="GX181" s="58"/>
      <c r="GY181" s="58"/>
      <c r="GZ181" s="58"/>
      <c r="HA181" s="58"/>
      <c r="HB181" s="58"/>
    </row>
    <row r="182" spans="1:211" ht="13.8" hidden="1" customHeight="1" x14ac:dyDescent="0.3">
      <c r="A182" s="75" t="s">
        <v>186</v>
      </c>
      <c r="B182" s="76" t="s">
        <v>109</v>
      </c>
      <c r="C182" s="95" t="s">
        <v>92</v>
      </c>
      <c r="D182" s="95" t="s">
        <v>187</v>
      </c>
      <c r="E182" s="95"/>
      <c r="F182" s="51">
        <f>SUM(F183)</f>
        <v>0</v>
      </c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8"/>
      <c r="FA182" s="58"/>
      <c r="FB182" s="58"/>
      <c r="FC182" s="58"/>
      <c r="FD182" s="58"/>
      <c r="FE182" s="58"/>
      <c r="FF182" s="58"/>
      <c r="FG182" s="58"/>
      <c r="FH182" s="58"/>
      <c r="FI182" s="58"/>
      <c r="FJ182" s="58"/>
      <c r="FK182" s="58"/>
      <c r="FL182" s="58"/>
      <c r="FM182" s="58"/>
      <c r="FN182" s="58"/>
      <c r="FO182" s="58"/>
      <c r="FP182" s="58"/>
      <c r="FQ182" s="58"/>
      <c r="FR182" s="58"/>
      <c r="FS182" s="58"/>
      <c r="FT182" s="58"/>
      <c r="FU182" s="58"/>
      <c r="FV182" s="58"/>
      <c r="FW182" s="58"/>
      <c r="FX182" s="58"/>
      <c r="FY182" s="58"/>
      <c r="FZ182" s="58"/>
      <c r="GA182" s="58"/>
      <c r="GB182" s="58"/>
      <c r="GC182" s="58"/>
      <c r="GD182" s="58"/>
      <c r="GE182" s="58"/>
      <c r="GF182" s="58"/>
      <c r="GG182" s="58"/>
      <c r="GH182" s="58"/>
      <c r="GI182" s="58"/>
      <c r="GJ182" s="58"/>
      <c r="GK182" s="58"/>
      <c r="GL182" s="58"/>
      <c r="GM182" s="58"/>
      <c r="GN182" s="58"/>
      <c r="GO182" s="58"/>
      <c r="GP182" s="58"/>
      <c r="GQ182" s="58"/>
      <c r="GR182" s="58"/>
      <c r="GS182" s="58"/>
      <c r="GT182" s="58"/>
      <c r="GU182" s="58"/>
      <c r="GV182" s="58"/>
      <c r="GW182" s="58"/>
      <c r="GX182" s="58"/>
      <c r="GY182" s="58"/>
      <c r="GZ182" s="58"/>
      <c r="HA182" s="58"/>
      <c r="HB182" s="58"/>
    </row>
    <row r="183" spans="1:211" ht="13.8" hidden="1" customHeight="1" x14ac:dyDescent="0.3">
      <c r="A183" s="49" t="s">
        <v>107</v>
      </c>
      <c r="B183" s="70" t="s">
        <v>109</v>
      </c>
      <c r="C183" s="93" t="s">
        <v>92</v>
      </c>
      <c r="D183" s="93" t="s">
        <v>187</v>
      </c>
      <c r="E183" s="93" t="s">
        <v>98</v>
      </c>
      <c r="F183" s="51">
        <v>0</v>
      </c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  <c r="GD183" s="58"/>
      <c r="GE183" s="58"/>
      <c r="GF183" s="58"/>
      <c r="GG183" s="58"/>
      <c r="GH183" s="58"/>
      <c r="GI183" s="58"/>
      <c r="GJ183" s="58"/>
      <c r="GK183" s="58"/>
      <c r="GL183" s="58"/>
      <c r="GM183" s="58"/>
      <c r="GN183" s="58"/>
      <c r="GO183" s="58"/>
      <c r="GP183" s="58"/>
      <c r="GQ183" s="58"/>
      <c r="GR183" s="58"/>
      <c r="GS183" s="58"/>
      <c r="GT183" s="58"/>
      <c r="GU183" s="58"/>
      <c r="GV183" s="58"/>
      <c r="GW183" s="58"/>
      <c r="GX183" s="58"/>
      <c r="GY183" s="58"/>
      <c r="GZ183" s="58"/>
      <c r="HA183" s="58"/>
      <c r="HB183" s="58"/>
    </row>
    <row r="184" spans="1:211" ht="13.8" x14ac:dyDescent="0.25">
      <c r="A184" s="96" t="s">
        <v>211</v>
      </c>
      <c r="B184" s="61" t="s">
        <v>109</v>
      </c>
      <c r="C184" s="97" t="s">
        <v>109</v>
      </c>
      <c r="D184" s="68"/>
      <c r="E184" s="68"/>
      <c r="F184" s="42">
        <f>SUM(F185+F187+F191+F193)</f>
        <v>32577.390000000003</v>
      </c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1"/>
      <c r="CK184" s="91"/>
      <c r="CL184" s="91"/>
      <c r="CM184" s="91"/>
      <c r="CN184" s="91"/>
      <c r="CO184" s="91"/>
      <c r="CP184" s="91"/>
      <c r="CQ184" s="91"/>
      <c r="CR184" s="91"/>
      <c r="CS184" s="91"/>
      <c r="CT184" s="91"/>
      <c r="CU184" s="91"/>
      <c r="CV184" s="91"/>
      <c r="CW184" s="91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</row>
    <row r="185" spans="1:211" x14ac:dyDescent="0.25">
      <c r="A185" s="53" t="s">
        <v>127</v>
      </c>
      <c r="B185" s="54" t="s">
        <v>109</v>
      </c>
      <c r="C185" s="54" t="s">
        <v>109</v>
      </c>
      <c r="D185" s="54" t="s">
        <v>128</v>
      </c>
      <c r="E185" s="54"/>
      <c r="F185" s="92">
        <f>SUM(F186)</f>
        <v>699.95</v>
      </c>
    </row>
    <row r="186" spans="1:211" x14ac:dyDescent="0.25">
      <c r="A186" s="49" t="s">
        <v>99</v>
      </c>
      <c r="B186" s="50" t="s">
        <v>109</v>
      </c>
      <c r="C186" s="50" t="s">
        <v>109</v>
      </c>
      <c r="D186" s="50" t="s">
        <v>128</v>
      </c>
      <c r="E186" s="50" t="s">
        <v>100</v>
      </c>
      <c r="F186" s="51">
        <v>699.95</v>
      </c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  <c r="EQ186" s="52"/>
      <c r="ER186" s="52"/>
      <c r="ES186" s="52"/>
      <c r="ET186" s="52"/>
      <c r="EU186" s="52"/>
      <c r="EV186" s="52"/>
      <c r="EW186" s="52"/>
      <c r="EX186" s="52"/>
      <c r="EY186" s="52"/>
      <c r="EZ186" s="52"/>
      <c r="FA186" s="52"/>
      <c r="FB186" s="52"/>
      <c r="FC186" s="52"/>
      <c r="FD186" s="52"/>
      <c r="FE186" s="52"/>
      <c r="FF186" s="52"/>
      <c r="FG186" s="52"/>
      <c r="FH186" s="52"/>
      <c r="FI186" s="52"/>
      <c r="FJ186" s="52"/>
      <c r="FK186" s="52"/>
      <c r="FL186" s="52"/>
      <c r="FM186" s="52"/>
      <c r="FN186" s="52"/>
      <c r="FO186" s="52"/>
      <c r="FP186" s="52"/>
      <c r="FQ186" s="52"/>
      <c r="FR186" s="52"/>
      <c r="FS186" s="52"/>
      <c r="FT186" s="52"/>
      <c r="FU186" s="52"/>
      <c r="FV186" s="52"/>
      <c r="FW186" s="52"/>
      <c r="FX186" s="52"/>
      <c r="FY186" s="52"/>
      <c r="FZ186" s="52"/>
      <c r="GA186" s="52"/>
      <c r="GB186" s="52"/>
      <c r="GC186" s="52"/>
      <c r="GD186" s="52"/>
      <c r="GE186" s="52"/>
      <c r="GF186" s="52"/>
      <c r="GG186" s="52"/>
      <c r="GH186" s="52"/>
      <c r="GI186" s="52"/>
      <c r="GJ186" s="52"/>
      <c r="GK186" s="52"/>
      <c r="GL186" s="52"/>
      <c r="GM186" s="52"/>
      <c r="GN186" s="52"/>
      <c r="GO186" s="52"/>
      <c r="GP186" s="52"/>
      <c r="GQ186" s="52"/>
      <c r="GR186" s="52"/>
      <c r="GS186" s="52"/>
      <c r="GT186" s="52"/>
      <c r="GU186" s="52"/>
      <c r="GV186" s="52"/>
      <c r="GW186" s="52"/>
      <c r="GX186" s="52"/>
      <c r="GY186" s="52"/>
      <c r="GZ186" s="52"/>
      <c r="HA186" s="52"/>
      <c r="HB186" s="52"/>
      <c r="HC186" s="52"/>
    </row>
    <row r="187" spans="1:211" ht="13.8" x14ac:dyDescent="0.3">
      <c r="A187" s="46" t="s">
        <v>130</v>
      </c>
      <c r="B187" s="44" t="s">
        <v>109</v>
      </c>
      <c r="C187" s="98" t="s">
        <v>109</v>
      </c>
      <c r="D187" s="95" t="s">
        <v>131</v>
      </c>
      <c r="E187" s="95"/>
      <c r="F187" s="45">
        <f>SUM(F188)</f>
        <v>917.54</v>
      </c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  <c r="CW187" s="99"/>
      <c r="CX187" s="99"/>
      <c r="CY187" s="99"/>
      <c r="CZ187" s="99"/>
      <c r="DA187" s="99"/>
      <c r="DB187" s="99"/>
      <c r="DC187" s="99"/>
      <c r="DD187" s="99"/>
      <c r="DE187" s="99"/>
      <c r="DF187" s="99"/>
      <c r="DG187" s="99"/>
      <c r="DH187" s="99"/>
      <c r="DI187" s="99"/>
      <c r="DJ187" s="99"/>
      <c r="DK187" s="99"/>
      <c r="DL187" s="99"/>
      <c r="DM187" s="99"/>
      <c r="DN187" s="99"/>
      <c r="DO187" s="99"/>
      <c r="DP187" s="99"/>
      <c r="DQ187" s="99"/>
      <c r="DR187" s="99"/>
      <c r="DS187" s="99"/>
      <c r="DT187" s="99"/>
      <c r="DU187" s="99"/>
      <c r="DV187" s="99"/>
      <c r="DW187" s="99"/>
      <c r="DX187" s="99"/>
      <c r="DY187" s="99"/>
      <c r="DZ187" s="99"/>
      <c r="EA187" s="99"/>
      <c r="EB187" s="99"/>
      <c r="EC187" s="99"/>
      <c r="ED187" s="99"/>
      <c r="EE187" s="99"/>
      <c r="EF187" s="99"/>
      <c r="EG187" s="99"/>
      <c r="EH187" s="99"/>
      <c r="EI187" s="99"/>
      <c r="EJ187" s="99"/>
      <c r="EK187" s="99"/>
      <c r="EL187" s="99"/>
      <c r="EM187" s="99"/>
      <c r="EN187" s="99"/>
      <c r="EO187" s="99"/>
      <c r="EP187" s="99"/>
      <c r="EQ187" s="99"/>
      <c r="ER187" s="99"/>
      <c r="ES187" s="99"/>
      <c r="ET187" s="99"/>
      <c r="EU187" s="99"/>
      <c r="EV187" s="99"/>
      <c r="EW187" s="99"/>
      <c r="EX187" s="99"/>
      <c r="EY187" s="99"/>
      <c r="EZ187" s="99"/>
      <c r="FA187" s="99"/>
      <c r="FB187" s="99"/>
      <c r="FC187" s="99"/>
      <c r="FD187" s="99"/>
      <c r="FE187" s="99"/>
      <c r="FF187" s="99"/>
      <c r="FG187" s="99"/>
      <c r="FH187" s="99"/>
      <c r="FI187" s="99"/>
      <c r="FJ187" s="99"/>
      <c r="FK187" s="99"/>
      <c r="FL187" s="99"/>
      <c r="FM187" s="99"/>
      <c r="FN187" s="99"/>
      <c r="FO187" s="99"/>
      <c r="FP187" s="99"/>
      <c r="FQ187" s="99"/>
      <c r="FR187" s="99"/>
      <c r="FS187" s="99"/>
      <c r="FT187" s="99"/>
      <c r="FU187" s="99"/>
      <c r="FV187" s="99"/>
      <c r="FW187" s="99"/>
      <c r="FX187" s="99"/>
      <c r="FY187" s="99"/>
      <c r="FZ187" s="99"/>
      <c r="GA187" s="99"/>
      <c r="GB187" s="99"/>
      <c r="GC187" s="99"/>
      <c r="GD187" s="99"/>
      <c r="GE187" s="99"/>
      <c r="GF187" s="99"/>
      <c r="GG187" s="99"/>
      <c r="GH187" s="99"/>
      <c r="GI187" s="99"/>
      <c r="GJ187" s="99"/>
      <c r="GK187" s="99"/>
      <c r="GL187" s="99"/>
      <c r="GM187" s="99"/>
      <c r="GN187" s="99"/>
      <c r="GO187" s="99"/>
      <c r="GP187" s="99"/>
      <c r="GQ187" s="99"/>
      <c r="GR187" s="99"/>
      <c r="GS187" s="99"/>
      <c r="GT187" s="99"/>
      <c r="GU187" s="99"/>
      <c r="GV187" s="99"/>
      <c r="GW187" s="99"/>
      <c r="GX187" s="99"/>
      <c r="GY187" s="99"/>
      <c r="GZ187" s="99"/>
      <c r="HA187" s="99"/>
      <c r="HB187" s="99"/>
    </row>
    <row r="188" spans="1:211" ht="26.4" x14ac:dyDescent="0.25">
      <c r="A188" s="100" t="s">
        <v>212</v>
      </c>
      <c r="B188" s="54" t="s">
        <v>109</v>
      </c>
      <c r="C188" s="101" t="s">
        <v>109</v>
      </c>
      <c r="D188" s="67" t="s">
        <v>213</v>
      </c>
      <c r="E188" s="67"/>
      <c r="F188" s="55">
        <f>SUM(F189+F190)</f>
        <v>917.54</v>
      </c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  <c r="CW188" s="102"/>
      <c r="CX188" s="102"/>
      <c r="CY188" s="102"/>
      <c r="CZ188" s="102"/>
      <c r="DA188" s="102"/>
      <c r="DB188" s="102"/>
      <c r="DC188" s="102"/>
      <c r="DD188" s="102"/>
      <c r="DE188" s="102"/>
      <c r="DF188" s="102"/>
      <c r="DG188" s="102"/>
      <c r="DH188" s="102"/>
      <c r="DI188" s="102"/>
      <c r="DJ188" s="102"/>
      <c r="DK188" s="102"/>
      <c r="DL188" s="102"/>
      <c r="DM188" s="102"/>
      <c r="DN188" s="102"/>
      <c r="DO188" s="102"/>
      <c r="DP188" s="102"/>
      <c r="DQ188" s="102"/>
      <c r="DR188" s="102"/>
      <c r="DS188" s="102"/>
      <c r="DT188" s="102"/>
      <c r="DU188" s="102"/>
      <c r="DV188" s="102"/>
      <c r="DW188" s="102"/>
      <c r="DX188" s="102"/>
      <c r="DY188" s="102"/>
      <c r="DZ188" s="102"/>
      <c r="EA188" s="102"/>
      <c r="EB188" s="102"/>
      <c r="EC188" s="102"/>
      <c r="ED188" s="102"/>
      <c r="EE188" s="102"/>
      <c r="EF188" s="102"/>
      <c r="EG188" s="102"/>
      <c r="EH188" s="102"/>
      <c r="EI188" s="102"/>
      <c r="EJ188" s="102"/>
      <c r="EK188" s="102"/>
      <c r="EL188" s="102"/>
      <c r="EM188" s="102"/>
      <c r="EN188" s="102"/>
      <c r="EO188" s="102"/>
      <c r="EP188" s="102"/>
      <c r="EQ188" s="102"/>
      <c r="ER188" s="102"/>
      <c r="ES188" s="102"/>
      <c r="ET188" s="102"/>
      <c r="EU188" s="102"/>
      <c r="EV188" s="102"/>
      <c r="EW188" s="102"/>
      <c r="EX188" s="102"/>
      <c r="EY188" s="102"/>
      <c r="EZ188" s="102"/>
      <c r="FA188" s="102"/>
      <c r="FB188" s="102"/>
      <c r="FC188" s="102"/>
      <c r="FD188" s="102"/>
      <c r="FE188" s="102"/>
      <c r="FF188" s="102"/>
      <c r="FG188" s="102"/>
      <c r="FH188" s="102"/>
      <c r="FI188" s="102"/>
      <c r="FJ188" s="102"/>
      <c r="FK188" s="102"/>
      <c r="FL188" s="102"/>
      <c r="FM188" s="102"/>
      <c r="FN188" s="102"/>
      <c r="FO188" s="102"/>
      <c r="FP188" s="102"/>
      <c r="FQ188" s="102"/>
      <c r="FR188" s="102"/>
      <c r="FS188" s="102"/>
      <c r="FT188" s="102"/>
      <c r="FU188" s="102"/>
      <c r="FV188" s="102"/>
      <c r="FW188" s="102"/>
      <c r="FX188" s="102"/>
      <c r="FY188" s="102"/>
      <c r="FZ188" s="102"/>
      <c r="GA188" s="102"/>
      <c r="GB188" s="102"/>
      <c r="GC188" s="102"/>
      <c r="GD188" s="102"/>
      <c r="GE188" s="102"/>
      <c r="GF188" s="102"/>
      <c r="GG188" s="102"/>
      <c r="GH188" s="102"/>
      <c r="GI188" s="102"/>
      <c r="GJ188" s="102"/>
      <c r="GK188" s="102"/>
      <c r="GL188" s="102"/>
      <c r="GM188" s="102"/>
      <c r="GN188" s="102"/>
      <c r="GO188" s="102"/>
      <c r="GP188" s="102"/>
      <c r="GQ188" s="102"/>
      <c r="GR188" s="102"/>
      <c r="GS188" s="102"/>
      <c r="GT188" s="102"/>
      <c r="GU188" s="102"/>
      <c r="GV188" s="102"/>
      <c r="GW188" s="102"/>
      <c r="GX188" s="102"/>
      <c r="GY188" s="102"/>
      <c r="GZ188" s="102"/>
      <c r="HA188" s="102"/>
      <c r="HB188" s="102"/>
    </row>
    <row r="189" spans="1:211" ht="13.8" x14ac:dyDescent="0.25">
      <c r="A189" s="49" t="s">
        <v>107</v>
      </c>
      <c r="B189" s="50" t="s">
        <v>109</v>
      </c>
      <c r="C189" s="103" t="s">
        <v>109</v>
      </c>
      <c r="D189" s="93" t="s">
        <v>213</v>
      </c>
      <c r="E189" s="93" t="s">
        <v>98</v>
      </c>
      <c r="F189" s="51">
        <v>420.95</v>
      </c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04"/>
      <c r="CB189" s="104"/>
      <c r="CC189" s="104"/>
      <c r="CD189" s="104"/>
      <c r="CE189" s="104"/>
      <c r="CF189" s="104"/>
      <c r="CG189" s="104"/>
      <c r="CH189" s="104"/>
      <c r="CI189" s="104"/>
      <c r="CJ189" s="104"/>
      <c r="CK189" s="104"/>
      <c r="CL189" s="104"/>
      <c r="CM189" s="104"/>
      <c r="CN189" s="104"/>
      <c r="CO189" s="104"/>
      <c r="CP189" s="104"/>
      <c r="CQ189" s="104"/>
      <c r="CR189" s="104"/>
      <c r="CS189" s="104"/>
      <c r="CT189" s="104"/>
      <c r="CU189" s="104"/>
      <c r="CV189" s="104"/>
      <c r="CW189" s="104"/>
      <c r="CX189" s="104"/>
      <c r="CY189" s="104"/>
      <c r="CZ189" s="104"/>
      <c r="DA189" s="104"/>
      <c r="DB189" s="104"/>
      <c r="DC189" s="104"/>
      <c r="DD189" s="104"/>
      <c r="DE189" s="104"/>
      <c r="DF189" s="104"/>
      <c r="DG189" s="104"/>
      <c r="DH189" s="104"/>
      <c r="DI189" s="104"/>
      <c r="DJ189" s="104"/>
      <c r="DK189" s="104"/>
      <c r="DL189" s="104"/>
      <c r="DM189" s="104"/>
      <c r="DN189" s="104"/>
      <c r="DO189" s="104"/>
      <c r="DP189" s="104"/>
      <c r="DQ189" s="104"/>
      <c r="DR189" s="104"/>
      <c r="DS189" s="104"/>
      <c r="DT189" s="104"/>
      <c r="DU189" s="104"/>
      <c r="DV189" s="104"/>
      <c r="DW189" s="104"/>
      <c r="DX189" s="104"/>
      <c r="DY189" s="104"/>
      <c r="DZ189" s="104"/>
      <c r="EA189" s="104"/>
      <c r="EB189" s="104"/>
      <c r="EC189" s="104"/>
      <c r="ED189" s="104"/>
      <c r="EE189" s="104"/>
      <c r="EF189" s="104"/>
      <c r="EG189" s="104"/>
      <c r="EH189" s="104"/>
      <c r="EI189" s="104"/>
      <c r="EJ189" s="104"/>
      <c r="EK189" s="104"/>
      <c r="EL189" s="104"/>
      <c r="EM189" s="104"/>
      <c r="EN189" s="104"/>
      <c r="EO189" s="104"/>
      <c r="EP189" s="104"/>
      <c r="EQ189" s="104"/>
      <c r="ER189" s="104"/>
      <c r="ES189" s="104"/>
      <c r="ET189" s="104"/>
      <c r="EU189" s="104"/>
      <c r="EV189" s="104"/>
      <c r="EW189" s="104"/>
      <c r="EX189" s="104"/>
      <c r="EY189" s="104"/>
      <c r="EZ189" s="104"/>
      <c r="FA189" s="104"/>
      <c r="FB189" s="104"/>
      <c r="FC189" s="104"/>
      <c r="FD189" s="104"/>
      <c r="FE189" s="104"/>
      <c r="FF189" s="104"/>
      <c r="FG189" s="104"/>
      <c r="FH189" s="104"/>
      <c r="FI189" s="104"/>
      <c r="FJ189" s="104"/>
      <c r="FK189" s="104"/>
      <c r="FL189" s="104"/>
      <c r="FM189" s="104"/>
      <c r="FN189" s="104"/>
      <c r="FO189" s="104"/>
      <c r="FP189" s="104"/>
      <c r="FQ189" s="104"/>
      <c r="FR189" s="104"/>
      <c r="FS189" s="104"/>
      <c r="FT189" s="104"/>
      <c r="FU189" s="104"/>
      <c r="FV189" s="104"/>
      <c r="FW189" s="104"/>
      <c r="FX189" s="104"/>
      <c r="FY189" s="104"/>
      <c r="FZ189" s="104"/>
      <c r="GA189" s="104"/>
      <c r="GB189" s="104"/>
      <c r="GC189" s="104"/>
      <c r="GD189" s="104"/>
      <c r="GE189" s="104"/>
      <c r="GF189" s="104"/>
      <c r="GG189" s="104"/>
      <c r="GH189" s="104"/>
      <c r="GI189" s="104"/>
      <c r="GJ189" s="104"/>
      <c r="GK189" s="104"/>
      <c r="GL189" s="104"/>
      <c r="GM189" s="104"/>
      <c r="GN189" s="104"/>
      <c r="GO189" s="104"/>
      <c r="GP189" s="104"/>
      <c r="GQ189" s="104"/>
      <c r="GR189" s="104"/>
      <c r="GS189" s="104"/>
      <c r="GT189" s="104"/>
      <c r="GU189" s="104"/>
      <c r="GV189" s="104"/>
      <c r="GW189" s="104"/>
      <c r="GX189" s="104"/>
      <c r="GY189" s="104"/>
      <c r="GZ189" s="104"/>
      <c r="HA189" s="104"/>
      <c r="HB189" s="104"/>
      <c r="HC189" s="52"/>
    </row>
    <row r="190" spans="1:211" ht="26.4" x14ac:dyDescent="0.25">
      <c r="A190" s="49" t="s">
        <v>140</v>
      </c>
      <c r="B190" s="50" t="s">
        <v>109</v>
      </c>
      <c r="C190" s="103" t="s">
        <v>109</v>
      </c>
      <c r="D190" s="93" t="s">
        <v>213</v>
      </c>
      <c r="E190" s="93" t="s">
        <v>141</v>
      </c>
      <c r="F190" s="51">
        <v>496.59</v>
      </c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52"/>
    </row>
    <row r="191" spans="1:211" ht="26.4" x14ac:dyDescent="0.25">
      <c r="A191" s="53" t="s">
        <v>214</v>
      </c>
      <c r="B191" s="66" t="s">
        <v>109</v>
      </c>
      <c r="C191" s="66" t="s">
        <v>109</v>
      </c>
      <c r="D191" s="66" t="s">
        <v>215</v>
      </c>
      <c r="E191" s="66"/>
      <c r="F191" s="55">
        <f>SUM(F192)</f>
        <v>30959.9</v>
      </c>
    </row>
    <row r="192" spans="1:211" x14ac:dyDescent="0.25">
      <c r="A192" s="49" t="s">
        <v>107</v>
      </c>
      <c r="B192" s="70" t="s">
        <v>109</v>
      </c>
      <c r="C192" s="70" t="s">
        <v>109</v>
      </c>
      <c r="D192" s="70" t="s">
        <v>215</v>
      </c>
      <c r="E192" s="70" t="s">
        <v>98</v>
      </c>
      <c r="F192" s="51">
        <v>30959.9</v>
      </c>
    </row>
    <row r="193" spans="1:210" ht="26.4" x14ac:dyDescent="0.25">
      <c r="A193" s="49" t="s">
        <v>216</v>
      </c>
      <c r="B193" s="70" t="s">
        <v>109</v>
      </c>
      <c r="C193" s="93" t="s">
        <v>109</v>
      </c>
      <c r="D193" s="105" t="s">
        <v>217</v>
      </c>
      <c r="E193" s="93"/>
      <c r="F193" s="51">
        <f>SUM(F194)</f>
        <v>0</v>
      </c>
    </row>
    <row r="194" spans="1:210" x14ac:dyDescent="0.25">
      <c r="A194" s="53" t="s">
        <v>107</v>
      </c>
      <c r="B194" s="106" t="s">
        <v>109</v>
      </c>
      <c r="C194" s="107" t="s">
        <v>109</v>
      </c>
      <c r="D194" s="106" t="s">
        <v>217</v>
      </c>
      <c r="E194" s="67" t="s">
        <v>98</v>
      </c>
      <c r="F194" s="55">
        <v>0</v>
      </c>
    </row>
    <row r="195" spans="1:210" ht="15.6" x14ac:dyDescent="0.3">
      <c r="A195" s="40" t="s">
        <v>218</v>
      </c>
      <c r="B195" s="108" t="s">
        <v>219</v>
      </c>
      <c r="C195" s="108"/>
      <c r="D195" s="108"/>
      <c r="E195" s="80"/>
      <c r="F195" s="352">
        <f>SUM(F201+F196)</f>
        <v>254.38</v>
      </c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109"/>
      <c r="BY195" s="109"/>
      <c r="BZ195" s="109"/>
      <c r="CA195" s="109"/>
      <c r="CB195" s="109"/>
      <c r="CC195" s="109"/>
      <c r="CD195" s="109"/>
      <c r="CE195" s="109"/>
      <c r="CF195" s="109"/>
      <c r="CG195" s="109"/>
      <c r="CH195" s="109"/>
      <c r="CI195" s="109"/>
      <c r="CJ195" s="109"/>
      <c r="CK195" s="109"/>
      <c r="CL195" s="109"/>
      <c r="CM195" s="109"/>
      <c r="CN195" s="109"/>
      <c r="CO195" s="109"/>
      <c r="CP195" s="109"/>
      <c r="CQ195" s="109"/>
      <c r="CR195" s="109"/>
      <c r="CS195" s="109"/>
      <c r="CT195" s="109"/>
      <c r="CU195" s="109"/>
      <c r="CV195" s="109"/>
      <c r="CW195" s="109"/>
      <c r="CX195" s="109"/>
      <c r="CY195" s="109"/>
      <c r="CZ195" s="109"/>
      <c r="DA195" s="109"/>
      <c r="DB195" s="109"/>
      <c r="DC195" s="109"/>
      <c r="DD195" s="109"/>
      <c r="DE195" s="109"/>
      <c r="DF195" s="109"/>
      <c r="DG195" s="109"/>
      <c r="DH195" s="109"/>
      <c r="DI195" s="109"/>
      <c r="DJ195" s="109"/>
      <c r="DK195" s="109"/>
      <c r="DL195" s="109"/>
      <c r="DM195" s="109"/>
      <c r="DN195" s="109"/>
      <c r="DO195" s="109"/>
      <c r="DP195" s="109"/>
      <c r="DQ195" s="109"/>
      <c r="DR195" s="109"/>
      <c r="DS195" s="109"/>
      <c r="DT195" s="109"/>
      <c r="DU195" s="109"/>
      <c r="DV195" s="109"/>
      <c r="DW195" s="109"/>
      <c r="DX195" s="109"/>
      <c r="DY195" s="109"/>
      <c r="DZ195" s="109"/>
      <c r="EA195" s="109"/>
      <c r="EB195" s="109"/>
      <c r="EC195" s="109"/>
      <c r="ED195" s="109"/>
      <c r="EE195" s="109"/>
      <c r="EF195" s="109"/>
      <c r="EG195" s="109"/>
      <c r="EH195" s="109"/>
      <c r="EI195" s="109"/>
      <c r="EJ195" s="109"/>
      <c r="EK195" s="109"/>
      <c r="EL195" s="109"/>
      <c r="EM195" s="109"/>
      <c r="EN195" s="109"/>
      <c r="EO195" s="109"/>
      <c r="EP195" s="109"/>
      <c r="EQ195" s="109"/>
      <c r="ER195" s="109"/>
      <c r="ES195" s="109"/>
      <c r="ET195" s="109"/>
      <c r="EU195" s="109"/>
      <c r="EV195" s="109"/>
      <c r="EW195" s="109"/>
      <c r="EX195" s="109"/>
      <c r="EY195" s="109"/>
      <c r="EZ195" s="109"/>
      <c r="FA195" s="109"/>
      <c r="FB195" s="109"/>
      <c r="FC195" s="109"/>
      <c r="FD195" s="109"/>
      <c r="FE195" s="109"/>
      <c r="FF195" s="109"/>
      <c r="FG195" s="109"/>
      <c r="FH195" s="109"/>
      <c r="FI195" s="109"/>
      <c r="FJ195" s="109"/>
      <c r="FK195" s="109"/>
      <c r="FL195" s="109"/>
      <c r="FM195" s="109"/>
      <c r="FN195" s="109"/>
      <c r="FO195" s="109"/>
      <c r="FP195" s="109"/>
      <c r="FQ195" s="109"/>
      <c r="FR195" s="109"/>
      <c r="FS195" s="109"/>
      <c r="FT195" s="109"/>
      <c r="FU195" s="109"/>
      <c r="FV195" s="109"/>
      <c r="FW195" s="109"/>
      <c r="FX195" s="109"/>
      <c r="FY195" s="109"/>
      <c r="FZ195" s="109"/>
      <c r="GA195" s="109"/>
      <c r="GB195" s="109"/>
      <c r="GC195" s="109"/>
      <c r="GD195" s="109"/>
      <c r="GE195" s="109"/>
      <c r="GF195" s="109"/>
      <c r="GG195" s="109"/>
      <c r="GH195" s="109"/>
      <c r="GI195" s="109"/>
      <c r="GJ195" s="109"/>
      <c r="GK195" s="109"/>
      <c r="GL195" s="109"/>
      <c r="GM195" s="109"/>
      <c r="GN195" s="109"/>
      <c r="GO195" s="109"/>
      <c r="GP195" s="109"/>
      <c r="GQ195" s="109"/>
      <c r="GR195" s="109"/>
      <c r="GS195" s="109"/>
      <c r="GT195" s="109"/>
      <c r="GU195" s="109"/>
      <c r="GV195" s="109"/>
      <c r="GW195" s="109"/>
      <c r="GX195" s="109"/>
      <c r="GY195" s="109"/>
      <c r="GZ195" s="109"/>
      <c r="HA195" s="109"/>
      <c r="HB195" s="109"/>
    </row>
    <row r="196" spans="1:210" ht="13.2" hidden="1" customHeight="1" x14ac:dyDescent="0.25">
      <c r="A196" s="75" t="s">
        <v>220</v>
      </c>
      <c r="B196" s="110" t="s">
        <v>219</v>
      </c>
      <c r="C196" s="110" t="s">
        <v>85</v>
      </c>
      <c r="D196" s="110"/>
      <c r="E196" s="44"/>
      <c r="F196" s="111">
        <f>SUM(F199+F197)</f>
        <v>0</v>
      </c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99"/>
      <c r="BP196" s="99"/>
      <c r="BQ196" s="99"/>
      <c r="BR196" s="99"/>
      <c r="BS196" s="99"/>
      <c r="BT196" s="99"/>
      <c r="BU196" s="99"/>
      <c r="BV196" s="99"/>
      <c r="BW196" s="99"/>
      <c r="BX196" s="99"/>
      <c r="BY196" s="99"/>
      <c r="BZ196" s="99"/>
      <c r="CA196" s="99"/>
      <c r="CB196" s="99"/>
      <c r="CC196" s="99"/>
      <c r="CD196" s="99"/>
      <c r="CE196" s="99"/>
      <c r="CF196" s="99"/>
      <c r="CG196" s="99"/>
      <c r="CH196" s="99"/>
      <c r="CI196" s="99"/>
      <c r="CJ196" s="99"/>
      <c r="CK196" s="99"/>
      <c r="CL196" s="99"/>
      <c r="CM196" s="99"/>
      <c r="CN196" s="99"/>
      <c r="CO196" s="99"/>
      <c r="CP196" s="99"/>
      <c r="CQ196" s="99"/>
      <c r="CR196" s="99"/>
      <c r="CS196" s="99"/>
      <c r="CT196" s="99"/>
      <c r="CU196" s="99"/>
      <c r="CV196" s="99"/>
      <c r="CW196" s="99"/>
      <c r="CX196" s="99"/>
      <c r="CY196" s="99"/>
      <c r="CZ196" s="99"/>
      <c r="DA196" s="99"/>
      <c r="DB196" s="99"/>
      <c r="DC196" s="99"/>
      <c r="DD196" s="99"/>
      <c r="DE196" s="99"/>
      <c r="DF196" s="99"/>
      <c r="DG196" s="99"/>
      <c r="DH196" s="99"/>
      <c r="DI196" s="99"/>
      <c r="DJ196" s="99"/>
      <c r="DK196" s="99"/>
      <c r="DL196" s="99"/>
      <c r="DM196" s="99"/>
      <c r="DN196" s="99"/>
      <c r="DO196" s="99"/>
      <c r="DP196" s="99"/>
      <c r="DQ196" s="99"/>
      <c r="DR196" s="99"/>
      <c r="DS196" s="99"/>
      <c r="DT196" s="99"/>
      <c r="DU196" s="99"/>
      <c r="DV196" s="99"/>
      <c r="DW196" s="99"/>
      <c r="DX196" s="99"/>
      <c r="DY196" s="99"/>
      <c r="DZ196" s="99"/>
      <c r="EA196" s="99"/>
      <c r="EB196" s="99"/>
      <c r="EC196" s="99"/>
      <c r="ED196" s="99"/>
      <c r="EE196" s="99"/>
      <c r="EF196" s="99"/>
      <c r="EG196" s="99"/>
      <c r="EH196" s="99"/>
      <c r="EI196" s="99"/>
      <c r="EJ196" s="99"/>
      <c r="EK196" s="99"/>
      <c r="EL196" s="99"/>
      <c r="EM196" s="99"/>
      <c r="EN196" s="99"/>
      <c r="EO196" s="99"/>
      <c r="EP196" s="99"/>
      <c r="EQ196" s="99"/>
      <c r="ER196" s="99"/>
      <c r="ES196" s="99"/>
      <c r="ET196" s="99"/>
      <c r="EU196" s="99"/>
      <c r="EV196" s="99"/>
      <c r="EW196" s="99"/>
      <c r="EX196" s="99"/>
      <c r="EY196" s="99"/>
      <c r="EZ196" s="99"/>
      <c r="FA196" s="99"/>
      <c r="FB196" s="99"/>
      <c r="FC196" s="99"/>
      <c r="FD196" s="99"/>
      <c r="FE196" s="99"/>
      <c r="FF196" s="99"/>
      <c r="FG196" s="99"/>
      <c r="FH196" s="99"/>
      <c r="FI196" s="99"/>
      <c r="FJ196" s="99"/>
      <c r="FK196" s="99"/>
      <c r="FL196" s="99"/>
      <c r="FM196" s="99"/>
      <c r="FN196" s="99"/>
      <c r="FO196" s="99"/>
      <c r="FP196" s="99"/>
      <c r="FQ196" s="99"/>
      <c r="FR196" s="99"/>
      <c r="FS196" s="99"/>
      <c r="FT196" s="99"/>
      <c r="FU196" s="99"/>
      <c r="FV196" s="99"/>
      <c r="FW196" s="99"/>
      <c r="FX196" s="99"/>
      <c r="FY196" s="99"/>
      <c r="FZ196" s="99"/>
      <c r="GA196" s="99"/>
      <c r="GB196" s="99"/>
      <c r="GC196" s="99"/>
      <c r="GD196" s="99"/>
      <c r="GE196" s="99"/>
      <c r="GF196" s="99"/>
      <c r="GG196" s="99"/>
      <c r="GH196" s="99"/>
      <c r="GI196" s="99"/>
      <c r="GJ196" s="99"/>
      <c r="GK196" s="99"/>
      <c r="GL196" s="99"/>
      <c r="GM196" s="99"/>
      <c r="GN196" s="99"/>
      <c r="GO196" s="99"/>
      <c r="GP196" s="99"/>
      <c r="GQ196" s="99"/>
      <c r="GR196" s="99"/>
      <c r="GS196" s="99"/>
      <c r="GT196" s="99"/>
      <c r="GU196" s="99"/>
      <c r="GV196" s="99"/>
      <c r="GW196" s="99"/>
      <c r="GX196" s="99"/>
      <c r="GY196" s="99"/>
      <c r="GZ196" s="99"/>
      <c r="HA196" s="99"/>
      <c r="HB196" s="99"/>
    </row>
    <row r="197" spans="1:210" ht="26.4" hidden="1" customHeight="1" x14ac:dyDescent="0.25">
      <c r="A197" s="53" t="s">
        <v>221</v>
      </c>
      <c r="B197" s="106" t="s">
        <v>219</v>
      </c>
      <c r="C197" s="106" t="s">
        <v>85</v>
      </c>
      <c r="D197" s="106" t="s">
        <v>222</v>
      </c>
      <c r="E197" s="54"/>
      <c r="F197" s="92">
        <f>SUM(F198)</f>
        <v>0</v>
      </c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9"/>
      <c r="BN197" s="99"/>
      <c r="BO197" s="99"/>
      <c r="BP197" s="99"/>
      <c r="BQ197" s="99"/>
      <c r="BR197" s="99"/>
      <c r="BS197" s="99"/>
      <c r="BT197" s="99"/>
      <c r="BU197" s="99"/>
      <c r="BV197" s="99"/>
      <c r="BW197" s="99"/>
      <c r="BX197" s="99"/>
      <c r="BY197" s="99"/>
      <c r="BZ197" s="99"/>
      <c r="CA197" s="99"/>
      <c r="CB197" s="99"/>
      <c r="CC197" s="99"/>
      <c r="CD197" s="99"/>
      <c r="CE197" s="99"/>
      <c r="CF197" s="99"/>
      <c r="CG197" s="99"/>
      <c r="CH197" s="99"/>
      <c r="CI197" s="99"/>
      <c r="CJ197" s="99"/>
      <c r="CK197" s="99"/>
      <c r="CL197" s="99"/>
      <c r="CM197" s="99"/>
      <c r="CN197" s="99"/>
      <c r="CO197" s="99"/>
      <c r="CP197" s="99"/>
      <c r="CQ197" s="99"/>
      <c r="CR197" s="99"/>
      <c r="CS197" s="99"/>
      <c r="CT197" s="99"/>
      <c r="CU197" s="99"/>
      <c r="CV197" s="99"/>
      <c r="CW197" s="99"/>
      <c r="CX197" s="99"/>
      <c r="CY197" s="99"/>
      <c r="CZ197" s="99"/>
      <c r="DA197" s="99"/>
      <c r="DB197" s="99"/>
      <c r="DC197" s="99"/>
      <c r="DD197" s="99"/>
      <c r="DE197" s="99"/>
      <c r="DF197" s="99"/>
      <c r="DG197" s="99"/>
      <c r="DH197" s="99"/>
      <c r="DI197" s="99"/>
      <c r="DJ197" s="99"/>
      <c r="DK197" s="99"/>
      <c r="DL197" s="99"/>
      <c r="DM197" s="99"/>
      <c r="DN197" s="99"/>
      <c r="DO197" s="99"/>
      <c r="DP197" s="99"/>
      <c r="DQ197" s="99"/>
      <c r="DR197" s="99"/>
      <c r="DS197" s="99"/>
      <c r="DT197" s="99"/>
      <c r="DU197" s="99"/>
      <c r="DV197" s="99"/>
      <c r="DW197" s="99"/>
      <c r="DX197" s="99"/>
      <c r="DY197" s="99"/>
      <c r="DZ197" s="99"/>
      <c r="EA197" s="99"/>
      <c r="EB197" s="99"/>
      <c r="EC197" s="99"/>
      <c r="ED197" s="99"/>
      <c r="EE197" s="99"/>
      <c r="EF197" s="99"/>
      <c r="EG197" s="99"/>
      <c r="EH197" s="99"/>
      <c r="EI197" s="99"/>
      <c r="EJ197" s="99"/>
      <c r="EK197" s="99"/>
      <c r="EL197" s="99"/>
      <c r="EM197" s="99"/>
      <c r="EN197" s="99"/>
      <c r="EO197" s="99"/>
      <c r="EP197" s="99"/>
      <c r="EQ197" s="99"/>
      <c r="ER197" s="99"/>
      <c r="ES197" s="99"/>
      <c r="ET197" s="99"/>
      <c r="EU197" s="99"/>
      <c r="EV197" s="99"/>
      <c r="EW197" s="99"/>
      <c r="EX197" s="99"/>
      <c r="EY197" s="99"/>
      <c r="EZ197" s="99"/>
      <c r="FA197" s="99"/>
      <c r="FB197" s="99"/>
      <c r="FC197" s="99"/>
      <c r="FD197" s="99"/>
      <c r="FE197" s="99"/>
      <c r="FF197" s="99"/>
      <c r="FG197" s="99"/>
      <c r="FH197" s="99"/>
      <c r="FI197" s="99"/>
      <c r="FJ197" s="99"/>
      <c r="FK197" s="99"/>
      <c r="FL197" s="99"/>
      <c r="FM197" s="99"/>
      <c r="FN197" s="99"/>
      <c r="FO197" s="99"/>
      <c r="FP197" s="99"/>
      <c r="FQ197" s="99"/>
      <c r="FR197" s="99"/>
      <c r="FS197" s="99"/>
      <c r="FT197" s="99"/>
      <c r="FU197" s="99"/>
      <c r="FV197" s="99"/>
      <c r="FW197" s="99"/>
      <c r="FX197" s="99"/>
      <c r="FY197" s="99"/>
      <c r="FZ197" s="99"/>
      <c r="GA197" s="99"/>
      <c r="GB197" s="99"/>
      <c r="GC197" s="99"/>
      <c r="GD197" s="99"/>
      <c r="GE197" s="99"/>
      <c r="GF197" s="99"/>
      <c r="GG197" s="99"/>
      <c r="GH197" s="99"/>
      <c r="GI197" s="99"/>
      <c r="GJ197" s="99"/>
      <c r="GK197" s="99"/>
      <c r="GL197" s="99"/>
      <c r="GM197" s="99"/>
      <c r="GN197" s="99"/>
      <c r="GO197" s="99"/>
      <c r="GP197" s="99"/>
      <c r="GQ197" s="99"/>
      <c r="GR197" s="99"/>
      <c r="GS197" s="99"/>
      <c r="GT197" s="99"/>
      <c r="GU197" s="99"/>
      <c r="GV197" s="99"/>
      <c r="GW197" s="99"/>
      <c r="GX197" s="99"/>
      <c r="GY197" s="99"/>
      <c r="GZ197" s="99"/>
      <c r="HA197" s="99"/>
      <c r="HB197" s="99"/>
    </row>
    <row r="198" spans="1:210" ht="13.2" hidden="1" customHeight="1" x14ac:dyDescent="0.25">
      <c r="A198" s="49" t="s">
        <v>107</v>
      </c>
      <c r="B198" s="105" t="s">
        <v>219</v>
      </c>
      <c r="C198" s="105" t="s">
        <v>85</v>
      </c>
      <c r="D198" s="105" t="s">
        <v>222</v>
      </c>
      <c r="E198" s="50" t="s">
        <v>98</v>
      </c>
      <c r="F198" s="92">
        <v>0</v>
      </c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BS198" s="99"/>
      <c r="BT198" s="99"/>
      <c r="BU198" s="99"/>
      <c r="BV198" s="99"/>
      <c r="BW198" s="99"/>
      <c r="BX198" s="99"/>
      <c r="BY198" s="99"/>
      <c r="BZ198" s="99"/>
      <c r="CA198" s="99"/>
      <c r="CB198" s="99"/>
      <c r="CC198" s="99"/>
      <c r="CD198" s="99"/>
      <c r="CE198" s="99"/>
      <c r="CF198" s="99"/>
      <c r="CG198" s="99"/>
      <c r="CH198" s="99"/>
      <c r="CI198" s="99"/>
      <c r="CJ198" s="99"/>
      <c r="CK198" s="99"/>
      <c r="CL198" s="99"/>
      <c r="CM198" s="99"/>
      <c r="CN198" s="99"/>
      <c r="CO198" s="99"/>
      <c r="CP198" s="99"/>
      <c r="CQ198" s="99"/>
      <c r="CR198" s="99"/>
      <c r="CS198" s="99"/>
      <c r="CT198" s="99"/>
      <c r="CU198" s="99"/>
      <c r="CV198" s="99"/>
      <c r="CW198" s="99"/>
      <c r="CX198" s="99"/>
      <c r="CY198" s="99"/>
      <c r="CZ198" s="99"/>
      <c r="DA198" s="99"/>
      <c r="DB198" s="99"/>
      <c r="DC198" s="99"/>
      <c r="DD198" s="99"/>
      <c r="DE198" s="99"/>
      <c r="DF198" s="99"/>
      <c r="DG198" s="99"/>
      <c r="DH198" s="99"/>
      <c r="DI198" s="99"/>
      <c r="DJ198" s="99"/>
      <c r="DK198" s="99"/>
      <c r="DL198" s="99"/>
      <c r="DM198" s="99"/>
      <c r="DN198" s="99"/>
      <c r="DO198" s="99"/>
      <c r="DP198" s="99"/>
      <c r="DQ198" s="99"/>
      <c r="DR198" s="99"/>
      <c r="DS198" s="99"/>
      <c r="DT198" s="99"/>
      <c r="DU198" s="99"/>
      <c r="DV198" s="99"/>
      <c r="DW198" s="99"/>
      <c r="DX198" s="99"/>
      <c r="DY198" s="99"/>
      <c r="DZ198" s="99"/>
      <c r="EA198" s="99"/>
      <c r="EB198" s="99"/>
      <c r="EC198" s="99"/>
      <c r="ED198" s="99"/>
      <c r="EE198" s="99"/>
      <c r="EF198" s="99"/>
      <c r="EG198" s="99"/>
      <c r="EH198" s="99"/>
      <c r="EI198" s="99"/>
      <c r="EJ198" s="99"/>
      <c r="EK198" s="99"/>
      <c r="EL198" s="99"/>
      <c r="EM198" s="99"/>
      <c r="EN198" s="99"/>
      <c r="EO198" s="99"/>
      <c r="EP198" s="99"/>
      <c r="EQ198" s="99"/>
      <c r="ER198" s="99"/>
      <c r="ES198" s="99"/>
      <c r="ET198" s="99"/>
      <c r="EU198" s="99"/>
      <c r="EV198" s="99"/>
      <c r="EW198" s="99"/>
      <c r="EX198" s="99"/>
      <c r="EY198" s="99"/>
      <c r="EZ198" s="99"/>
      <c r="FA198" s="99"/>
      <c r="FB198" s="99"/>
      <c r="FC198" s="99"/>
      <c r="FD198" s="99"/>
      <c r="FE198" s="99"/>
      <c r="FF198" s="99"/>
      <c r="FG198" s="99"/>
      <c r="FH198" s="99"/>
      <c r="FI198" s="99"/>
      <c r="FJ198" s="99"/>
      <c r="FK198" s="99"/>
      <c r="FL198" s="99"/>
      <c r="FM198" s="99"/>
      <c r="FN198" s="99"/>
      <c r="FO198" s="99"/>
      <c r="FP198" s="99"/>
      <c r="FQ198" s="99"/>
      <c r="FR198" s="99"/>
      <c r="FS198" s="99"/>
      <c r="FT198" s="99"/>
      <c r="FU198" s="99"/>
      <c r="FV198" s="99"/>
      <c r="FW198" s="99"/>
      <c r="FX198" s="99"/>
      <c r="FY198" s="99"/>
      <c r="FZ198" s="99"/>
      <c r="GA198" s="99"/>
      <c r="GB198" s="99"/>
      <c r="GC198" s="99"/>
      <c r="GD198" s="99"/>
      <c r="GE198" s="99"/>
      <c r="GF198" s="99"/>
      <c r="GG198" s="99"/>
      <c r="GH198" s="99"/>
      <c r="GI198" s="99"/>
      <c r="GJ198" s="99"/>
      <c r="GK198" s="99"/>
      <c r="GL198" s="99"/>
      <c r="GM198" s="99"/>
      <c r="GN198" s="99"/>
      <c r="GO198" s="99"/>
      <c r="GP198" s="99"/>
      <c r="GQ198" s="99"/>
      <c r="GR198" s="99"/>
      <c r="GS198" s="99"/>
      <c r="GT198" s="99"/>
      <c r="GU198" s="99"/>
      <c r="GV198" s="99"/>
      <c r="GW198" s="99"/>
      <c r="GX198" s="99"/>
      <c r="GY198" s="99"/>
      <c r="GZ198" s="99"/>
      <c r="HA198" s="99"/>
      <c r="HB198" s="99"/>
    </row>
    <row r="199" spans="1:210" ht="13.2" hidden="1" customHeight="1" x14ac:dyDescent="0.25">
      <c r="A199" s="75" t="s">
        <v>186</v>
      </c>
      <c r="B199" s="110" t="s">
        <v>219</v>
      </c>
      <c r="C199" s="110" t="s">
        <v>85</v>
      </c>
      <c r="D199" s="110" t="s">
        <v>187</v>
      </c>
      <c r="E199" s="44"/>
      <c r="F199" s="111">
        <f>SUM(F200)</f>
        <v>0</v>
      </c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99"/>
      <c r="BP199" s="99"/>
      <c r="BQ199" s="99"/>
      <c r="BR199" s="99"/>
      <c r="BS199" s="99"/>
      <c r="BT199" s="99"/>
      <c r="BU199" s="99"/>
      <c r="BV199" s="99"/>
      <c r="BW199" s="99"/>
      <c r="BX199" s="99"/>
      <c r="BY199" s="99"/>
      <c r="BZ199" s="99"/>
      <c r="CA199" s="99"/>
      <c r="CB199" s="99"/>
      <c r="CC199" s="99"/>
      <c r="CD199" s="99"/>
      <c r="CE199" s="99"/>
      <c r="CF199" s="99"/>
      <c r="CG199" s="99"/>
      <c r="CH199" s="99"/>
      <c r="CI199" s="99"/>
      <c r="CJ199" s="99"/>
      <c r="CK199" s="99"/>
      <c r="CL199" s="99"/>
      <c r="CM199" s="99"/>
      <c r="CN199" s="99"/>
      <c r="CO199" s="99"/>
      <c r="CP199" s="99"/>
      <c r="CQ199" s="99"/>
      <c r="CR199" s="99"/>
      <c r="CS199" s="99"/>
      <c r="CT199" s="99"/>
      <c r="CU199" s="99"/>
      <c r="CV199" s="99"/>
      <c r="CW199" s="99"/>
      <c r="CX199" s="99"/>
      <c r="CY199" s="99"/>
      <c r="CZ199" s="99"/>
      <c r="DA199" s="99"/>
      <c r="DB199" s="99"/>
      <c r="DC199" s="99"/>
      <c r="DD199" s="99"/>
      <c r="DE199" s="99"/>
      <c r="DF199" s="99"/>
      <c r="DG199" s="99"/>
      <c r="DH199" s="99"/>
      <c r="DI199" s="99"/>
      <c r="DJ199" s="99"/>
      <c r="DK199" s="99"/>
      <c r="DL199" s="99"/>
      <c r="DM199" s="99"/>
      <c r="DN199" s="99"/>
      <c r="DO199" s="99"/>
      <c r="DP199" s="99"/>
      <c r="DQ199" s="99"/>
      <c r="DR199" s="99"/>
      <c r="DS199" s="99"/>
      <c r="DT199" s="99"/>
      <c r="DU199" s="99"/>
      <c r="DV199" s="99"/>
      <c r="DW199" s="99"/>
      <c r="DX199" s="99"/>
      <c r="DY199" s="99"/>
      <c r="DZ199" s="99"/>
      <c r="EA199" s="99"/>
      <c r="EB199" s="99"/>
      <c r="EC199" s="99"/>
      <c r="ED199" s="99"/>
      <c r="EE199" s="99"/>
      <c r="EF199" s="99"/>
      <c r="EG199" s="99"/>
      <c r="EH199" s="99"/>
      <c r="EI199" s="99"/>
      <c r="EJ199" s="99"/>
      <c r="EK199" s="99"/>
      <c r="EL199" s="99"/>
      <c r="EM199" s="99"/>
      <c r="EN199" s="99"/>
      <c r="EO199" s="99"/>
      <c r="EP199" s="99"/>
      <c r="EQ199" s="99"/>
      <c r="ER199" s="99"/>
      <c r="ES199" s="99"/>
      <c r="ET199" s="99"/>
      <c r="EU199" s="99"/>
      <c r="EV199" s="99"/>
      <c r="EW199" s="99"/>
      <c r="EX199" s="99"/>
      <c r="EY199" s="99"/>
      <c r="EZ199" s="99"/>
      <c r="FA199" s="99"/>
      <c r="FB199" s="99"/>
      <c r="FC199" s="99"/>
      <c r="FD199" s="99"/>
      <c r="FE199" s="99"/>
      <c r="FF199" s="99"/>
      <c r="FG199" s="99"/>
      <c r="FH199" s="99"/>
      <c r="FI199" s="99"/>
      <c r="FJ199" s="99"/>
      <c r="FK199" s="99"/>
      <c r="FL199" s="99"/>
      <c r="FM199" s="99"/>
      <c r="FN199" s="99"/>
      <c r="FO199" s="99"/>
      <c r="FP199" s="99"/>
      <c r="FQ199" s="99"/>
      <c r="FR199" s="99"/>
      <c r="FS199" s="99"/>
      <c r="FT199" s="99"/>
      <c r="FU199" s="99"/>
      <c r="FV199" s="99"/>
      <c r="FW199" s="99"/>
      <c r="FX199" s="99"/>
      <c r="FY199" s="99"/>
      <c r="FZ199" s="99"/>
      <c r="GA199" s="99"/>
      <c r="GB199" s="99"/>
      <c r="GC199" s="99"/>
      <c r="GD199" s="99"/>
      <c r="GE199" s="99"/>
      <c r="GF199" s="99"/>
      <c r="GG199" s="99"/>
      <c r="GH199" s="99"/>
      <c r="GI199" s="99"/>
      <c r="GJ199" s="99"/>
      <c r="GK199" s="99"/>
      <c r="GL199" s="99"/>
      <c r="GM199" s="99"/>
      <c r="GN199" s="99"/>
      <c r="GO199" s="99"/>
      <c r="GP199" s="99"/>
      <c r="GQ199" s="99"/>
      <c r="GR199" s="99"/>
      <c r="GS199" s="99"/>
      <c r="GT199" s="99"/>
      <c r="GU199" s="99"/>
      <c r="GV199" s="99"/>
      <c r="GW199" s="99"/>
      <c r="GX199" s="99"/>
      <c r="GY199" s="99"/>
      <c r="GZ199" s="99"/>
      <c r="HA199" s="99"/>
      <c r="HB199" s="99"/>
    </row>
    <row r="200" spans="1:210" ht="13.2" hidden="1" customHeight="1" x14ac:dyDescent="0.25">
      <c r="A200" s="49" t="s">
        <v>107</v>
      </c>
      <c r="B200" s="105" t="s">
        <v>219</v>
      </c>
      <c r="C200" s="105" t="s">
        <v>85</v>
      </c>
      <c r="D200" s="105" t="s">
        <v>187</v>
      </c>
      <c r="E200" s="50" t="s">
        <v>98</v>
      </c>
      <c r="F200" s="82">
        <v>0</v>
      </c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99"/>
      <c r="BV200" s="99"/>
      <c r="BW200" s="99"/>
      <c r="BX200" s="99"/>
      <c r="BY200" s="99"/>
      <c r="BZ200" s="99"/>
      <c r="CA200" s="99"/>
      <c r="CB200" s="99"/>
      <c r="CC200" s="99"/>
      <c r="CD200" s="99"/>
      <c r="CE200" s="99"/>
      <c r="CF200" s="99"/>
      <c r="CG200" s="99"/>
      <c r="CH200" s="99"/>
      <c r="CI200" s="99"/>
      <c r="CJ200" s="99"/>
      <c r="CK200" s="99"/>
      <c r="CL200" s="99"/>
      <c r="CM200" s="99"/>
      <c r="CN200" s="99"/>
      <c r="CO200" s="99"/>
      <c r="CP200" s="99"/>
      <c r="CQ200" s="99"/>
      <c r="CR200" s="99"/>
      <c r="CS200" s="99"/>
      <c r="CT200" s="99"/>
      <c r="CU200" s="99"/>
      <c r="CV200" s="99"/>
      <c r="CW200" s="99"/>
      <c r="CX200" s="99"/>
      <c r="CY200" s="99"/>
      <c r="CZ200" s="99"/>
      <c r="DA200" s="99"/>
      <c r="DB200" s="99"/>
      <c r="DC200" s="99"/>
      <c r="DD200" s="99"/>
      <c r="DE200" s="99"/>
      <c r="DF200" s="99"/>
      <c r="DG200" s="99"/>
      <c r="DH200" s="99"/>
      <c r="DI200" s="99"/>
      <c r="DJ200" s="99"/>
      <c r="DK200" s="99"/>
      <c r="DL200" s="99"/>
      <c r="DM200" s="99"/>
      <c r="DN200" s="99"/>
      <c r="DO200" s="99"/>
      <c r="DP200" s="99"/>
      <c r="DQ200" s="99"/>
      <c r="DR200" s="99"/>
      <c r="DS200" s="99"/>
      <c r="DT200" s="99"/>
      <c r="DU200" s="99"/>
      <c r="DV200" s="99"/>
      <c r="DW200" s="99"/>
      <c r="DX200" s="99"/>
      <c r="DY200" s="99"/>
      <c r="DZ200" s="99"/>
      <c r="EA200" s="99"/>
      <c r="EB200" s="99"/>
      <c r="EC200" s="99"/>
      <c r="ED200" s="99"/>
      <c r="EE200" s="99"/>
      <c r="EF200" s="99"/>
      <c r="EG200" s="99"/>
      <c r="EH200" s="99"/>
      <c r="EI200" s="99"/>
      <c r="EJ200" s="99"/>
      <c r="EK200" s="99"/>
      <c r="EL200" s="99"/>
      <c r="EM200" s="99"/>
      <c r="EN200" s="99"/>
      <c r="EO200" s="99"/>
      <c r="EP200" s="99"/>
      <c r="EQ200" s="99"/>
      <c r="ER200" s="99"/>
      <c r="ES200" s="99"/>
      <c r="ET200" s="99"/>
      <c r="EU200" s="99"/>
      <c r="EV200" s="99"/>
      <c r="EW200" s="99"/>
      <c r="EX200" s="99"/>
      <c r="EY200" s="99"/>
      <c r="EZ200" s="99"/>
      <c r="FA200" s="99"/>
      <c r="FB200" s="99"/>
      <c r="FC200" s="99"/>
      <c r="FD200" s="99"/>
      <c r="FE200" s="99"/>
      <c r="FF200" s="99"/>
      <c r="FG200" s="99"/>
      <c r="FH200" s="99"/>
      <c r="FI200" s="99"/>
      <c r="FJ200" s="99"/>
      <c r="FK200" s="99"/>
      <c r="FL200" s="99"/>
      <c r="FM200" s="99"/>
      <c r="FN200" s="99"/>
      <c r="FO200" s="99"/>
      <c r="FP200" s="99"/>
      <c r="FQ200" s="99"/>
      <c r="FR200" s="99"/>
      <c r="FS200" s="99"/>
      <c r="FT200" s="99"/>
      <c r="FU200" s="99"/>
      <c r="FV200" s="99"/>
      <c r="FW200" s="99"/>
      <c r="FX200" s="99"/>
      <c r="FY200" s="99"/>
      <c r="FZ200" s="99"/>
      <c r="GA200" s="99"/>
      <c r="GB200" s="99"/>
      <c r="GC200" s="99"/>
      <c r="GD200" s="99"/>
      <c r="GE200" s="99"/>
      <c r="GF200" s="99"/>
      <c r="GG200" s="99"/>
      <c r="GH200" s="99"/>
      <c r="GI200" s="99"/>
      <c r="GJ200" s="99"/>
      <c r="GK200" s="99"/>
      <c r="GL200" s="99"/>
      <c r="GM200" s="99"/>
      <c r="GN200" s="99"/>
      <c r="GO200" s="99"/>
      <c r="GP200" s="99"/>
      <c r="GQ200" s="99"/>
      <c r="GR200" s="99"/>
      <c r="GS200" s="99"/>
      <c r="GT200" s="99"/>
      <c r="GU200" s="99"/>
      <c r="GV200" s="99"/>
      <c r="GW200" s="99"/>
      <c r="GX200" s="99"/>
      <c r="GY200" s="99"/>
      <c r="GZ200" s="99"/>
      <c r="HA200" s="99"/>
      <c r="HB200" s="99"/>
    </row>
    <row r="201" spans="1:210" x14ac:dyDescent="0.25">
      <c r="A201" s="75" t="s">
        <v>223</v>
      </c>
      <c r="B201" s="110" t="s">
        <v>219</v>
      </c>
      <c r="C201" s="110" t="s">
        <v>109</v>
      </c>
      <c r="D201" s="110"/>
      <c r="E201" s="44"/>
      <c r="F201" s="111">
        <f>SUM(F202)</f>
        <v>254.38</v>
      </c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99"/>
      <c r="BW201" s="99"/>
      <c r="BX201" s="99"/>
      <c r="BY201" s="99"/>
      <c r="BZ201" s="99"/>
      <c r="CA201" s="99"/>
      <c r="CB201" s="99"/>
      <c r="CC201" s="99"/>
      <c r="CD201" s="99"/>
      <c r="CE201" s="99"/>
      <c r="CF201" s="99"/>
      <c r="CG201" s="99"/>
      <c r="CH201" s="99"/>
      <c r="CI201" s="99"/>
      <c r="CJ201" s="99"/>
      <c r="CK201" s="99"/>
      <c r="CL201" s="99"/>
      <c r="CM201" s="99"/>
      <c r="CN201" s="99"/>
      <c r="CO201" s="99"/>
      <c r="CP201" s="99"/>
      <c r="CQ201" s="99"/>
      <c r="CR201" s="99"/>
      <c r="CS201" s="99"/>
      <c r="CT201" s="99"/>
      <c r="CU201" s="99"/>
      <c r="CV201" s="99"/>
      <c r="CW201" s="99"/>
      <c r="CX201" s="99"/>
      <c r="CY201" s="99"/>
      <c r="CZ201" s="99"/>
      <c r="DA201" s="99"/>
      <c r="DB201" s="99"/>
      <c r="DC201" s="99"/>
      <c r="DD201" s="99"/>
      <c r="DE201" s="99"/>
      <c r="DF201" s="99"/>
      <c r="DG201" s="99"/>
      <c r="DH201" s="99"/>
      <c r="DI201" s="99"/>
      <c r="DJ201" s="99"/>
      <c r="DK201" s="99"/>
      <c r="DL201" s="99"/>
      <c r="DM201" s="99"/>
      <c r="DN201" s="99"/>
      <c r="DO201" s="99"/>
      <c r="DP201" s="99"/>
      <c r="DQ201" s="99"/>
      <c r="DR201" s="99"/>
      <c r="DS201" s="99"/>
      <c r="DT201" s="99"/>
      <c r="DU201" s="99"/>
      <c r="DV201" s="99"/>
      <c r="DW201" s="99"/>
      <c r="DX201" s="99"/>
      <c r="DY201" s="99"/>
      <c r="DZ201" s="99"/>
      <c r="EA201" s="99"/>
      <c r="EB201" s="99"/>
      <c r="EC201" s="99"/>
      <c r="ED201" s="99"/>
      <c r="EE201" s="99"/>
      <c r="EF201" s="99"/>
      <c r="EG201" s="99"/>
      <c r="EH201" s="99"/>
      <c r="EI201" s="99"/>
      <c r="EJ201" s="99"/>
      <c r="EK201" s="99"/>
      <c r="EL201" s="99"/>
      <c r="EM201" s="99"/>
      <c r="EN201" s="99"/>
      <c r="EO201" s="99"/>
      <c r="EP201" s="99"/>
      <c r="EQ201" s="99"/>
      <c r="ER201" s="99"/>
      <c r="ES201" s="99"/>
      <c r="ET201" s="99"/>
      <c r="EU201" s="99"/>
      <c r="EV201" s="99"/>
      <c r="EW201" s="99"/>
      <c r="EX201" s="99"/>
      <c r="EY201" s="99"/>
      <c r="EZ201" s="99"/>
      <c r="FA201" s="99"/>
      <c r="FB201" s="99"/>
      <c r="FC201" s="99"/>
      <c r="FD201" s="99"/>
      <c r="FE201" s="99"/>
      <c r="FF201" s="99"/>
      <c r="FG201" s="99"/>
      <c r="FH201" s="99"/>
      <c r="FI201" s="99"/>
      <c r="FJ201" s="99"/>
      <c r="FK201" s="99"/>
      <c r="FL201" s="99"/>
      <c r="FM201" s="99"/>
      <c r="FN201" s="99"/>
      <c r="FO201" s="99"/>
      <c r="FP201" s="99"/>
      <c r="FQ201" s="99"/>
      <c r="FR201" s="99"/>
      <c r="FS201" s="99"/>
      <c r="FT201" s="99"/>
      <c r="FU201" s="99"/>
      <c r="FV201" s="99"/>
      <c r="FW201" s="99"/>
      <c r="FX201" s="99"/>
      <c r="FY201" s="99"/>
      <c r="FZ201" s="99"/>
      <c r="GA201" s="99"/>
      <c r="GB201" s="99"/>
      <c r="GC201" s="99"/>
      <c r="GD201" s="99"/>
      <c r="GE201" s="99"/>
      <c r="GF201" s="99"/>
      <c r="GG201" s="99"/>
      <c r="GH201" s="99"/>
      <c r="GI201" s="99"/>
      <c r="GJ201" s="99"/>
      <c r="GK201" s="99"/>
      <c r="GL201" s="99"/>
      <c r="GM201" s="99"/>
      <c r="GN201" s="99"/>
      <c r="GO201" s="99"/>
      <c r="GP201" s="99"/>
      <c r="GQ201" s="99"/>
      <c r="GR201" s="99"/>
      <c r="GS201" s="99"/>
      <c r="GT201" s="99"/>
      <c r="GU201" s="99"/>
      <c r="GV201" s="99"/>
      <c r="GW201" s="99"/>
      <c r="GX201" s="99"/>
      <c r="GY201" s="99"/>
      <c r="GZ201" s="99"/>
      <c r="HA201" s="99"/>
      <c r="HB201" s="99"/>
    </row>
    <row r="202" spans="1:210" ht="26.4" x14ac:dyDescent="0.25">
      <c r="A202" s="53" t="s">
        <v>221</v>
      </c>
      <c r="B202" s="106" t="s">
        <v>219</v>
      </c>
      <c r="C202" s="106" t="s">
        <v>109</v>
      </c>
      <c r="D202" s="106" t="s">
        <v>222</v>
      </c>
      <c r="E202" s="54"/>
      <c r="F202" s="92">
        <f>SUM(F204+F203)</f>
        <v>254.38</v>
      </c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99"/>
      <c r="CV202" s="99"/>
      <c r="CW202" s="99"/>
      <c r="CX202" s="99"/>
      <c r="CY202" s="99"/>
      <c r="CZ202" s="99"/>
      <c r="DA202" s="99"/>
      <c r="DB202" s="99"/>
      <c r="DC202" s="99"/>
      <c r="DD202" s="99"/>
      <c r="DE202" s="99"/>
      <c r="DF202" s="99"/>
      <c r="DG202" s="99"/>
      <c r="DH202" s="99"/>
      <c r="DI202" s="99"/>
      <c r="DJ202" s="99"/>
      <c r="DK202" s="99"/>
      <c r="DL202" s="99"/>
      <c r="DM202" s="99"/>
      <c r="DN202" s="99"/>
      <c r="DO202" s="99"/>
      <c r="DP202" s="99"/>
      <c r="DQ202" s="99"/>
      <c r="DR202" s="99"/>
      <c r="DS202" s="99"/>
      <c r="DT202" s="99"/>
      <c r="DU202" s="99"/>
      <c r="DV202" s="99"/>
      <c r="DW202" s="99"/>
      <c r="DX202" s="99"/>
      <c r="DY202" s="99"/>
      <c r="DZ202" s="99"/>
      <c r="EA202" s="99"/>
      <c r="EB202" s="99"/>
      <c r="EC202" s="99"/>
      <c r="ED202" s="99"/>
      <c r="EE202" s="99"/>
      <c r="EF202" s="99"/>
      <c r="EG202" s="99"/>
      <c r="EH202" s="99"/>
      <c r="EI202" s="99"/>
      <c r="EJ202" s="99"/>
      <c r="EK202" s="99"/>
      <c r="EL202" s="99"/>
      <c r="EM202" s="99"/>
      <c r="EN202" s="99"/>
      <c r="EO202" s="99"/>
      <c r="EP202" s="99"/>
      <c r="EQ202" s="99"/>
      <c r="ER202" s="99"/>
      <c r="ES202" s="99"/>
      <c r="ET202" s="99"/>
      <c r="EU202" s="99"/>
      <c r="EV202" s="99"/>
      <c r="EW202" s="99"/>
      <c r="EX202" s="99"/>
      <c r="EY202" s="99"/>
      <c r="EZ202" s="99"/>
      <c r="FA202" s="99"/>
      <c r="FB202" s="99"/>
      <c r="FC202" s="99"/>
      <c r="FD202" s="99"/>
      <c r="FE202" s="99"/>
      <c r="FF202" s="99"/>
      <c r="FG202" s="99"/>
      <c r="FH202" s="99"/>
      <c r="FI202" s="99"/>
      <c r="FJ202" s="99"/>
      <c r="FK202" s="99"/>
      <c r="FL202" s="99"/>
      <c r="FM202" s="99"/>
      <c r="FN202" s="99"/>
      <c r="FO202" s="99"/>
      <c r="FP202" s="99"/>
      <c r="FQ202" s="99"/>
      <c r="FR202" s="99"/>
      <c r="FS202" s="99"/>
      <c r="FT202" s="99"/>
      <c r="FU202" s="99"/>
      <c r="FV202" s="99"/>
      <c r="FW202" s="99"/>
      <c r="FX202" s="99"/>
      <c r="FY202" s="99"/>
      <c r="FZ202" s="99"/>
      <c r="GA202" s="99"/>
      <c r="GB202" s="99"/>
      <c r="GC202" s="99"/>
      <c r="GD202" s="99"/>
      <c r="GE202" s="99"/>
      <c r="GF202" s="99"/>
      <c r="GG202" s="99"/>
      <c r="GH202" s="99"/>
      <c r="GI202" s="99"/>
      <c r="GJ202" s="99"/>
      <c r="GK202" s="99"/>
      <c r="GL202" s="99"/>
      <c r="GM202" s="99"/>
      <c r="GN202" s="99"/>
      <c r="GO202" s="99"/>
      <c r="GP202" s="99"/>
      <c r="GQ202" s="99"/>
      <c r="GR202" s="99"/>
      <c r="GS202" s="99"/>
      <c r="GT202" s="99"/>
      <c r="GU202" s="99"/>
      <c r="GV202" s="99"/>
      <c r="GW202" s="99"/>
      <c r="GX202" s="99"/>
      <c r="GY202" s="99"/>
      <c r="GZ202" s="99"/>
      <c r="HA202" s="99"/>
      <c r="HB202" s="99"/>
    </row>
    <row r="203" spans="1:210" x14ac:dyDescent="0.25">
      <c r="A203" s="49" t="s">
        <v>107</v>
      </c>
      <c r="B203" s="105" t="s">
        <v>219</v>
      </c>
      <c r="C203" s="105" t="s">
        <v>109</v>
      </c>
      <c r="D203" s="105" t="s">
        <v>222</v>
      </c>
      <c r="E203" s="50" t="s">
        <v>98</v>
      </c>
      <c r="F203" s="92">
        <v>215.31</v>
      </c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  <c r="BP203" s="99"/>
      <c r="BQ203" s="99"/>
      <c r="BR203" s="99"/>
      <c r="BS203" s="99"/>
      <c r="BT203" s="99"/>
      <c r="BU203" s="99"/>
      <c r="BV203" s="99"/>
      <c r="BW203" s="99"/>
      <c r="BX203" s="99"/>
      <c r="BY203" s="99"/>
      <c r="BZ203" s="99"/>
      <c r="CA203" s="99"/>
      <c r="CB203" s="99"/>
      <c r="CC203" s="99"/>
      <c r="CD203" s="99"/>
      <c r="CE203" s="99"/>
      <c r="CF203" s="99"/>
      <c r="CG203" s="99"/>
      <c r="CH203" s="99"/>
      <c r="CI203" s="99"/>
      <c r="CJ203" s="99"/>
      <c r="CK203" s="99"/>
      <c r="CL203" s="99"/>
      <c r="CM203" s="99"/>
      <c r="CN203" s="99"/>
      <c r="CO203" s="99"/>
      <c r="CP203" s="99"/>
      <c r="CQ203" s="99"/>
      <c r="CR203" s="99"/>
      <c r="CS203" s="99"/>
      <c r="CT203" s="99"/>
      <c r="CU203" s="99"/>
      <c r="CV203" s="99"/>
      <c r="CW203" s="99"/>
      <c r="CX203" s="99"/>
      <c r="CY203" s="99"/>
      <c r="CZ203" s="99"/>
      <c r="DA203" s="99"/>
      <c r="DB203" s="99"/>
      <c r="DC203" s="99"/>
      <c r="DD203" s="99"/>
      <c r="DE203" s="99"/>
      <c r="DF203" s="99"/>
      <c r="DG203" s="99"/>
      <c r="DH203" s="99"/>
      <c r="DI203" s="99"/>
      <c r="DJ203" s="99"/>
      <c r="DK203" s="99"/>
      <c r="DL203" s="99"/>
      <c r="DM203" s="99"/>
      <c r="DN203" s="99"/>
      <c r="DO203" s="99"/>
      <c r="DP203" s="99"/>
      <c r="DQ203" s="99"/>
      <c r="DR203" s="99"/>
      <c r="DS203" s="99"/>
      <c r="DT203" s="99"/>
      <c r="DU203" s="99"/>
      <c r="DV203" s="99"/>
      <c r="DW203" s="99"/>
      <c r="DX203" s="99"/>
      <c r="DY203" s="99"/>
      <c r="DZ203" s="99"/>
      <c r="EA203" s="99"/>
      <c r="EB203" s="99"/>
      <c r="EC203" s="99"/>
      <c r="ED203" s="99"/>
      <c r="EE203" s="99"/>
      <c r="EF203" s="99"/>
      <c r="EG203" s="99"/>
      <c r="EH203" s="99"/>
      <c r="EI203" s="99"/>
      <c r="EJ203" s="99"/>
      <c r="EK203" s="99"/>
      <c r="EL203" s="99"/>
      <c r="EM203" s="99"/>
      <c r="EN203" s="99"/>
      <c r="EO203" s="99"/>
      <c r="EP203" s="99"/>
      <c r="EQ203" s="99"/>
      <c r="ER203" s="99"/>
      <c r="ES203" s="99"/>
      <c r="ET203" s="99"/>
      <c r="EU203" s="99"/>
      <c r="EV203" s="99"/>
      <c r="EW203" s="99"/>
      <c r="EX203" s="99"/>
      <c r="EY203" s="99"/>
      <c r="EZ203" s="99"/>
      <c r="FA203" s="99"/>
      <c r="FB203" s="99"/>
      <c r="FC203" s="99"/>
      <c r="FD203" s="99"/>
      <c r="FE203" s="99"/>
      <c r="FF203" s="99"/>
      <c r="FG203" s="99"/>
      <c r="FH203" s="99"/>
      <c r="FI203" s="99"/>
      <c r="FJ203" s="99"/>
      <c r="FK203" s="99"/>
      <c r="FL203" s="99"/>
      <c r="FM203" s="99"/>
      <c r="FN203" s="99"/>
      <c r="FO203" s="99"/>
      <c r="FP203" s="99"/>
      <c r="FQ203" s="99"/>
      <c r="FR203" s="99"/>
      <c r="FS203" s="99"/>
      <c r="FT203" s="99"/>
      <c r="FU203" s="99"/>
      <c r="FV203" s="99"/>
      <c r="FW203" s="99"/>
      <c r="FX203" s="99"/>
      <c r="FY203" s="99"/>
      <c r="FZ203" s="99"/>
      <c r="GA203" s="99"/>
      <c r="GB203" s="99"/>
      <c r="GC203" s="99"/>
      <c r="GD203" s="99"/>
      <c r="GE203" s="99"/>
      <c r="GF203" s="99"/>
      <c r="GG203" s="99"/>
      <c r="GH203" s="99"/>
      <c r="GI203" s="99"/>
      <c r="GJ203" s="99"/>
      <c r="GK203" s="99"/>
      <c r="GL203" s="99"/>
      <c r="GM203" s="99"/>
      <c r="GN203" s="99"/>
      <c r="GO203" s="99"/>
      <c r="GP203" s="99"/>
      <c r="GQ203" s="99"/>
      <c r="GR203" s="99"/>
      <c r="GS203" s="99"/>
      <c r="GT203" s="99"/>
      <c r="GU203" s="99"/>
      <c r="GV203" s="99"/>
      <c r="GW203" s="99"/>
      <c r="GX203" s="99"/>
      <c r="GY203" s="99"/>
      <c r="GZ203" s="99"/>
      <c r="HA203" s="99"/>
      <c r="HB203" s="99"/>
    </row>
    <row r="204" spans="1:210" ht="26.4" customHeight="1" x14ac:dyDescent="0.25">
      <c r="A204" s="49" t="s">
        <v>140</v>
      </c>
      <c r="B204" s="105" t="s">
        <v>219</v>
      </c>
      <c r="C204" s="105" t="s">
        <v>109</v>
      </c>
      <c r="D204" s="105" t="s">
        <v>222</v>
      </c>
      <c r="E204" s="50" t="s">
        <v>141</v>
      </c>
      <c r="F204" s="82">
        <v>39.07</v>
      </c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9"/>
      <c r="BN204" s="99"/>
      <c r="BO204" s="99"/>
      <c r="BP204" s="99"/>
      <c r="BQ204" s="99"/>
      <c r="BR204" s="99"/>
      <c r="BS204" s="99"/>
      <c r="BT204" s="99"/>
      <c r="BU204" s="99"/>
      <c r="BV204" s="99"/>
      <c r="BW204" s="99"/>
      <c r="BX204" s="99"/>
      <c r="BY204" s="99"/>
      <c r="BZ204" s="99"/>
      <c r="CA204" s="99"/>
      <c r="CB204" s="99"/>
      <c r="CC204" s="99"/>
      <c r="CD204" s="99"/>
      <c r="CE204" s="99"/>
      <c r="CF204" s="99"/>
      <c r="CG204" s="99"/>
      <c r="CH204" s="99"/>
      <c r="CI204" s="99"/>
      <c r="CJ204" s="99"/>
      <c r="CK204" s="99"/>
      <c r="CL204" s="99"/>
      <c r="CM204" s="99"/>
      <c r="CN204" s="99"/>
      <c r="CO204" s="99"/>
      <c r="CP204" s="99"/>
      <c r="CQ204" s="99"/>
      <c r="CR204" s="99"/>
      <c r="CS204" s="99"/>
      <c r="CT204" s="99"/>
      <c r="CU204" s="99"/>
      <c r="CV204" s="99"/>
      <c r="CW204" s="99"/>
      <c r="CX204" s="99"/>
      <c r="CY204" s="99"/>
      <c r="CZ204" s="99"/>
      <c r="DA204" s="99"/>
      <c r="DB204" s="99"/>
      <c r="DC204" s="99"/>
      <c r="DD204" s="99"/>
      <c r="DE204" s="99"/>
      <c r="DF204" s="99"/>
      <c r="DG204" s="99"/>
      <c r="DH204" s="99"/>
      <c r="DI204" s="99"/>
      <c r="DJ204" s="99"/>
      <c r="DK204" s="99"/>
      <c r="DL204" s="99"/>
      <c r="DM204" s="99"/>
      <c r="DN204" s="99"/>
      <c r="DO204" s="99"/>
      <c r="DP204" s="99"/>
      <c r="DQ204" s="99"/>
      <c r="DR204" s="99"/>
      <c r="DS204" s="99"/>
      <c r="DT204" s="99"/>
      <c r="DU204" s="99"/>
      <c r="DV204" s="99"/>
      <c r="DW204" s="99"/>
      <c r="DX204" s="99"/>
      <c r="DY204" s="99"/>
      <c r="DZ204" s="99"/>
      <c r="EA204" s="99"/>
      <c r="EB204" s="99"/>
      <c r="EC204" s="99"/>
      <c r="ED204" s="99"/>
      <c r="EE204" s="99"/>
      <c r="EF204" s="99"/>
      <c r="EG204" s="99"/>
      <c r="EH204" s="99"/>
      <c r="EI204" s="99"/>
      <c r="EJ204" s="99"/>
      <c r="EK204" s="99"/>
      <c r="EL204" s="99"/>
      <c r="EM204" s="99"/>
      <c r="EN204" s="99"/>
      <c r="EO204" s="99"/>
      <c r="EP204" s="99"/>
      <c r="EQ204" s="99"/>
      <c r="ER204" s="99"/>
      <c r="ES204" s="99"/>
      <c r="ET204" s="99"/>
      <c r="EU204" s="99"/>
      <c r="EV204" s="99"/>
      <c r="EW204" s="99"/>
      <c r="EX204" s="99"/>
      <c r="EY204" s="99"/>
      <c r="EZ204" s="99"/>
      <c r="FA204" s="99"/>
      <c r="FB204" s="99"/>
      <c r="FC204" s="99"/>
      <c r="FD204" s="99"/>
      <c r="FE204" s="99"/>
      <c r="FF204" s="99"/>
      <c r="FG204" s="99"/>
      <c r="FH204" s="99"/>
      <c r="FI204" s="99"/>
      <c r="FJ204" s="99"/>
      <c r="FK204" s="99"/>
      <c r="FL204" s="99"/>
      <c r="FM204" s="99"/>
      <c r="FN204" s="99"/>
      <c r="FO204" s="99"/>
      <c r="FP204" s="99"/>
      <c r="FQ204" s="99"/>
      <c r="FR204" s="99"/>
      <c r="FS204" s="99"/>
      <c r="FT204" s="99"/>
      <c r="FU204" s="99"/>
      <c r="FV204" s="99"/>
      <c r="FW204" s="99"/>
      <c r="FX204" s="99"/>
      <c r="FY204" s="99"/>
      <c r="FZ204" s="99"/>
      <c r="GA204" s="99"/>
      <c r="GB204" s="99"/>
      <c r="GC204" s="99"/>
      <c r="GD204" s="99"/>
      <c r="GE204" s="99"/>
      <c r="GF204" s="99"/>
      <c r="GG204" s="99"/>
      <c r="GH204" s="99"/>
      <c r="GI204" s="99"/>
      <c r="GJ204" s="99"/>
      <c r="GK204" s="99"/>
      <c r="GL204" s="99"/>
      <c r="GM204" s="99"/>
      <c r="GN204" s="99"/>
      <c r="GO204" s="99"/>
      <c r="GP204" s="99"/>
      <c r="GQ204" s="99"/>
      <c r="GR204" s="99"/>
      <c r="GS204" s="99"/>
      <c r="GT204" s="99"/>
      <c r="GU204" s="99"/>
      <c r="GV204" s="99"/>
      <c r="GW204" s="99"/>
      <c r="GX204" s="99"/>
      <c r="GY204" s="99"/>
      <c r="GZ204" s="99"/>
      <c r="HA204" s="99"/>
      <c r="HB204" s="99"/>
    </row>
    <row r="205" spans="1:210" ht="15.6" x14ac:dyDescent="0.3">
      <c r="A205" s="40" t="s">
        <v>224</v>
      </c>
      <c r="B205" s="77" t="s">
        <v>225</v>
      </c>
      <c r="C205" s="77"/>
      <c r="D205" s="77"/>
      <c r="E205" s="77"/>
      <c r="F205" s="78">
        <f>SUM(F206+F284+F268+F226+F298)</f>
        <v>601034.59000000008</v>
      </c>
    </row>
    <row r="206" spans="1:210" x14ac:dyDescent="0.25">
      <c r="A206" s="75" t="s">
        <v>226</v>
      </c>
      <c r="B206" s="76" t="s">
        <v>225</v>
      </c>
      <c r="C206" s="76" t="s">
        <v>83</v>
      </c>
      <c r="D206" s="76"/>
      <c r="E206" s="76"/>
      <c r="F206" s="45">
        <f>SUM(F211+F214+F216+F221+F224+F208+F219+F209)</f>
        <v>198213.4</v>
      </c>
    </row>
    <row r="207" spans="1:210" ht="66" x14ac:dyDescent="0.25">
      <c r="A207" s="53" t="s">
        <v>359</v>
      </c>
      <c r="B207" s="66" t="s">
        <v>225</v>
      </c>
      <c r="C207" s="66" t="s">
        <v>83</v>
      </c>
      <c r="D207" s="66" t="s">
        <v>360</v>
      </c>
      <c r="E207" s="66"/>
      <c r="F207" s="55">
        <f>SUM(F208)</f>
        <v>3931.6</v>
      </c>
    </row>
    <row r="208" spans="1:210" s="52" customFormat="1" ht="26.4" x14ac:dyDescent="0.25">
      <c r="A208" s="49" t="s">
        <v>140</v>
      </c>
      <c r="B208" s="70" t="s">
        <v>225</v>
      </c>
      <c r="C208" s="70" t="s">
        <v>83</v>
      </c>
      <c r="D208" s="70" t="s">
        <v>360</v>
      </c>
      <c r="E208" s="70" t="s">
        <v>141</v>
      </c>
      <c r="F208" s="51">
        <v>3931.6</v>
      </c>
    </row>
    <row r="209" spans="1:211" s="52" customFormat="1" x14ac:dyDescent="0.25">
      <c r="A209" s="53" t="s">
        <v>227</v>
      </c>
      <c r="B209" s="70" t="s">
        <v>225</v>
      </c>
      <c r="C209" s="70" t="s">
        <v>83</v>
      </c>
      <c r="D209" s="70" t="s">
        <v>363</v>
      </c>
      <c r="E209" s="70"/>
      <c r="F209" s="51">
        <f>SUM(F210)</f>
        <v>1464.34</v>
      </c>
    </row>
    <row r="210" spans="1:211" s="52" customFormat="1" ht="26.4" x14ac:dyDescent="0.25">
      <c r="A210" s="49" t="s">
        <v>140</v>
      </c>
      <c r="B210" s="70" t="s">
        <v>225</v>
      </c>
      <c r="C210" s="70" t="s">
        <v>83</v>
      </c>
      <c r="D210" s="70" t="s">
        <v>363</v>
      </c>
      <c r="E210" s="70" t="s">
        <v>141</v>
      </c>
      <c r="F210" s="51">
        <v>1464.34</v>
      </c>
    </row>
    <row r="211" spans="1:211" x14ac:dyDescent="0.25">
      <c r="A211" s="53" t="s">
        <v>227</v>
      </c>
      <c r="B211" s="66" t="s">
        <v>225</v>
      </c>
      <c r="C211" s="66" t="s">
        <v>83</v>
      </c>
      <c r="D211" s="66" t="s">
        <v>228</v>
      </c>
      <c r="E211" s="66"/>
      <c r="F211" s="55">
        <f>SUM(F213+F212)</f>
        <v>53301.17</v>
      </c>
    </row>
    <row r="212" spans="1:211" x14ac:dyDescent="0.25">
      <c r="A212" s="49" t="s">
        <v>107</v>
      </c>
      <c r="B212" s="70" t="s">
        <v>225</v>
      </c>
      <c r="C212" s="70" t="s">
        <v>83</v>
      </c>
      <c r="D212" s="70" t="s">
        <v>228</v>
      </c>
      <c r="E212" s="70" t="s">
        <v>98</v>
      </c>
      <c r="F212" s="51">
        <v>1668.33</v>
      </c>
    </row>
    <row r="213" spans="1:211" ht="26.4" x14ac:dyDescent="0.25">
      <c r="A213" s="49" t="s">
        <v>140</v>
      </c>
      <c r="B213" s="70" t="s">
        <v>225</v>
      </c>
      <c r="C213" s="70" t="s">
        <v>83</v>
      </c>
      <c r="D213" s="70" t="s">
        <v>228</v>
      </c>
      <c r="E213" s="70" t="s">
        <v>141</v>
      </c>
      <c r="F213" s="51">
        <v>51632.84</v>
      </c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  <c r="EF213" s="52"/>
      <c r="EG213" s="52"/>
      <c r="EH213" s="52"/>
      <c r="EI213" s="52"/>
      <c r="EJ213" s="52"/>
      <c r="EK213" s="52"/>
      <c r="EL213" s="52"/>
      <c r="EM213" s="52"/>
      <c r="EN213" s="52"/>
      <c r="EO213" s="52"/>
      <c r="EP213" s="52"/>
      <c r="EQ213" s="52"/>
      <c r="ER213" s="52"/>
      <c r="ES213" s="52"/>
      <c r="ET213" s="52"/>
      <c r="EU213" s="52"/>
      <c r="EV213" s="52"/>
      <c r="EW213" s="52"/>
      <c r="EX213" s="52"/>
      <c r="EY213" s="52"/>
      <c r="EZ213" s="52"/>
      <c r="FA213" s="52"/>
      <c r="FB213" s="52"/>
      <c r="FC213" s="52"/>
      <c r="FD213" s="52"/>
      <c r="FE213" s="52"/>
      <c r="FF213" s="52"/>
      <c r="FG213" s="52"/>
      <c r="FH213" s="52"/>
      <c r="FI213" s="52"/>
      <c r="FJ213" s="52"/>
      <c r="FK213" s="52"/>
      <c r="FL213" s="52"/>
      <c r="FM213" s="52"/>
      <c r="FN213" s="52"/>
      <c r="FO213" s="52"/>
      <c r="FP213" s="52"/>
      <c r="FQ213" s="52"/>
      <c r="FR213" s="52"/>
      <c r="FS213" s="52"/>
      <c r="FT213" s="52"/>
      <c r="FU213" s="52"/>
      <c r="FV213" s="52"/>
      <c r="FW213" s="52"/>
      <c r="FX213" s="52"/>
      <c r="FY213" s="52"/>
      <c r="FZ213" s="52"/>
      <c r="GA213" s="52"/>
      <c r="GB213" s="52"/>
      <c r="GC213" s="52"/>
      <c r="GD213" s="52"/>
      <c r="GE213" s="52"/>
      <c r="GF213" s="52"/>
      <c r="GG213" s="52"/>
      <c r="GH213" s="52"/>
      <c r="GI213" s="52"/>
      <c r="GJ213" s="52"/>
      <c r="GK213" s="52"/>
      <c r="GL213" s="52"/>
      <c r="GM213" s="52"/>
      <c r="GN213" s="52"/>
      <c r="GO213" s="52"/>
      <c r="GP213" s="52"/>
      <c r="GQ213" s="52"/>
      <c r="GR213" s="52"/>
      <c r="GS213" s="52"/>
      <c r="GT213" s="52"/>
      <c r="GU213" s="52"/>
      <c r="GV213" s="52"/>
      <c r="GW213" s="52"/>
      <c r="GX213" s="52"/>
      <c r="GY213" s="52"/>
      <c r="GZ213" s="52"/>
      <c r="HA213" s="52"/>
      <c r="HB213" s="52"/>
      <c r="HC213" s="52"/>
    </row>
    <row r="214" spans="1:211" ht="77.400000000000006" customHeight="1" x14ac:dyDescent="0.25">
      <c r="A214" s="53" t="s">
        <v>229</v>
      </c>
      <c r="B214" s="66" t="s">
        <v>225</v>
      </c>
      <c r="C214" s="66" t="s">
        <v>83</v>
      </c>
      <c r="D214" s="66" t="s">
        <v>230</v>
      </c>
      <c r="E214" s="66"/>
      <c r="F214" s="55">
        <f>SUM(F215)</f>
        <v>130088.41</v>
      </c>
    </row>
    <row r="215" spans="1:211" ht="26.4" x14ac:dyDescent="0.25">
      <c r="A215" s="49" t="s">
        <v>140</v>
      </c>
      <c r="B215" s="70" t="s">
        <v>225</v>
      </c>
      <c r="C215" s="70" t="s">
        <v>83</v>
      </c>
      <c r="D215" s="70" t="s">
        <v>230</v>
      </c>
      <c r="E215" s="70" t="s">
        <v>141</v>
      </c>
      <c r="F215" s="51">
        <v>130088.41</v>
      </c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/>
      <c r="EL215" s="52"/>
      <c r="EM215" s="52"/>
      <c r="EN215" s="52"/>
      <c r="EO215" s="52"/>
      <c r="EP215" s="52"/>
      <c r="EQ215" s="52"/>
      <c r="ER215" s="52"/>
      <c r="ES215" s="52"/>
      <c r="ET215" s="52"/>
      <c r="EU215" s="52"/>
      <c r="EV215" s="52"/>
      <c r="EW215" s="52"/>
      <c r="EX215" s="52"/>
      <c r="EY215" s="52"/>
      <c r="EZ215" s="52"/>
      <c r="FA215" s="52"/>
      <c r="FB215" s="52"/>
      <c r="FC215" s="52"/>
      <c r="FD215" s="52"/>
      <c r="FE215" s="52"/>
      <c r="FF215" s="52"/>
      <c r="FG215" s="52"/>
      <c r="FH215" s="52"/>
      <c r="FI215" s="52"/>
      <c r="FJ215" s="52"/>
      <c r="FK215" s="52"/>
      <c r="FL215" s="52"/>
      <c r="FM215" s="52"/>
      <c r="FN215" s="52"/>
      <c r="FO215" s="52"/>
      <c r="FP215" s="52"/>
      <c r="FQ215" s="52"/>
      <c r="FR215" s="52"/>
      <c r="FS215" s="52"/>
      <c r="FT215" s="52"/>
      <c r="FU215" s="52"/>
      <c r="FV215" s="52"/>
      <c r="FW215" s="52"/>
      <c r="FX215" s="52"/>
      <c r="FY215" s="52"/>
      <c r="FZ215" s="52"/>
      <c r="GA215" s="52"/>
      <c r="GB215" s="52"/>
      <c r="GC215" s="52"/>
      <c r="GD215" s="52"/>
      <c r="GE215" s="52"/>
      <c r="GF215" s="52"/>
      <c r="GG215" s="52"/>
      <c r="GH215" s="52"/>
      <c r="GI215" s="52"/>
      <c r="GJ215" s="52"/>
      <c r="GK215" s="52"/>
      <c r="GL215" s="52"/>
      <c r="GM215" s="52"/>
      <c r="GN215" s="52"/>
      <c r="GO215" s="52"/>
      <c r="GP215" s="52"/>
      <c r="GQ215" s="52"/>
      <c r="GR215" s="52"/>
      <c r="GS215" s="52"/>
      <c r="GT215" s="52"/>
      <c r="GU215" s="52"/>
      <c r="GV215" s="52"/>
      <c r="GW215" s="52"/>
      <c r="GX215" s="52"/>
      <c r="GY215" s="52"/>
      <c r="GZ215" s="52"/>
      <c r="HA215" s="52"/>
      <c r="HB215" s="52"/>
      <c r="HC215" s="52"/>
    </row>
    <row r="216" spans="1:211" ht="26.4" x14ac:dyDescent="0.25">
      <c r="A216" s="53" t="s">
        <v>231</v>
      </c>
      <c r="B216" s="66" t="s">
        <v>225</v>
      </c>
      <c r="C216" s="66" t="s">
        <v>83</v>
      </c>
      <c r="D216" s="66" t="s">
        <v>361</v>
      </c>
      <c r="E216" s="66"/>
      <c r="F216" s="55">
        <f>SUM(F218+F217)</f>
        <v>3688.46</v>
      </c>
    </row>
    <row r="217" spans="1:211" ht="13.2" customHeight="1" x14ac:dyDescent="0.25">
      <c r="A217" s="49" t="s">
        <v>107</v>
      </c>
      <c r="B217" s="70" t="s">
        <v>225</v>
      </c>
      <c r="C217" s="70" t="s">
        <v>83</v>
      </c>
      <c r="D217" s="70" t="s">
        <v>361</v>
      </c>
      <c r="E217" s="70" t="s">
        <v>98</v>
      </c>
      <c r="F217" s="55">
        <v>2674.48</v>
      </c>
    </row>
    <row r="218" spans="1:211" ht="26.4" x14ac:dyDescent="0.25">
      <c r="A218" s="49" t="s">
        <v>140</v>
      </c>
      <c r="B218" s="70" t="s">
        <v>225</v>
      </c>
      <c r="C218" s="70" t="s">
        <v>83</v>
      </c>
      <c r="D218" s="70" t="s">
        <v>361</v>
      </c>
      <c r="E218" s="70" t="s">
        <v>141</v>
      </c>
      <c r="F218" s="51">
        <v>1013.98</v>
      </c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  <c r="EQ218" s="52"/>
      <c r="ER218" s="52"/>
      <c r="ES218" s="52"/>
      <c r="ET218" s="52"/>
      <c r="EU218" s="52"/>
      <c r="EV218" s="52"/>
      <c r="EW218" s="52"/>
      <c r="EX218" s="52"/>
      <c r="EY218" s="52"/>
      <c r="EZ218" s="52"/>
      <c r="FA218" s="52"/>
      <c r="FB218" s="52"/>
      <c r="FC218" s="52"/>
      <c r="FD218" s="52"/>
      <c r="FE218" s="52"/>
      <c r="FF218" s="52"/>
      <c r="FG218" s="52"/>
      <c r="FH218" s="52"/>
      <c r="FI218" s="52"/>
      <c r="FJ218" s="52"/>
      <c r="FK218" s="52"/>
      <c r="FL218" s="52"/>
      <c r="FM218" s="52"/>
      <c r="FN218" s="52"/>
      <c r="FO218" s="52"/>
      <c r="FP218" s="52"/>
      <c r="FQ218" s="52"/>
      <c r="FR218" s="52"/>
      <c r="FS218" s="52"/>
      <c r="FT218" s="52"/>
      <c r="FU218" s="52"/>
      <c r="FV218" s="52"/>
      <c r="FW218" s="52"/>
      <c r="FX218" s="52"/>
      <c r="FY218" s="52"/>
      <c r="FZ218" s="52"/>
      <c r="GA218" s="52"/>
      <c r="GB218" s="52"/>
      <c r="GC218" s="52"/>
      <c r="GD218" s="52"/>
      <c r="GE218" s="52"/>
      <c r="GF218" s="52"/>
      <c r="GG218" s="52"/>
      <c r="GH218" s="52"/>
      <c r="GI218" s="52"/>
      <c r="GJ218" s="52"/>
      <c r="GK218" s="52"/>
      <c r="GL218" s="52"/>
      <c r="GM218" s="52"/>
      <c r="GN218" s="52"/>
      <c r="GO218" s="52"/>
      <c r="GP218" s="52"/>
      <c r="GQ218" s="52"/>
      <c r="GR218" s="52"/>
      <c r="GS218" s="52"/>
      <c r="GT218" s="52"/>
      <c r="GU218" s="52"/>
      <c r="GV218" s="52"/>
      <c r="GW218" s="52"/>
      <c r="GX218" s="52"/>
      <c r="GY218" s="52"/>
      <c r="GZ218" s="52"/>
      <c r="HA218" s="52"/>
      <c r="HB218" s="52"/>
      <c r="HC218" s="52"/>
    </row>
    <row r="219" spans="1:211" ht="26.4" x14ac:dyDescent="0.25">
      <c r="A219" s="53" t="s">
        <v>368</v>
      </c>
      <c r="B219" s="66" t="s">
        <v>225</v>
      </c>
      <c r="C219" s="66" t="s">
        <v>83</v>
      </c>
      <c r="D219" s="66" t="s">
        <v>362</v>
      </c>
      <c r="E219" s="66"/>
      <c r="F219" s="55">
        <f>SUM(F220)</f>
        <v>4390.34</v>
      </c>
    </row>
    <row r="220" spans="1:211" ht="26.4" x14ac:dyDescent="0.25">
      <c r="A220" s="49" t="s">
        <v>140</v>
      </c>
      <c r="B220" s="70" t="s">
        <v>225</v>
      </c>
      <c r="C220" s="70" t="s">
        <v>83</v>
      </c>
      <c r="D220" s="70" t="s">
        <v>362</v>
      </c>
      <c r="E220" s="70" t="s">
        <v>141</v>
      </c>
      <c r="F220" s="51">
        <v>4390.34</v>
      </c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  <c r="EJ220" s="52"/>
      <c r="EK220" s="52"/>
      <c r="EL220" s="52"/>
      <c r="EM220" s="52"/>
      <c r="EN220" s="52"/>
      <c r="EO220" s="52"/>
      <c r="EP220" s="52"/>
      <c r="EQ220" s="52"/>
      <c r="ER220" s="52"/>
      <c r="ES220" s="52"/>
      <c r="ET220" s="52"/>
      <c r="EU220" s="52"/>
      <c r="EV220" s="52"/>
      <c r="EW220" s="52"/>
      <c r="EX220" s="52"/>
      <c r="EY220" s="52"/>
      <c r="EZ220" s="52"/>
      <c r="FA220" s="52"/>
      <c r="FB220" s="52"/>
      <c r="FC220" s="52"/>
      <c r="FD220" s="52"/>
      <c r="FE220" s="52"/>
      <c r="FF220" s="52"/>
      <c r="FG220" s="52"/>
      <c r="FH220" s="52"/>
      <c r="FI220" s="52"/>
      <c r="FJ220" s="52"/>
      <c r="FK220" s="52"/>
      <c r="FL220" s="52"/>
      <c r="FM220" s="52"/>
      <c r="FN220" s="52"/>
      <c r="FO220" s="52"/>
      <c r="FP220" s="52"/>
      <c r="FQ220" s="52"/>
      <c r="FR220" s="52"/>
      <c r="FS220" s="52"/>
      <c r="FT220" s="52"/>
      <c r="FU220" s="52"/>
      <c r="FV220" s="52"/>
      <c r="FW220" s="52"/>
      <c r="FX220" s="52"/>
      <c r="FY220" s="52"/>
      <c r="FZ220" s="52"/>
      <c r="GA220" s="52"/>
      <c r="GB220" s="52"/>
      <c r="GC220" s="52"/>
      <c r="GD220" s="52"/>
      <c r="GE220" s="52"/>
      <c r="GF220" s="52"/>
      <c r="GG220" s="52"/>
      <c r="GH220" s="52"/>
      <c r="GI220" s="52"/>
      <c r="GJ220" s="52"/>
      <c r="GK220" s="52"/>
      <c r="GL220" s="52"/>
      <c r="GM220" s="52"/>
      <c r="GN220" s="52"/>
      <c r="GO220" s="52"/>
      <c r="GP220" s="52"/>
      <c r="GQ220" s="52"/>
      <c r="GR220" s="52"/>
      <c r="GS220" s="52"/>
      <c r="GT220" s="52"/>
      <c r="GU220" s="52"/>
      <c r="GV220" s="52"/>
      <c r="GW220" s="52"/>
      <c r="GX220" s="52"/>
      <c r="GY220" s="52"/>
      <c r="GZ220" s="52"/>
      <c r="HA220" s="52"/>
      <c r="HB220" s="52"/>
      <c r="HC220" s="52"/>
    </row>
    <row r="221" spans="1:211" ht="13.8" x14ac:dyDescent="0.3">
      <c r="A221" s="46" t="s">
        <v>130</v>
      </c>
      <c r="B221" s="64" t="s">
        <v>225</v>
      </c>
      <c r="C221" s="64" t="s">
        <v>83</v>
      </c>
      <c r="D221" s="64" t="s">
        <v>131</v>
      </c>
      <c r="E221" s="64"/>
      <c r="F221" s="48">
        <f>SUM(F222)</f>
        <v>877.11</v>
      </c>
    </row>
    <row r="222" spans="1:211" ht="26.4" x14ac:dyDescent="0.25">
      <c r="A222" s="53" t="s">
        <v>132</v>
      </c>
      <c r="B222" s="66" t="s">
        <v>225</v>
      </c>
      <c r="C222" s="66" t="s">
        <v>83</v>
      </c>
      <c r="D222" s="70" t="s">
        <v>133</v>
      </c>
      <c r="E222" s="66"/>
      <c r="F222" s="55">
        <f>SUM(F223)</f>
        <v>877.11</v>
      </c>
    </row>
    <row r="223" spans="1:211" ht="26.4" x14ac:dyDescent="0.25">
      <c r="A223" s="49" t="s">
        <v>140</v>
      </c>
      <c r="B223" s="70" t="s">
        <v>225</v>
      </c>
      <c r="C223" s="70" t="s">
        <v>83</v>
      </c>
      <c r="D223" s="70" t="s">
        <v>133</v>
      </c>
      <c r="E223" s="70" t="s">
        <v>141</v>
      </c>
      <c r="F223" s="51">
        <v>877.11</v>
      </c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  <c r="EJ223" s="52"/>
      <c r="EK223" s="52"/>
      <c r="EL223" s="52"/>
      <c r="EM223" s="52"/>
      <c r="EN223" s="52"/>
      <c r="EO223" s="52"/>
      <c r="EP223" s="52"/>
      <c r="EQ223" s="52"/>
      <c r="ER223" s="52"/>
      <c r="ES223" s="52"/>
      <c r="ET223" s="52"/>
      <c r="EU223" s="52"/>
      <c r="EV223" s="52"/>
      <c r="EW223" s="52"/>
      <c r="EX223" s="52"/>
      <c r="EY223" s="52"/>
      <c r="EZ223" s="52"/>
      <c r="FA223" s="52"/>
      <c r="FB223" s="52"/>
      <c r="FC223" s="52"/>
      <c r="FD223" s="52"/>
      <c r="FE223" s="52"/>
      <c r="FF223" s="52"/>
      <c r="FG223" s="52"/>
      <c r="FH223" s="52"/>
      <c r="FI223" s="52"/>
      <c r="FJ223" s="52"/>
      <c r="FK223" s="52"/>
      <c r="FL223" s="52"/>
      <c r="FM223" s="52"/>
      <c r="FN223" s="52"/>
      <c r="FO223" s="52"/>
      <c r="FP223" s="52"/>
      <c r="FQ223" s="52"/>
      <c r="FR223" s="52"/>
      <c r="FS223" s="52"/>
      <c r="FT223" s="52"/>
      <c r="FU223" s="52"/>
      <c r="FV223" s="52"/>
      <c r="FW223" s="52"/>
      <c r="FX223" s="52"/>
      <c r="FY223" s="52"/>
      <c r="FZ223" s="52"/>
      <c r="GA223" s="52"/>
      <c r="GB223" s="52"/>
      <c r="GC223" s="52"/>
      <c r="GD223" s="52"/>
      <c r="GE223" s="52"/>
      <c r="GF223" s="52"/>
      <c r="GG223" s="52"/>
      <c r="GH223" s="52"/>
      <c r="GI223" s="52"/>
      <c r="GJ223" s="52"/>
      <c r="GK223" s="52"/>
      <c r="GL223" s="52"/>
      <c r="GM223" s="52"/>
      <c r="GN223" s="52"/>
      <c r="GO223" s="52"/>
      <c r="GP223" s="52"/>
      <c r="GQ223" s="52"/>
      <c r="GR223" s="52"/>
      <c r="GS223" s="52"/>
      <c r="GT223" s="52"/>
      <c r="GU223" s="52"/>
      <c r="GV223" s="52"/>
      <c r="GW223" s="52"/>
      <c r="GX223" s="52"/>
      <c r="GY223" s="52"/>
      <c r="GZ223" s="52"/>
      <c r="HA223" s="52"/>
      <c r="HB223" s="52"/>
    </row>
    <row r="224" spans="1:211" x14ac:dyDescent="0.25">
      <c r="A224" s="53" t="s">
        <v>186</v>
      </c>
      <c r="B224" s="66" t="s">
        <v>225</v>
      </c>
      <c r="C224" s="66" t="s">
        <v>83</v>
      </c>
      <c r="D224" s="66" t="s">
        <v>187</v>
      </c>
      <c r="E224" s="66"/>
      <c r="F224" s="55">
        <f>SUM(F225)</f>
        <v>471.97</v>
      </c>
    </row>
    <row r="225" spans="1:211" s="52" customFormat="1" ht="26.4" x14ac:dyDescent="0.25">
      <c r="A225" s="49" t="s">
        <v>140</v>
      </c>
      <c r="B225" s="70" t="s">
        <v>225</v>
      </c>
      <c r="C225" s="70" t="s">
        <v>83</v>
      </c>
      <c r="D225" s="70" t="s">
        <v>187</v>
      </c>
      <c r="E225" s="70" t="s">
        <v>141</v>
      </c>
      <c r="F225" s="51">
        <v>471.97</v>
      </c>
    </row>
    <row r="226" spans="1:211" x14ac:dyDescent="0.25">
      <c r="A226" s="75" t="s">
        <v>232</v>
      </c>
      <c r="B226" s="76" t="s">
        <v>225</v>
      </c>
      <c r="C226" s="76" t="s">
        <v>85</v>
      </c>
      <c r="D226" s="76"/>
      <c r="E226" s="76"/>
      <c r="F226" s="45">
        <f>SUM(F227+F253+F255+F260+F262+F258+F230+F233+F239+F237+F244+F266+F241+F264+F235+F247+F251+F249)</f>
        <v>336752.79</v>
      </c>
    </row>
    <row r="227" spans="1:211" x14ac:dyDescent="0.25">
      <c r="A227" s="53" t="s">
        <v>51</v>
      </c>
      <c r="B227" s="70" t="s">
        <v>225</v>
      </c>
      <c r="C227" s="70" t="s">
        <v>85</v>
      </c>
      <c r="D227" s="70" t="s">
        <v>233</v>
      </c>
      <c r="E227" s="70"/>
      <c r="F227" s="51">
        <f>F229+F228</f>
        <v>17656.57</v>
      </c>
    </row>
    <row r="228" spans="1:211" x14ac:dyDescent="0.25">
      <c r="A228" s="49" t="s">
        <v>107</v>
      </c>
      <c r="B228" s="70" t="s">
        <v>225</v>
      </c>
      <c r="C228" s="70" t="s">
        <v>85</v>
      </c>
      <c r="D228" s="70" t="s">
        <v>233</v>
      </c>
      <c r="E228" s="70" t="s">
        <v>98</v>
      </c>
      <c r="F228" s="51">
        <v>4686.13</v>
      </c>
    </row>
    <row r="229" spans="1:211" ht="26.4" x14ac:dyDescent="0.25">
      <c r="A229" s="49" t="s">
        <v>140</v>
      </c>
      <c r="B229" s="70" t="s">
        <v>225</v>
      </c>
      <c r="C229" s="70" t="s">
        <v>85</v>
      </c>
      <c r="D229" s="70" t="s">
        <v>233</v>
      </c>
      <c r="E229" s="70" t="s">
        <v>141</v>
      </c>
      <c r="F229" s="51">
        <v>12970.44</v>
      </c>
    </row>
    <row r="230" spans="1:211" ht="26.4" x14ac:dyDescent="0.25">
      <c r="A230" s="53" t="s">
        <v>231</v>
      </c>
      <c r="B230" s="70" t="s">
        <v>225</v>
      </c>
      <c r="C230" s="70" t="s">
        <v>85</v>
      </c>
      <c r="D230" s="70" t="s">
        <v>234</v>
      </c>
      <c r="E230" s="70"/>
      <c r="F230" s="51">
        <f>SUM(F231+F232)</f>
        <v>9629.67</v>
      </c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  <c r="EJ230" s="52"/>
      <c r="EK230" s="52"/>
      <c r="EL230" s="52"/>
      <c r="EM230" s="52"/>
      <c r="EN230" s="52"/>
      <c r="EO230" s="52"/>
      <c r="EP230" s="52"/>
      <c r="EQ230" s="52"/>
      <c r="ER230" s="52"/>
      <c r="ES230" s="52"/>
      <c r="ET230" s="52"/>
      <c r="EU230" s="52"/>
      <c r="EV230" s="52"/>
      <c r="EW230" s="52"/>
      <c r="EX230" s="52"/>
      <c r="EY230" s="52"/>
      <c r="EZ230" s="52"/>
      <c r="FA230" s="52"/>
      <c r="FB230" s="52"/>
      <c r="FC230" s="52"/>
      <c r="FD230" s="52"/>
      <c r="FE230" s="52"/>
      <c r="FF230" s="52"/>
      <c r="FG230" s="52"/>
      <c r="FH230" s="52"/>
      <c r="FI230" s="52"/>
      <c r="FJ230" s="52"/>
      <c r="FK230" s="52"/>
      <c r="FL230" s="52"/>
      <c r="FM230" s="52"/>
      <c r="FN230" s="52"/>
      <c r="FO230" s="52"/>
      <c r="FP230" s="52"/>
      <c r="FQ230" s="52"/>
      <c r="FR230" s="52"/>
      <c r="FS230" s="52"/>
      <c r="FT230" s="52"/>
      <c r="FU230" s="52"/>
      <c r="FV230" s="52"/>
      <c r="FW230" s="52"/>
      <c r="FX230" s="52"/>
      <c r="FY230" s="52"/>
      <c r="FZ230" s="52"/>
      <c r="GA230" s="52"/>
      <c r="GB230" s="52"/>
      <c r="GC230" s="52"/>
      <c r="GD230" s="52"/>
      <c r="GE230" s="52"/>
      <c r="GF230" s="52"/>
      <c r="GG230" s="52"/>
      <c r="GH230" s="52"/>
      <c r="GI230" s="52"/>
      <c r="GJ230" s="52"/>
      <c r="GK230" s="52"/>
      <c r="GL230" s="52"/>
      <c r="GM230" s="52"/>
      <c r="GN230" s="52"/>
      <c r="GO230" s="52"/>
      <c r="GP230" s="52"/>
      <c r="GQ230" s="52"/>
      <c r="GR230" s="52"/>
      <c r="GS230" s="52"/>
      <c r="GT230" s="52"/>
      <c r="GU230" s="52"/>
      <c r="GV230" s="52"/>
      <c r="GW230" s="52"/>
      <c r="GX230" s="52"/>
      <c r="GY230" s="52"/>
      <c r="GZ230" s="52"/>
      <c r="HA230" s="52"/>
      <c r="HB230" s="52"/>
      <c r="HC230" s="52"/>
    </row>
    <row r="231" spans="1:211" x14ac:dyDescent="0.25">
      <c r="A231" s="49" t="s">
        <v>107</v>
      </c>
      <c r="B231" s="70" t="s">
        <v>225</v>
      </c>
      <c r="C231" s="70" t="s">
        <v>85</v>
      </c>
      <c r="D231" s="70" t="s">
        <v>234</v>
      </c>
      <c r="E231" s="70" t="s">
        <v>98</v>
      </c>
      <c r="F231" s="51">
        <v>3579.46</v>
      </c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/>
      <c r="EL231" s="52"/>
      <c r="EM231" s="52"/>
      <c r="EN231" s="52"/>
      <c r="EO231" s="52"/>
      <c r="EP231" s="52"/>
      <c r="EQ231" s="52"/>
      <c r="ER231" s="52"/>
      <c r="ES231" s="52"/>
      <c r="ET231" s="52"/>
      <c r="EU231" s="52"/>
      <c r="EV231" s="52"/>
      <c r="EW231" s="52"/>
      <c r="EX231" s="52"/>
      <c r="EY231" s="52"/>
      <c r="EZ231" s="52"/>
      <c r="FA231" s="52"/>
      <c r="FB231" s="52"/>
      <c r="FC231" s="52"/>
      <c r="FD231" s="52"/>
      <c r="FE231" s="52"/>
      <c r="FF231" s="52"/>
      <c r="FG231" s="52"/>
      <c r="FH231" s="52"/>
      <c r="FI231" s="52"/>
      <c r="FJ231" s="52"/>
      <c r="FK231" s="52"/>
      <c r="FL231" s="52"/>
      <c r="FM231" s="52"/>
      <c r="FN231" s="52"/>
      <c r="FO231" s="52"/>
      <c r="FP231" s="52"/>
      <c r="FQ231" s="52"/>
      <c r="FR231" s="52"/>
      <c r="FS231" s="52"/>
      <c r="FT231" s="52"/>
      <c r="FU231" s="52"/>
      <c r="FV231" s="52"/>
      <c r="FW231" s="52"/>
      <c r="FX231" s="52"/>
      <c r="FY231" s="52"/>
      <c r="FZ231" s="52"/>
      <c r="GA231" s="52"/>
      <c r="GB231" s="52"/>
      <c r="GC231" s="52"/>
      <c r="GD231" s="52"/>
      <c r="GE231" s="52"/>
      <c r="GF231" s="52"/>
      <c r="GG231" s="52"/>
      <c r="GH231" s="52"/>
      <c r="GI231" s="52"/>
      <c r="GJ231" s="52"/>
      <c r="GK231" s="52"/>
      <c r="GL231" s="52"/>
      <c r="GM231" s="52"/>
      <c r="GN231" s="52"/>
      <c r="GO231" s="52"/>
      <c r="GP231" s="52"/>
      <c r="GQ231" s="52"/>
      <c r="GR231" s="52"/>
      <c r="GS231" s="52"/>
      <c r="GT231" s="52"/>
      <c r="GU231" s="52"/>
      <c r="GV231" s="52"/>
      <c r="GW231" s="52"/>
      <c r="GX231" s="52"/>
      <c r="GY231" s="52"/>
      <c r="GZ231" s="52"/>
      <c r="HA231" s="52"/>
      <c r="HB231" s="52"/>
      <c r="HC231" s="52"/>
    </row>
    <row r="232" spans="1:211" ht="26.4" x14ac:dyDescent="0.25">
      <c r="A232" s="49" t="s">
        <v>140</v>
      </c>
      <c r="B232" s="70" t="s">
        <v>225</v>
      </c>
      <c r="C232" s="70" t="s">
        <v>85</v>
      </c>
      <c r="D232" s="70" t="s">
        <v>234</v>
      </c>
      <c r="E232" s="70" t="s">
        <v>141</v>
      </c>
      <c r="F232" s="51">
        <v>6050.21</v>
      </c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/>
      <c r="EL232" s="52"/>
      <c r="EM232" s="52"/>
      <c r="EN232" s="52"/>
      <c r="EO232" s="52"/>
      <c r="EP232" s="52"/>
      <c r="EQ232" s="52"/>
      <c r="ER232" s="52"/>
      <c r="ES232" s="52"/>
      <c r="ET232" s="52"/>
      <c r="EU232" s="52"/>
      <c r="EV232" s="52"/>
      <c r="EW232" s="52"/>
      <c r="EX232" s="52"/>
      <c r="EY232" s="52"/>
      <c r="EZ232" s="52"/>
      <c r="FA232" s="52"/>
      <c r="FB232" s="52"/>
      <c r="FC232" s="52"/>
      <c r="FD232" s="52"/>
      <c r="FE232" s="52"/>
      <c r="FF232" s="52"/>
      <c r="FG232" s="52"/>
      <c r="FH232" s="52"/>
      <c r="FI232" s="52"/>
      <c r="FJ232" s="52"/>
      <c r="FK232" s="52"/>
      <c r="FL232" s="52"/>
      <c r="FM232" s="52"/>
      <c r="FN232" s="52"/>
      <c r="FO232" s="52"/>
      <c r="FP232" s="52"/>
      <c r="FQ232" s="52"/>
      <c r="FR232" s="52"/>
      <c r="FS232" s="52"/>
      <c r="FT232" s="52"/>
      <c r="FU232" s="52"/>
      <c r="FV232" s="52"/>
      <c r="FW232" s="52"/>
      <c r="FX232" s="52"/>
      <c r="FY232" s="52"/>
      <c r="FZ232" s="52"/>
      <c r="GA232" s="52"/>
      <c r="GB232" s="52"/>
      <c r="GC232" s="52"/>
      <c r="GD232" s="52"/>
      <c r="GE232" s="52"/>
      <c r="GF232" s="52"/>
      <c r="GG232" s="52"/>
      <c r="GH232" s="52"/>
      <c r="GI232" s="52"/>
      <c r="GJ232" s="52"/>
      <c r="GK232" s="52"/>
      <c r="GL232" s="52"/>
      <c r="GM232" s="52"/>
      <c r="GN232" s="52"/>
      <c r="GO232" s="52"/>
      <c r="GP232" s="52"/>
      <c r="GQ232" s="52"/>
      <c r="GR232" s="52"/>
      <c r="GS232" s="52"/>
      <c r="GT232" s="52"/>
      <c r="GU232" s="52"/>
      <c r="GV232" s="52"/>
      <c r="GW232" s="52"/>
      <c r="GX232" s="52"/>
      <c r="GY232" s="52"/>
      <c r="GZ232" s="52"/>
      <c r="HA232" s="52"/>
      <c r="HB232" s="52"/>
      <c r="HC232" s="52"/>
    </row>
    <row r="233" spans="1:211" ht="39.6" x14ac:dyDescent="0.25">
      <c r="A233" s="53" t="s">
        <v>235</v>
      </c>
      <c r="B233" s="66" t="s">
        <v>225</v>
      </c>
      <c r="C233" s="66" t="s">
        <v>85</v>
      </c>
      <c r="D233" s="66" t="s">
        <v>236</v>
      </c>
      <c r="E233" s="66"/>
      <c r="F233" s="55">
        <f>SUM(F234)</f>
        <v>1221.6300000000001</v>
      </c>
    </row>
    <row r="234" spans="1:211" ht="26.4" x14ac:dyDescent="0.25">
      <c r="A234" s="49" t="s">
        <v>140</v>
      </c>
      <c r="B234" s="70" t="s">
        <v>225</v>
      </c>
      <c r="C234" s="70" t="s">
        <v>85</v>
      </c>
      <c r="D234" s="70" t="s">
        <v>236</v>
      </c>
      <c r="E234" s="70" t="s">
        <v>141</v>
      </c>
      <c r="F234" s="51">
        <v>1221.6300000000001</v>
      </c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/>
      <c r="EL234" s="52"/>
      <c r="EM234" s="52"/>
      <c r="EN234" s="52"/>
      <c r="EO234" s="52"/>
      <c r="EP234" s="52"/>
      <c r="EQ234" s="52"/>
      <c r="ER234" s="52"/>
      <c r="ES234" s="52"/>
      <c r="ET234" s="52"/>
      <c r="EU234" s="52"/>
      <c r="EV234" s="52"/>
      <c r="EW234" s="52"/>
      <c r="EX234" s="52"/>
      <c r="EY234" s="52"/>
      <c r="EZ234" s="52"/>
      <c r="FA234" s="52"/>
      <c r="FB234" s="52"/>
      <c r="FC234" s="52"/>
      <c r="FD234" s="52"/>
      <c r="FE234" s="52"/>
      <c r="FF234" s="52"/>
      <c r="FG234" s="52"/>
      <c r="FH234" s="52"/>
      <c r="FI234" s="52"/>
      <c r="FJ234" s="52"/>
      <c r="FK234" s="52"/>
      <c r="FL234" s="52"/>
      <c r="FM234" s="52"/>
      <c r="FN234" s="52"/>
      <c r="FO234" s="52"/>
      <c r="FP234" s="52"/>
      <c r="FQ234" s="52"/>
      <c r="FR234" s="52"/>
      <c r="FS234" s="52"/>
      <c r="FT234" s="52"/>
      <c r="FU234" s="52"/>
      <c r="FV234" s="52"/>
      <c r="FW234" s="52"/>
      <c r="FX234" s="52"/>
      <c r="FY234" s="52"/>
      <c r="FZ234" s="52"/>
      <c r="GA234" s="52"/>
      <c r="GB234" s="52"/>
      <c r="GC234" s="52"/>
      <c r="GD234" s="52"/>
      <c r="GE234" s="52"/>
      <c r="GF234" s="52"/>
      <c r="GG234" s="52"/>
      <c r="GH234" s="52"/>
      <c r="GI234" s="52"/>
      <c r="GJ234" s="52"/>
      <c r="GK234" s="52"/>
      <c r="GL234" s="52"/>
      <c r="GM234" s="52"/>
      <c r="GN234" s="52"/>
      <c r="GO234" s="52"/>
      <c r="GP234" s="52"/>
      <c r="GQ234" s="52"/>
      <c r="GR234" s="52"/>
      <c r="GS234" s="52"/>
      <c r="GT234" s="52"/>
      <c r="GU234" s="52"/>
      <c r="GV234" s="52"/>
      <c r="GW234" s="52"/>
      <c r="GX234" s="52"/>
      <c r="GY234" s="52"/>
      <c r="GZ234" s="52"/>
      <c r="HA234" s="52"/>
      <c r="HB234" s="52"/>
      <c r="HC234" s="52"/>
    </row>
    <row r="235" spans="1:211" ht="52.8" x14ac:dyDescent="0.25">
      <c r="A235" s="53" t="s">
        <v>564</v>
      </c>
      <c r="B235" s="66" t="s">
        <v>225</v>
      </c>
      <c r="C235" s="66" t="s">
        <v>85</v>
      </c>
      <c r="D235" s="66" t="s">
        <v>365</v>
      </c>
      <c r="E235" s="66"/>
      <c r="F235" s="55">
        <f>SUM(F236)</f>
        <v>554.20000000000005</v>
      </c>
    </row>
    <row r="236" spans="1:211" ht="26.4" x14ac:dyDescent="0.25">
      <c r="A236" s="49" t="s">
        <v>140</v>
      </c>
      <c r="B236" s="70" t="s">
        <v>225</v>
      </c>
      <c r="C236" s="70" t="s">
        <v>85</v>
      </c>
      <c r="D236" s="66" t="s">
        <v>365</v>
      </c>
      <c r="E236" s="70" t="s">
        <v>141</v>
      </c>
      <c r="F236" s="51">
        <v>554.20000000000005</v>
      </c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  <c r="EB236" s="52"/>
      <c r="EC236" s="52"/>
      <c r="ED236" s="52"/>
      <c r="EE236" s="52"/>
      <c r="EF236" s="52"/>
      <c r="EG236" s="52"/>
      <c r="EH236" s="52"/>
      <c r="EI236" s="52"/>
      <c r="EJ236" s="52"/>
      <c r="EK236" s="52"/>
      <c r="EL236" s="52"/>
      <c r="EM236" s="52"/>
      <c r="EN236" s="52"/>
      <c r="EO236" s="52"/>
      <c r="EP236" s="52"/>
      <c r="EQ236" s="52"/>
      <c r="ER236" s="52"/>
      <c r="ES236" s="52"/>
      <c r="ET236" s="52"/>
      <c r="EU236" s="52"/>
      <c r="EV236" s="52"/>
      <c r="EW236" s="52"/>
      <c r="EX236" s="52"/>
      <c r="EY236" s="52"/>
      <c r="EZ236" s="52"/>
      <c r="FA236" s="52"/>
      <c r="FB236" s="52"/>
      <c r="FC236" s="52"/>
      <c r="FD236" s="52"/>
      <c r="FE236" s="52"/>
      <c r="FF236" s="52"/>
      <c r="FG236" s="52"/>
      <c r="FH236" s="52"/>
      <c r="FI236" s="52"/>
      <c r="FJ236" s="52"/>
      <c r="FK236" s="52"/>
      <c r="FL236" s="52"/>
      <c r="FM236" s="52"/>
      <c r="FN236" s="52"/>
      <c r="FO236" s="52"/>
      <c r="FP236" s="52"/>
      <c r="FQ236" s="52"/>
      <c r="FR236" s="52"/>
      <c r="FS236" s="52"/>
      <c r="FT236" s="52"/>
      <c r="FU236" s="52"/>
      <c r="FV236" s="52"/>
      <c r="FW236" s="52"/>
      <c r="FX236" s="52"/>
      <c r="FY236" s="52"/>
      <c r="FZ236" s="52"/>
      <c r="GA236" s="52"/>
      <c r="GB236" s="52"/>
      <c r="GC236" s="52"/>
      <c r="GD236" s="52"/>
      <c r="GE236" s="52"/>
      <c r="GF236" s="52"/>
      <c r="GG236" s="52"/>
      <c r="GH236" s="52"/>
      <c r="GI236" s="52"/>
      <c r="GJ236" s="52"/>
      <c r="GK236" s="52"/>
      <c r="GL236" s="52"/>
      <c r="GM236" s="52"/>
      <c r="GN236" s="52"/>
      <c r="GO236" s="52"/>
      <c r="GP236" s="52"/>
      <c r="GQ236" s="52"/>
      <c r="GR236" s="52"/>
      <c r="GS236" s="52"/>
      <c r="GT236" s="52"/>
      <c r="GU236" s="52"/>
      <c r="GV236" s="52"/>
      <c r="GW236" s="52"/>
      <c r="GX236" s="52"/>
      <c r="GY236" s="52"/>
      <c r="GZ236" s="52"/>
      <c r="HA236" s="52"/>
      <c r="HB236" s="52"/>
      <c r="HC236" s="52"/>
    </row>
    <row r="237" spans="1:211" ht="26.4" x14ac:dyDescent="0.25">
      <c r="A237" s="53" t="s">
        <v>237</v>
      </c>
      <c r="B237" s="66" t="s">
        <v>225</v>
      </c>
      <c r="C237" s="66" t="s">
        <v>85</v>
      </c>
      <c r="D237" s="66" t="s">
        <v>238</v>
      </c>
      <c r="E237" s="66"/>
      <c r="F237" s="55">
        <f>SUM(F238)</f>
        <v>12733.56</v>
      </c>
    </row>
    <row r="238" spans="1:211" s="52" customFormat="1" ht="26.4" x14ac:dyDescent="0.25">
      <c r="A238" s="49" t="s">
        <v>140</v>
      </c>
      <c r="B238" s="70" t="s">
        <v>225</v>
      </c>
      <c r="C238" s="70" t="s">
        <v>85</v>
      </c>
      <c r="D238" s="70" t="s">
        <v>238</v>
      </c>
      <c r="E238" s="70" t="s">
        <v>141</v>
      </c>
      <c r="F238" s="51">
        <v>12733.56</v>
      </c>
    </row>
    <row r="239" spans="1:211" ht="39.6" x14ac:dyDescent="0.25">
      <c r="A239" s="53" t="s">
        <v>235</v>
      </c>
      <c r="B239" s="66" t="s">
        <v>225</v>
      </c>
      <c r="C239" s="66" t="s">
        <v>85</v>
      </c>
      <c r="D239" s="66" t="s">
        <v>239</v>
      </c>
      <c r="E239" s="66"/>
      <c r="F239" s="55">
        <f>SUM(F240)</f>
        <v>21917.32</v>
      </c>
    </row>
    <row r="240" spans="1:211" ht="26.4" x14ac:dyDescent="0.25">
      <c r="A240" s="49" t="s">
        <v>140</v>
      </c>
      <c r="B240" s="70" t="s">
        <v>225</v>
      </c>
      <c r="C240" s="70" t="s">
        <v>85</v>
      </c>
      <c r="D240" s="70" t="s">
        <v>239</v>
      </c>
      <c r="E240" s="70" t="s">
        <v>141</v>
      </c>
      <c r="F240" s="51">
        <v>21917.32</v>
      </c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  <c r="EJ240" s="52"/>
      <c r="EK240" s="52"/>
      <c r="EL240" s="52"/>
      <c r="EM240" s="52"/>
      <c r="EN240" s="52"/>
      <c r="EO240" s="52"/>
      <c r="EP240" s="52"/>
      <c r="EQ240" s="52"/>
      <c r="ER240" s="52"/>
      <c r="ES240" s="52"/>
      <c r="ET240" s="52"/>
      <c r="EU240" s="52"/>
      <c r="EV240" s="52"/>
      <c r="EW240" s="52"/>
      <c r="EX240" s="52"/>
      <c r="EY240" s="52"/>
      <c r="EZ240" s="52"/>
      <c r="FA240" s="52"/>
      <c r="FB240" s="52"/>
      <c r="FC240" s="52"/>
      <c r="FD240" s="52"/>
      <c r="FE240" s="52"/>
      <c r="FF240" s="52"/>
      <c r="FG240" s="52"/>
      <c r="FH240" s="52"/>
      <c r="FI240" s="52"/>
      <c r="FJ240" s="52"/>
      <c r="FK240" s="52"/>
      <c r="FL240" s="52"/>
      <c r="FM240" s="52"/>
      <c r="FN240" s="52"/>
      <c r="FO240" s="52"/>
      <c r="FP240" s="52"/>
      <c r="FQ240" s="52"/>
      <c r="FR240" s="52"/>
      <c r="FS240" s="52"/>
      <c r="FT240" s="52"/>
      <c r="FU240" s="52"/>
      <c r="FV240" s="52"/>
      <c r="FW240" s="52"/>
      <c r="FX240" s="52"/>
      <c r="FY240" s="52"/>
      <c r="FZ240" s="52"/>
      <c r="GA240" s="52"/>
      <c r="GB240" s="52"/>
      <c r="GC240" s="52"/>
      <c r="GD240" s="52"/>
      <c r="GE240" s="52"/>
      <c r="GF240" s="52"/>
      <c r="GG240" s="52"/>
      <c r="GH240" s="52"/>
      <c r="GI240" s="52"/>
      <c r="GJ240" s="52"/>
      <c r="GK240" s="52"/>
      <c r="GL240" s="52"/>
      <c r="GM240" s="52"/>
      <c r="GN240" s="52"/>
      <c r="GO240" s="52"/>
      <c r="GP240" s="52"/>
      <c r="GQ240" s="52"/>
      <c r="GR240" s="52"/>
      <c r="GS240" s="52"/>
      <c r="GT240" s="52"/>
      <c r="GU240" s="52"/>
      <c r="GV240" s="52"/>
      <c r="GW240" s="52"/>
      <c r="GX240" s="52"/>
      <c r="GY240" s="52"/>
      <c r="GZ240" s="52"/>
      <c r="HA240" s="52"/>
      <c r="HB240" s="52"/>
      <c r="HC240" s="52"/>
    </row>
    <row r="241" spans="1:211" ht="39.6" x14ac:dyDescent="0.25">
      <c r="A241" s="53" t="s">
        <v>345</v>
      </c>
      <c r="B241" s="66" t="s">
        <v>225</v>
      </c>
      <c r="C241" s="66" t="s">
        <v>85</v>
      </c>
      <c r="D241" s="66" t="s">
        <v>346</v>
      </c>
      <c r="E241" s="66"/>
      <c r="F241" s="55">
        <f>SUM(F242+F243)</f>
        <v>1618.52</v>
      </c>
    </row>
    <row r="242" spans="1:211" x14ac:dyDescent="0.25">
      <c r="A242" s="49" t="s">
        <v>107</v>
      </c>
      <c r="B242" s="70" t="s">
        <v>225</v>
      </c>
      <c r="C242" s="70" t="s">
        <v>85</v>
      </c>
      <c r="D242" s="66" t="s">
        <v>346</v>
      </c>
      <c r="E242" s="70" t="s">
        <v>98</v>
      </c>
      <c r="F242" s="51">
        <v>1508.52</v>
      </c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  <c r="EF242" s="52"/>
      <c r="EG242" s="52"/>
      <c r="EH242" s="52"/>
      <c r="EI242" s="52"/>
      <c r="EJ242" s="52"/>
      <c r="EK242" s="52"/>
      <c r="EL242" s="52"/>
      <c r="EM242" s="52"/>
      <c r="EN242" s="52"/>
      <c r="EO242" s="52"/>
      <c r="EP242" s="52"/>
      <c r="EQ242" s="52"/>
      <c r="ER242" s="52"/>
      <c r="ES242" s="52"/>
      <c r="ET242" s="52"/>
      <c r="EU242" s="52"/>
      <c r="EV242" s="52"/>
      <c r="EW242" s="52"/>
      <c r="EX242" s="52"/>
      <c r="EY242" s="52"/>
      <c r="EZ242" s="52"/>
      <c r="FA242" s="52"/>
      <c r="FB242" s="52"/>
      <c r="FC242" s="52"/>
      <c r="FD242" s="52"/>
      <c r="FE242" s="52"/>
      <c r="FF242" s="52"/>
      <c r="FG242" s="52"/>
      <c r="FH242" s="52"/>
      <c r="FI242" s="52"/>
      <c r="FJ242" s="52"/>
      <c r="FK242" s="52"/>
      <c r="FL242" s="52"/>
      <c r="FM242" s="52"/>
      <c r="FN242" s="52"/>
      <c r="FO242" s="52"/>
      <c r="FP242" s="52"/>
      <c r="FQ242" s="52"/>
      <c r="FR242" s="52"/>
      <c r="FS242" s="52"/>
      <c r="FT242" s="52"/>
      <c r="FU242" s="52"/>
      <c r="FV242" s="52"/>
      <c r="FW242" s="52"/>
      <c r="FX242" s="52"/>
      <c r="FY242" s="52"/>
      <c r="FZ242" s="52"/>
      <c r="GA242" s="52"/>
      <c r="GB242" s="52"/>
      <c r="GC242" s="52"/>
      <c r="GD242" s="52"/>
      <c r="GE242" s="52"/>
      <c r="GF242" s="52"/>
      <c r="GG242" s="52"/>
      <c r="GH242" s="52"/>
      <c r="GI242" s="52"/>
      <c r="GJ242" s="52"/>
      <c r="GK242" s="52"/>
      <c r="GL242" s="52"/>
      <c r="GM242" s="52"/>
      <c r="GN242" s="52"/>
      <c r="GO242" s="52"/>
      <c r="GP242" s="52"/>
      <c r="GQ242" s="52"/>
      <c r="GR242" s="52"/>
      <c r="GS242" s="52"/>
      <c r="GT242" s="52"/>
      <c r="GU242" s="52"/>
      <c r="GV242" s="52"/>
      <c r="GW242" s="52"/>
      <c r="GX242" s="52"/>
      <c r="GY242" s="52"/>
      <c r="GZ242" s="52"/>
      <c r="HA242" s="52"/>
      <c r="HB242" s="52"/>
      <c r="HC242" s="52"/>
    </row>
    <row r="243" spans="1:211" ht="26.4" x14ac:dyDescent="0.25">
      <c r="A243" s="49" t="s">
        <v>140</v>
      </c>
      <c r="B243" s="70" t="s">
        <v>225</v>
      </c>
      <c r="C243" s="70" t="s">
        <v>85</v>
      </c>
      <c r="D243" s="66" t="s">
        <v>346</v>
      </c>
      <c r="E243" s="70" t="s">
        <v>141</v>
      </c>
      <c r="F243" s="51">
        <v>110</v>
      </c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2"/>
      <c r="EB243" s="52"/>
      <c r="EC243" s="52"/>
      <c r="ED243" s="52"/>
      <c r="EE243" s="52"/>
      <c r="EF243" s="52"/>
      <c r="EG243" s="52"/>
      <c r="EH243" s="52"/>
      <c r="EI243" s="52"/>
      <c r="EJ243" s="52"/>
      <c r="EK243" s="52"/>
      <c r="EL243" s="52"/>
      <c r="EM243" s="52"/>
      <c r="EN243" s="52"/>
      <c r="EO243" s="52"/>
      <c r="EP243" s="52"/>
      <c r="EQ243" s="52"/>
      <c r="ER243" s="52"/>
      <c r="ES243" s="52"/>
      <c r="ET243" s="52"/>
      <c r="EU243" s="52"/>
      <c r="EV243" s="52"/>
      <c r="EW243" s="52"/>
      <c r="EX243" s="52"/>
      <c r="EY243" s="52"/>
      <c r="EZ243" s="52"/>
      <c r="FA243" s="52"/>
      <c r="FB243" s="52"/>
      <c r="FC243" s="52"/>
      <c r="FD243" s="52"/>
      <c r="FE243" s="52"/>
      <c r="FF243" s="52"/>
      <c r="FG243" s="52"/>
      <c r="FH243" s="52"/>
      <c r="FI243" s="52"/>
      <c r="FJ243" s="52"/>
      <c r="FK243" s="52"/>
      <c r="FL243" s="52"/>
      <c r="FM243" s="52"/>
      <c r="FN243" s="52"/>
      <c r="FO243" s="52"/>
      <c r="FP243" s="52"/>
      <c r="FQ243" s="52"/>
      <c r="FR243" s="52"/>
      <c r="FS243" s="52"/>
      <c r="FT243" s="52"/>
      <c r="FU243" s="52"/>
      <c r="FV243" s="52"/>
      <c r="FW243" s="52"/>
      <c r="FX243" s="52"/>
      <c r="FY243" s="52"/>
      <c r="FZ243" s="52"/>
      <c r="GA243" s="52"/>
      <c r="GB243" s="52"/>
      <c r="GC243" s="52"/>
      <c r="GD243" s="52"/>
      <c r="GE243" s="52"/>
      <c r="GF243" s="52"/>
      <c r="GG243" s="52"/>
      <c r="GH243" s="52"/>
      <c r="GI243" s="52"/>
      <c r="GJ243" s="52"/>
      <c r="GK243" s="52"/>
      <c r="GL243" s="52"/>
      <c r="GM243" s="52"/>
      <c r="GN243" s="52"/>
      <c r="GO243" s="52"/>
      <c r="GP243" s="52"/>
      <c r="GQ243" s="52"/>
      <c r="GR243" s="52"/>
      <c r="GS243" s="52"/>
      <c r="GT243" s="52"/>
      <c r="GU243" s="52"/>
      <c r="GV243" s="52"/>
      <c r="GW243" s="52"/>
      <c r="GX243" s="52"/>
      <c r="GY243" s="52"/>
      <c r="GZ243" s="52"/>
      <c r="HA243" s="52"/>
      <c r="HB243" s="52"/>
      <c r="HC243" s="52"/>
    </row>
    <row r="244" spans="1:211" ht="58.2" customHeight="1" x14ac:dyDescent="0.25">
      <c r="A244" s="53" t="s">
        <v>240</v>
      </c>
      <c r="B244" s="66" t="s">
        <v>225</v>
      </c>
      <c r="C244" s="66" t="s">
        <v>85</v>
      </c>
      <c r="D244" s="66" t="s">
        <v>241</v>
      </c>
      <c r="E244" s="66"/>
      <c r="F244" s="55">
        <f>SUM(F245+F246)</f>
        <v>9241.369999999999</v>
      </c>
    </row>
    <row r="245" spans="1:211" x14ac:dyDescent="0.25">
      <c r="A245" s="49" t="s">
        <v>107</v>
      </c>
      <c r="B245" s="70" t="s">
        <v>225</v>
      </c>
      <c r="C245" s="70" t="s">
        <v>85</v>
      </c>
      <c r="D245" s="70" t="s">
        <v>241</v>
      </c>
      <c r="E245" s="70" t="s">
        <v>98</v>
      </c>
      <c r="F245" s="51">
        <v>8940.1299999999992</v>
      </c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2"/>
      <c r="EB245" s="52"/>
      <c r="EC245" s="52"/>
      <c r="ED245" s="52"/>
      <c r="EE245" s="52"/>
      <c r="EF245" s="52"/>
      <c r="EG245" s="52"/>
      <c r="EH245" s="52"/>
      <c r="EI245" s="52"/>
      <c r="EJ245" s="52"/>
      <c r="EK245" s="52"/>
      <c r="EL245" s="52"/>
      <c r="EM245" s="52"/>
      <c r="EN245" s="52"/>
      <c r="EO245" s="52"/>
      <c r="EP245" s="52"/>
      <c r="EQ245" s="52"/>
      <c r="ER245" s="52"/>
      <c r="ES245" s="52"/>
      <c r="ET245" s="52"/>
      <c r="EU245" s="52"/>
      <c r="EV245" s="52"/>
      <c r="EW245" s="52"/>
      <c r="EX245" s="52"/>
      <c r="EY245" s="52"/>
      <c r="EZ245" s="52"/>
      <c r="FA245" s="52"/>
      <c r="FB245" s="52"/>
      <c r="FC245" s="52"/>
      <c r="FD245" s="52"/>
      <c r="FE245" s="52"/>
      <c r="FF245" s="52"/>
      <c r="FG245" s="52"/>
      <c r="FH245" s="52"/>
      <c r="FI245" s="52"/>
      <c r="FJ245" s="52"/>
      <c r="FK245" s="52"/>
      <c r="FL245" s="52"/>
      <c r="FM245" s="52"/>
      <c r="FN245" s="52"/>
      <c r="FO245" s="52"/>
      <c r="FP245" s="52"/>
      <c r="FQ245" s="52"/>
      <c r="FR245" s="52"/>
      <c r="FS245" s="52"/>
      <c r="FT245" s="52"/>
      <c r="FU245" s="52"/>
      <c r="FV245" s="52"/>
      <c r="FW245" s="52"/>
      <c r="FX245" s="52"/>
      <c r="FY245" s="52"/>
      <c r="FZ245" s="52"/>
      <c r="GA245" s="52"/>
      <c r="GB245" s="52"/>
      <c r="GC245" s="52"/>
      <c r="GD245" s="52"/>
      <c r="GE245" s="52"/>
      <c r="GF245" s="52"/>
      <c r="GG245" s="52"/>
      <c r="GH245" s="52"/>
      <c r="GI245" s="52"/>
      <c r="GJ245" s="52"/>
      <c r="GK245" s="52"/>
      <c r="GL245" s="52"/>
      <c r="GM245" s="52"/>
      <c r="GN245" s="52"/>
      <c r="GO245" s="52"/>
      <c r="GP245" s="52"/>
      <c r="GQ245" s="52"/>
      <c r="GR245" s="52"/>
      <c r="GS245" s="52"/>
      <c r="GT245" s="52"/>
      <c r="GU245" s="52"/>
      <c r="GV245" s="52"/>
      <c r="GW245" s="52"/>
      <c r="GX245" s="52"/>
      <c r="GY245" s="52"/>
      <c r="GZ245" s="52"/>
      <c r="HA245" s="52"/>
      <c r="HB245" s="52"/>
      <c r="HC245" s="52"/>
    </row>
    <row r="246" spans="1:211" ht="26.4" x14ac:dyDescent="0.25">
      <c r="A246" s="49" t="s">
        <v>140</v>
      </c>
      <c r="B246" s="70" t="s">
        <v>225</v>
      </c>
      <c r="C246" s="70" t="s">
        <v>85</v>
      </c>
      <c r="D246" s="70" t="s">
        <v>241</v>
      </c>
      <c r="E246" s="70" t="s">
        <v>141</v>
      </c>
      <c r="F246" s="51">
        <v>301.24</v>
      </c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2"/>
      <c r="EB246" s="52"/>
      <c r="EC246" s="52"/>
      <c r="ED246" s="52"/>
      <c r="EE246" s="52"/>
      <c r="EF246" s="52"/>
      <c r="EG246" s="52"/>
      <c r="EH246" s="52"/>
      <c r="EI246" s="52"/>
      <c r="EJ246" s="52"/>
      <c r="EK246" s="52"/>
      <c r="EL246" s="52"/>
      <c r="EM246" s="52"/>
      <c r="EN246" s="52"/>
      <c r="EO246" s="52"/>
      <c r="EP246" s="52"/>
      <c r="EQ246" s="52"/>
      <c r="ER246" s="52"/>
      <c r="ES246" s="52"/>
      <c r="ET246" s="52"/>
      <c r="EU246" s="52"/>
      <c r="EV246" s="52"/>
      <c r="EW246" s="52"/>
      <c r="EX246" s="52"/>
      <c r="EY246" s="52"/>
      <c r="EZ246" s="52"/>
      <c r="FA246" s="52"/>
      <c r="FB246" s="52"/>
      <c r="FC246" s="52"/>
      <c r="FD246" s="52"/>
      <c r="FE246" s="52"/>
      <c r="FF246" s="52"/>
      <c r="FG246" s="52"/>
      <c r="FH246" s="52"/>
      <c r="FI246" s="52"/>
      <c r="FJ246" s="52"/>
      <c r="FK246" s="52"/>
      <c r="FL246" s="52"/>
      <c r="FM246" s="52"/>
      <c r="FN246" s="52"/>
      <c r="FO246" s="52"/>
      <c r="FP246" s="52"/>
      <c r="FQ246" s="52"/>
      <c r="FR246" s="52"/>
      <c r="FS246" s="52"/>
      <c r="FT246" s="52"/>
      <c r="FU246" s="52"/>
      <c r="FV246" s="52"/>
      <c r="FW246" s="52"/>
      <c r="FX246" s="52"/>
      <c r="FY246" s="52"/>
      <c r="FZ246" s="52"/>
      <c r="GA246" s="52"/>
      <c r="GB246" s="52"/>
      <c r="GC246" s="52"/>
      <c r="GD246" s="52"/>
      <c r="GE246" s="52"/>
      <c r="GF246" s="52"/>
      <c r="GG246" s="52"/>
      <c r="GH246" s="52"/>
      <c r="GI246" s="52"/>
      <c r="GJ246" s="52"/>
      <c r="GK246" s="52"/>
      <c r="GL246" s="52"/>
      <c r="GM246" s="52"/>
      <c r="GN246" s="52"/>
      <c r="GO246" s="52"/>
      <c r="GP246" s="52"/>
      <c r="GQ246" s="52"/>
      <c r="GR246" s="52"/>
      <c r="GS246" s="52"/>
      <c r="GT246" s="52"/>
      <c r="GU246" s="52"/>
      <c r="GV246" s="52"/>
      <c r="GW246" s="52"/>
      <c r="GX246" s="52"/>
      <c r="GY246" s="52"/>
      <c r="GZ246" s="52"/>
      <c r="HA246" s="52"/>
      <c r="HB246" s="52"/>
      <c r="HC246" s="52"/>
    </row>
    <row r="247" spans="1:211" ht="39.6" x14ac:dyDescent="0.25">
      <c r="A247" s="53" t="s">
        <v>367</v>
      </c>
      <c r="B247" s="66" t="s">
        <v>225</v>
      </c>
      <c r="C247" s="66" t="s">
        <v>85</v>
      </c>
      <c r="D247" s="66" t="s">
        <v>366</v>
      </c>
      <c r="E247" s="66"/>
      <c r="F247" s="55">
        <f>SUM(F248)</f>
        <v>547.26</v>
      </c>
    </row>
    <row r="248" spans="1:211" ht="26.4" x14ac:dyDescent="0.25">
      <c r="A248" s="49" t="s">
        <v>140</v>
      </c>
      <c r="B248" s="66" t="s">
        <v>225</v>
      </c>
      <c r="C248" s="66" t="s">
        <v>85</v>
      </c>
      <c r="D248" s="66" t="s">
        <v>366</v>
      </c>
      <c r="E248" s="70" t="s">
        <v>141</v>
      </c>
      <c r="F248" s="51">
        <v>547.26</v>
      </c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2"/>
      <c r="EB248" s="52"/>
      <c r="EC248" s="52"/>
      <c r="ED248" s="52"/>
      <c r="EE248" s="52"/>
      <c r="EF248" s="52"/>
      <c r="EG248" s="52"/>
      <c r="EH248" s="52"/>
      <c r="EI248" s="52"/>
      <c r="EJ248" s="52"/>
      <c r="EK248" s="52"/>
      <c r="EL248" s="52"/>
      <c r="EM248" s="52"/>
      <c r="EN248" s="52"/>
      <c r="EO248" s="52"/>
      <c r="EP248" s="52"/>
      <c r="EQ248" s="52"/>
      <c r="ER248" s="52"/>
      <c r="ES248" s="52"/>
      <c r="ET248" s="52"/>
      <c r="EU248" s="52"/>
      <c r="EV248" s="52"/>
      <c r="EW248" s="52"/>
      <c r="EX248" s="52"/>
      <c r="EY248" s="52"/>
      <c r="EZ248" s="52"/>
      <c r="FA248" s="52"/>
      <c r="FB248" s="52"/>
      <c r="FC248" s="52"/>
      <c r="FD248" s="52"/>
      <c r="FE248" s="52"/>
      <c r="FF248" s="52"/>
      <c r="FG248" s="52"/>
      <c r="FH248" s="52"/>
      <c r="FI248" s="52"/>
      <c r="FJ248" s="52"/>
      <c r="FK248" s="52"/>
      <c r="FL248" s="52"/>
      <c r="FM248" s="52"/>
      <c r="FN248" s="52"/>
      <c r="FO248" s="52"/>
      <c r="FP248" s="52"/>
      <c r="FQ248" s="52"/>
      <c r="FR248" s="52"/>
      <c r="FS248" s="52"/>
      <c r="FT248" s="52"/>
      <c r="FU248" s="52"/>
      <c r="FV248" s="52"/>
      <c r="FW248" s="52"/>
      <c r="FX248" s="52"/>
      <c r="FY248" s="52"/>
      <c r="FZ248" s="52"/>
      <c r="GA248" s="52"/>
      <c r="GB248" s="52"/>
      <c r="GC248" s="52"/>
      <c r="GD248" s="52"/>
      <c r="GE248" s="52"/>
      <c r="GF248" s="52"/>
      <c r="GG248" s="52"/>
      <c r="GH248" s="52"/>
      <c r="GI248" s="52"/>
      <c r="GJ248" s="52"/>
      <c r="GK248" s="52"/>
      <c r="GL248" s="52"/>
      <c r="GM248" s="52"/>
      <c r="GN248" s="52"/>
      <c r="GO248" s="52"/>
      <c r="GP248" s="52"/>
      <c r="GQ248" s="52"/>
      <c r="GR248" s="52"/>
      <c r="GS248" s="52"/>
      <c r="GT248" s="52"/>
      <c r="GU248" s="52"/>
      <c r="GV248" s="52"/>
      <c r="GW248" s="52"/>
      <c r="GX248" s="52"/>
      <c r="GY248" s="52"/>
      <c r="GZ248" s="52"/>
      <c r="HA248" s="52"/>
      <c r="HB248" s="52"/>
      <c r="HC248" s="52"/>
    </row>
    <row r="249" spans="1:211" ht="39.6" customHeight="1" x14ac:dyDescent="0.25">
      <c r="A249" s="53" t="s">
        <v>575</v>
      </c>
      <c r="B249" s="66" t="s">
        <v>225</v>
      </c>
      <c r="C249" s="66" t="s">
        <v>85</v>
      </c>
      <c r="D249" s="66" t="s">
        <v>574</v>
      </c>
      <c r="E249" s="66"/>
      <c r="F249" s="55">
        <f>SUM(F250)</f>
        <v>543.16</v>
      </c>
    </row>
    <row r="250" spans="1:211" ht="26.4" x14ac:dyDescent="0.25">
      <c r="A250" s="49" t="s">
        <v>140</v>
      </c>
      <c r="B250" s="66" t="s">
        <v>225</v>
      </c>
      <c r="C250" s="66" t="s">
        <v>85</v>
      </c>
      <c r="D250" s="66" t="s">
        <v>574</v>
      </c>
      <c r="E250" s="70" t="s">
        <v>141</v>
      </c>
      <c r="F250" s="51">
        <v>543.16</v>
      </c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2"/>
      <c r="EB250" s="52"/>
      <c r="EC250" s="52"/>
      <c r="ED250" s="52"/>
      <c r="EE250" s="52"/>
      <c r="EF250" s="52"/>
      <c r="EG250" s="52"/>
      <c r="EH250" s="52"/>
      <c r="EI250" s="52"/>
      <c r="EJ250" s="52"/>
      <c r="EK250" s="52"/>
      <c r="EL250" s="52"/>
      <c r="EM250" s="52"/>
      <c r="EN250" s="52"/>
      <c r="EO250" s="52"/>
      <c r="EP250" s="52"/>
      <c r="EQ250" s="52"/>
      <c r="ER250" s="52"/>
      <c r="ES250" s="52"/>
      <c r="ET250" s="52"/>
      <c r="EU250" s="52"/>
      <c r="EV250" s="52"/>
      <c r="EW250" s="52"/>
      <c r="EX250" s="52"/>
      <c r="EY250" s="52"/>
      <c r="EZ250" s="52"/>
      <c r="FA250" s="52"/>
      <c r="FB250" s="52"/>
      <c r="FC250" s="52"/>
      <c r="FD250" s="52"/>
      <c r="FE250" s="52"/>
      <c r="FF250" s="52"/>
      <c r="FG250" s="52"/>
      <c r="FH250" s="52"/>
      <c r="FI250" s="52"/>
      <c r="FJ250" s="52"/>
      <c r="FK250" s="52"/>
      <c r="FL250" s="52"/>
      <c r="FM250" s="52"/>
      <c r="FN250" s="52"/>
      <c r="FO250" s="52"/>
      <c r="FP250" s="52"/>
      <c r="FQ250" s="52"/>
      <c r="FR250" s="52"/>
      <c r="FS250" s="52"/>
      <c r="FT250" s="52"/>
      <c r="FU250" s="52"/>
      <c r="FV250" s="52"/>
      <c r="FW250" s="52"/>
      <c r="FX250" s="52"/>
      <c r="FY250" s="52"/>
      <c r="FZ250" s="52"/>
      <c r="GA250" s="52"/>
      <c r="GB250" s="52"/>
      <c r="GC250" s="52"/>
      <c r="GD250" s="52"/>
      <c r="GE250" s="52"/>
      <c r="GF250" s="52"/>
      <c r="GG250" s="52"/>
      <c r="GH250" s="52"/>
      <c r="GI250" s="52"/>
      <c r="GJ250" s="52"/>
      <c r="GK250" s="52"/>
      <c r="GL250" s="52"/>
      <c r="GM250" s="52"/>
      <c r="GN250" s="52"/>
      <c r="GO250" s="52"/>
      <c r="GP250" s="52"/>
      <c r="GQ250" s="52"/>
      <c r="GR250" s="52"/>
      <c r="GS250" s="52"/>
      <c r="GT250" s="52"/>
      <c r="GU250" s="52"/>
      <c r="GV250" s="52"/>
      <c r="GW250" s="52"/>
      <c r="GX250" s="52"/>
      <c r="GY250" s="52"/>
      <c r="GZ250" s="52"/>
      <c r="HA250" s="52"/>
      <c r="HB250" s="52"/>
      <c r="HC250" s="52"/>
    </row>
    <row r="251" spans="1:211" ht="26.4" x14ac:dyDescent="0.25">
      <c r="A251" s="53" t="s">
        <v>368</v>
      </c>
      <c r="B251" s="66" t="s">
        <v>225</v>
      </c>
      <c r="C251" s="66" t="s">
        <v>85</v>
      </c>
      <c r="D251" s="66" t="s">
        <v>362</v>
      </c>
      <c r="E251" s="66"/>
      <c r="F251" s="55">
        <f>SUM(F252)</f>
        <v>4601.25</v>
      </c>
    </row>
    <row r="252" spans="1:211" ht="26.4" x14ac:dyDescent="0.25">
      <c r="A252" s="49" t="s">
        <v>140</v>
      </c>
      <c r="B252" s="70" t="s">
        <v>225</v>
      </c>
      <c r="C252" s="70" t="s">
        <v>85</v>
      </c>
      <c r="D252" s="70" t="s">
        <v>362</v>
      </c>
      <c r="E252" s="70" t="s">
        <v>141</v>
      </c>
      <c r="F252" s="51">
        <v>4601.25</v>
      </c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2"/>
      <c r="EB252" s="52"/>
      <c r="EC252" s="52"/>
      <c r="ED252" s="52"/>
      <c r="EE252" s="52"/>
      <c r="EF252" s="52"/>
      <c r="EG252" s="52"/>
      <c r="EH252" s="52"/>
      <c r="EI252" s="52"/>
      <c r="EJ252" s="52"/>
      <c r="EK252" s="52"/>
      <c r="EL252" s="52"/>
      <c r="EM252" s="52"/>
      <c r="EN252" s="52"/>
      <c r="EO252" s="52"/>
      <c r="EP252" s="52"/>
      <c r="EQ252" s="52"/>
      <c r="ER252" s="52"/>
      <c r="ES252" s="52"/>
      <c r="ET252" s="52"/>
      <c r="EU252" s="52"/>
      <c r="EV252" s="52"/>
      <c r="EW252" s="52"/>
      <c r="EX252" s="52"/>
      <c r="EY252" s="52"/>
      <c r="EZ252" s="52"/>
      <c r="FA252" s="52"/>
      <c r="FB252" s="52"/>
      <c r="FC252" s="52"/>
      <c r="FD252" s="52"/>
      <c r="FE252" s="52"/>
      <c r="FF252" s="52"/>
      <c r="FG252" s="52"/>
      <c r="FH252" s="52"/>
      <c r="FI252" s="52"/>
      <c r="FJ252" s="52"/>
      <c r="FK252" s="52"/>
      <c r="FL252" s="52"/>
      <c r="FM252" s="52"/>
      <c r="FN252" s="52"/>
      <c r="FO252" s="52"/>
      <c r="FP252" s="52"/>
      <c r="FQ252" s="52"/>
      <c r="FR252" s="52"/>
      <c r="FS252" s="52"/>
      <c r="FT252" s="52"/>
      <c r="FU252" s="52"/>
      <c r="FV252" s="52"/>
      <c r="FW252" s="52"/>
      <c r="FX252" s="52"/>
      <c r="FY252" s="52"/>
      <c r="FZ252" s="52"/>
      <c r="GA252" s="52"/>
      <c r="GB252" s="52"/>
      <c r="GC252" s="52"/>
      <c r="GD252" s="52"/>
      <c r="GE252" s="52"/>
      <c r="GF252" s="52"/>
      <c r="GG252" s="52"/>
      <c r="GH252" s="52"/>
      <c r="GI252" s="52"/>
      <c r="GJ252" s="52"/>
      <c r="GK252" s="52"/>
      <c r="GL252" s="52"/>
      <c r="GM252" s="52"/>
      <c r="GN252" s="52"/>
      <c r="GO252" s="52"/>
      <c r="GP252" s="52"/>
      <c r="GQ252" s="52"/>
      <c r="GR252" s="52"/>
      <c r="GS252" s="52"/>
      <c r="GT252" s="52"/>
      <c r="GU252" s="52"/>
      <c r="GV252" s="52"/>
      <c r="GW252" s="52"/>
      <c r="GX252" s="52"/>
      <c r="GY252" s="52"/>
      <c r="GZ252" s="52"/>
      <c r="HA252" s="52"/>
      <c r="HB252" s="52"/>
      <c r="HC252" s="52"/>
    </row>
    <row r="253" spans="1:211" s="52" customFormat="1" ht="21" customHeight="1" x14ac:dyDescent="0.25">
      <c r="A253" s="71" t="s">
        <v>132</v>
      </c>
      <c r="B253" s="112" t="s">
        <v>225</v>
      </c>
      <c r="C253" s="112" t="s">
        <v>85</v>
      </c>
      <c r="D253" s="66" t="s">
        <v>133</v>
      </c>
      <c r="E253" s="112"/>
      <c r="F253" s="113">
        <f>SUM(F254)</f>
        <v>444.61</v>
      </c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35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  <c r="FB253" s="35"/>
      <c r="FC253" s="35"/>
      <c r="FD253" s="35"/>
      <c r="FE253" s="35"/>
      <c r="FF253" s="35"/>
      <c r="FG253" s="35"/>
      <c r="FH253" s="35"/>
      <c r="FI253" s="35"/>
      <c r="FJ253" s="35"/>
      <c r="FK253" s="35"/>
      <c r="FL253" s="35"/>
      <c r="FM253" s="35"/>
      <c r="FN253" s="35"/>
      <c r="FO253" s="35"/>
      <c r="FP253" s="35"/>
      <c r="FQ253" s="35"/>
      <c r="FR253" s="35"/>
      <c r="FS253" s="35"/>
      <c r="FT253" s="35"/>
      <c r="FU253" s="35"/>
      <c r="FV253" s="35"/>
      <c r="FW253" s="35"/>
      <c r="FX253" s="35"/>
      <c r="FY253" s="35"/>
      <c r="FZ253" s="35"/>
      <c r="GA253" s="35"/>
      <c r="GB253" s="35"/>
      <c r="GC253" s="35"/>
      <c r="GD253" s="35"/>
      <c r="GE253" s="35"/>
      <c r="GF253" s="35"/>
      <c r="GG253" s="35"/>
      <c r="GH253" s="35"/>
      <c r="GI253" s="35"/>
      <c r="GJ253" s="35"/>
      <c r="GK253" s="35"/>
      <c r="GL253" s="35"/>
      <c r="GM253" s="35"/>
      <c r="GN253" s="35"/>
      <c r="GO253" s="35"/>
      <c r="GP253" s="35"/>
      <c r="GQ253" s="35"/>
      <c r="GR253" s="35"/>
      <c r="GS253" s="35"/>
      <c r="GT253" s="35"/>
      <c r="GU253" s="35"/>
      <c r="GV253" s="35"/>
      <c r="GW253" s="35"/>
      <c r="GX253" s="35"/>
      <c r="GY253" s="35"/>
      <c r="GZ253" s="35"/>
      <c r="HA253" s="35"/>
      <c r="HB253" s="35"/>
      <c r="HC253" s="35"/>
    </row>
    <row r="254" spans="1:211" ht="26.4" x14ac:dyDescent="0.25">
      <c r="A254" s="49" t="s">
        <v>140</v>
      </c>
      <c r="B254" s="70" t="s">
        <v>225</v>
      </c>
      <c r="C254" s="70" t="s">
        <v>85</v>
      </c>
      <c r="D254" s="70" t="s">
        <v>133</v>
      </c>
      <c r="E254" s="70" t="s">
        <v>141</v>
      </c>
      <c r="F254" s="51">
        <v>444.61</v>
      </c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  <c r="EJ254" s="52"/>
      <c r="EK254" s="52"/>
      <c r="EL254" s="52"/>
      <c r="EM254" s="52"/>
      <c r="EN254" s="52"/>
      <c r="EO254" s="52"/>
      <c r="EP254" s="52"/>
      <c r="EQ254" s="52"/>
      <c r="ER254" s="52"/>
      <c r="ES254" s="52"/>
      <c r="ET254" s="52"/>
      <c r="EU254" s="52"/>
      <c r="EV254" s="52"/>
      <c r="EW254" s="52"/>
      <c r="EX254" s="52"/>
      <c r="EY254" s="52"/>
      <c r="EZ254" s="52"/>
      <c r="FA254" s="52"/>
      <c r="FB254" s="52"/>
      <c r="FC254" s="52"/>
      <c r="FD254" s="52"/>
      <c r="FE254" s="52"/>
      <c r="FF254" s="52"/>
      <c r="FG254" s="52"/>
      <c r="FH254" s="52"/>
      <c r="FI254" s="52"/>
      <c r="FJ254" s="52"/>
      <c r="FK254" s="52"/>
      <c r="FL254" s="52"/>
      <c r="FM254" s="52"/>
      <c r="FN254" s="52"/>
      <c r="FO254" s="52"/>
      <c r="FP254" s="52"/>
      <c r="FQ254" s="52"/>
      <c r="FR254" s="52"/>
      <c r="FS254" s="52"/>
      <c r="FT254" s="52"/>
      <c r="FU254" s="52"/>
      <c r="FV254" s="52"/>
      <c r="FW254" s="52"/>
      <c r="FX254" s="52"/>
      <c r="FY254" s="52"/>
      <c r="FZ254" s="52"/>
      <c r="GA254" s="52"/>
      <c r="GB254" s="52"/>
      <c r="GC254" s="52"/>
      <c r="GD254" s="52"/>
      <c r="GE254" s="52"/>
      <c r="GF254" s="52"/>
      <c r="GG254" s="52"/>
      <c r="GH254" s="52"/>
      <c r="GI254" s="52"/>
      <c r="GJ254" s="52"/>
      <c r="GK254" s="52"/>
      <c r="GL254" s="52"/>
      <c r="GM254" s="52"/>
      <c r="GN254" s="52"/>
      <c r="GO254" s="52"/>
      <c r="GP254" s="52"/>
      <c r="GQ254" s="52"/>
      <c r="GR254" s="52"/>
      <c r="GS254" s="52"/>
      <c r="GT254" s="52"/>
      <c r="GU254" s="52"/>
      <c r="GV254" s="52"/>
      <c r="GW254" s="52"/>
      <c r="GX254" s="52"/>
      <c r="GY254" s="52"/>
      <c r="GZ254" s="52"/>
      <c r="HA254" s="52"/>
      <c r="HB254" s="52"/>
      <c r="HC254" s="52"/>
    </row>
    <row r="255" spans="1:211" x14ac:dyDescent="0.25">
      <c r="A255" s="71" t="s">
        <v>227</v>
      </c>
      <c r="B255" s="66" t="s">
        <v>225</v>
      </c>
      <c r="C255" s="66" t="s">
        <v>85</v>
      </c>
      <c r="D255" s="66" t="s">
        <v>242</v>
      </c>
      <c r="E255" s="66"/>
      <c r="F255" s="55">
        <f>SUM(F257+F256)</f>
        <v>37382.410000000003</v>
      </c>
    </row>
    <row r="256" spans="1:211" x14ac:dyDescent="0.25">
      <c r="A256" s="49" t="s">
        <v>107</v>
      </c>
      <c r="B256" s="70" t="s">
        <v>225</v>
      </c>
      <c r="C256" s="70" t="s">
        <v>85</v>
      </c>
      <c r="D256" s="70" t="s">
        <v>242</v>
      </c>
      <c r="E256" s="70" t="s">
        <v>98</v>
      </c>
      <c r="F256" s="51">
        <v>0</v>
      </c>
    </row>
    <row r="257" spans="1:211" ht="26.4" x14ac:dyDescent="0.25">
      <c r="A257" s="49" t="s">
        <v>140</v>
      </c>
      <c r="B257" s="70" t="s">
        <v>225</v>
      </c>
      <c r="C257" s="70" t="s">
        <v>85</v>
      </c>
      <c r="D257" s="70" t="s">
        <v>242</v>
      </c>
      <c r="E257" s="70" t="s">
        <v>141</v>
      </c>
      <c r="F257" s="51">
        <v>37382.410000000003</v>
      </c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/>
      <c r="DY257" s="52"/>
      <c r="DZ257" s="52"/>
      <c r="EA257" s="52"/>
      <c r="EB257" s="52"/>
      <c r="EC257" s="52"/>
      <c r="ED257" s="52"/>
      <c r="EE257" s="52"/>
      <c r="EF257" s="52"/>
      <c r="EG257" s="52"/>
      <c r="EH257" s="52"/>
      <c r="EI257" s="52"/>
      <c r="EJ257" s="52"/>
      <c r="EK257" s="52"/>
      <c r="EL257" s="52"/>
      <c r="EM257" s="52"/>
      <c r="EN257" s="52"/>
      <c r="EO257" s="52"/>
      <c r="EP257" s="52"/>
      <c r="EQ257" s="52"/>
      <c r="ER257" s="52"/>
      <c r="ES257" s="52"/>
      <c r="ET257" s="52"/>
      <c r="EU257" s="52"/>
      <c r="EV257" s="52"/>
      <c r="EW257" s="52"/>
      <c r="EX257" s="52"/>
      <c r="EY257" s="52"/>
      <c r="EZ257" s="52"/>
      <c r="FA257" s="52"/>
      <c r="FB257" s="52"/>
      <c r="FC257" s="52"/>
      <c r="FD257" s="52"/>
      <c r="FE257" s="52"/>
      <c r="FF257" s="52"/>
      <c r="FG257" s="52"/>
      <c r="FH257" s="52"/>
      <c r="FI257" s="52"/>
      <c r="FJ257" s="52"/>
      <c r="FK257" s="52"/>
      <c r="FL257" s="52"/>
      <c r="FM257" s="52"/>
      <c r="FN257" s="52"/>
      <c r="FO257" s="52"/>
      <c r="FP257" s="52"/>
      <c r="FQ257" s="52"/>
      <c r="FR257" s="52"/>
      <c r="FS257" s="52"/>
      <c r="FT257" s="52"/>
      <c r="FU257" s="52"/>
      <c r="FV257" s="52"/>
      <c r="FW257" s="52"/>
      <c r="FX257" s="52"/>
      <c r="FY257" s="52"/>
      <c r="FZ257" s="52"/>
      <c r="GA257" s="52"/>
      <c r="GB257" s="52"/>
      <c r="GC257" s="52"/>
      <c r="GD257" s="52"/>
      <c r="GE257" s="52"/>
      <c r="GF257" s="52"/>
      <c r="GG257" s="52"/>
      <c r="GH257" s="52"/>
      <c r="GI257" s="52"/>
      <c r="GJ257" s="52"/>
      <c r="GK257" s="52"/>
      <c r="GL257" s="52"/>
      <c r="GM257" s="52"/>
      <c r="GN257" s="52"/>
      <c r="GO257" s="52"/>
      <c r="GP257" s="52"/>
      <c r="GQ257" s="52"/>
      <c r="GR257" s="52"/>
      <c r="GS257" s="52"/>
      <c r="GT257" s="52"/>
      <c r="GU257" s="52"/>
      <c r="GV257" s="52"/>
      <c r="GW257" s="52"/>
      <c r="GX257" s="52"/>
      <c r="GY257" s="52"/>
      <c r="GZ257" s="52"/>
      <c r="HA257" s="52"/>
      <c r="HB257" s="52"/>
      <c r="HC257" s="52"/>
    </row>
    <row r="258" spans="1:211" ht="26.4" x14ac:dyDescent="0.25">
      <c r="A258" s="53" t="s">
        <v>243</v>
      </c>
      <c r="B258" s="66" t="s">
        <v>225</v>
      </c>
      <c r="C258" s="66" t="s">
        <v>85</v>
      </c>
      <c r="D258" s="66" t="s">
        <v>369</v>
      </c>
      <c r="E258" s="66"/>
      <c r="F258" s="55">
        <f>SUM(F259)</f>
        <v>7419.77</v>
      </c>
    </row>
    <row r="259" spans="1:211" ht="26.4" x14ac:dyDescent="0.25">
      <c r="A259" s="49" t="s">
        <v>140</v>
      </c>
      <c r="B259" s="70" t="s">
        <v>225</v>
      </c>
      <c r="C259" s="70" t="s">
        <v>85</v>
      </c>
      <c r="D259" s="70" t="s">
        <v>369</v>
      </c>
      <c r="E259" s="70" t="s">
        <v>141</v>
      </c>
      <c r="F259" s="51">
        <v>7419.77</v>
      </c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  <c r="DW259" s="52"/>
      <c r="DX259" s="52"/>
      <c r="DY259" s="52"/>
      <c r="DZ259" s="52"/>
      <c r="EA259" s="52"/>
      <c r="EB259" s="52"/>
      <c r="EC259" s="52"/>
      <c r="ED259" s="52"/>
      <c r="EE259" s="52"/>
      <c r="EF259" s="52"/>
      <c r="EG259" s="52"/>
      <c r="EH259" s="52"/>
      <c r="EI259" s="52"/>
      <c r="EJ259" s="52"/>
      <c r="EK259" s="52"/>
      <c r="EL259" s="52"/>
      <c r="EM259" s="52"/>
      <c r="EN259" s="52"/>
      <c r="EO259" s="52"/>
      <c r="EP259" s="52"/>
      <c r="EQ259" s="52"/>
      <c r="ER259" s="52"/>
      <c r="ES259" s="52"/>
      <c r="ET259" s="52"/>
      <c r="EU259" s="52"/>
      <c r="EV259" s="52"/>
      <c r="EW259" s="52"/>
      <c r="EX259" s="52"/>
      <c r="EY259" s="52"/>
      <c r="EZ259" s="52"/>
      <c r="FA259" s="52"/>
      <c r="FB259" s="52"/>
      <c r="FC259" s="52"/>
      <c r="FD259" s="52"/>
      <c r="FE259" s="52"/>
      <c r="FF259" s="52"/>
      <c r="FG259" s="52"/>
      <c r="FH259" s="52"/>
      <c r="FI259" s="52"/>
      <c r="FJ259" s="52"/>
      <c r="FK259" s="52"/>
      <c r="FL259" s="52"/>
      <c r="FM259" s="52"/>
      <c r="FN259" s="52"/>
      <c r="FO259" s="52"/>
      <c r="FP259" s="52"/>
      <c r="FQ259" s="52"/>
      <c r="FR259" s="52"/>
      <c r="FS259" s="52"/>
      <c r="FT259" s="52"/>
      <c r="FU259" s="52"/>
      <c r="FV259" s="52"/>
      <c r="FW259" s="52"/>
      <c r="FX259" s="52"/>
      <c r="FY259" s="52"/>
      <c r="FZ259" s="52"/>
      <c r="GA259" s="52"/>
      <c r="GB259" s="52"/>
      <c r="GC259" s="52"/>
      <c r="GD259" s="52"/>
      <c r="GE259" s="52"/>
      <c r="GF259" s="52"/>
      <c r="GG259" s="52"/>
      <c r="GH259" s="52"/>
      <c r="GI259" s="52"/>
      <c r="GJ259" s="52"/>
      <c r="GK259" s="52"/>
      <c r="GL259" s="52"/>
      <c r="GM259" s="52"/>
      <c r="GN259" s="52"/>
      <c r="GO259" s="52"/>
      <c r="GP259" s="52"/>
      <c r="GQ259" s="52"/>
      <c r="GR259" s="52"/>
      <c r="GS259" s="52"/>
      <c r="GT259" s="52"/>
      <c r="GU259" s="52"/>
      <c r="GV259" s="52"/>
      <c r="GW259" s="52"/>
      <c r="GX259" s="52"/>
      <c r="GY259" s="52"/>
      <c r="GZ259" s="52"/>
      <c r="HA259" s="52"/>
      <c r="HB259" s="52"/>
      <c r="HC259" s="52"/>
    </row>
    <row r="260" spans="1:211" ht="65.400000000000006" customHeight="1" x14ac:dyDescent="0.25">
      <c r="A260" s="53" t="s">
        <v>229</v>
      </c>
      <c r="B260" s="66" t="s">
        <v>225</v>
      </c>
      <c r="C260" s="66" t="s">
        <v>85</v>
      </c>
      <c r="D260" s="66" t="s">
        <v>364</v>
      </c>
      <c r="E260" s="66"/>
      <c r="F260" s="55">
        <f>SUM(F261)</f>
        <v>196028.37</v>
      </c>
    </row>
    <row r="261" spans="1:211" ht="26.4" x14ac:dyDescent="0.25">
      <c r="A261" s="49" t="s">
        <v>140</v>
      </c>
      <c r="B261" s="70" t="s">
        <v>225</v>
      </c>
      <c r="C261" s="70" t="s">
        <v>85</v>
      </c>
      <c r="D261" s="70" t="s">
        <v>364</v>
      </c>
      <c r="E261" s="70" t="s">
        <v>141</v>
      </c>
      <c r="F261" s="51">
        <v>196028.37</v>
      </c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  <c r="DW261" s="52"/>
      <c r="DX261" s="52"/>
      <c r="DY261" s="52"/>
      <c r="DZ261" s="52"/>
      <c r="EA261" s="52"/>
      <c r="EB261" s="52"/>
      <c r="EC261" s="52"/>
      <c r="ED261" s="52"/>
      <c r="EE261" s="52"/>
      <c r="EF261" s="52"/>
      <c r="EG261" s="52"/>
      <c r="EH261" s="52"/>
      <c r="EI261" s="52"/>
      <c r="EJ261" s="52"/>
      <c r="EK261" s="52"/>
      <c r="EL261" s="52"/>
      <c r="EM261" s="52"/>
      <c r="EN261" s="52"/>
      <c r="EO261" s="52"/>
      <c r="EP261" s="52"/>
      <c r="EQ261" s="52"/>
      <c r="ER261" s="52"/>
      <c r="ES261" s="52"/>
      <c r="ET261" s="52"/>
      <c r="EU261" s="52"/>
      <c r="EV261" s="52"/>
      <c r="EW261" s="52"/>
      <c r="EX261" s="52"/>
      <c r="EY261" s="52"/>
      <c r="EZ261" s="52"/>
      <c r="FA261" s="52"/>
      <c r="FB261" s="52"/>
      <c r="FC261" s="52"/>
      <c r="FD261" s="52"/>
      <c r="FE261" s="52"/>
      <c r="FF261" s="52"/>
      <c r="FG261" s="52"/>
      <c r="FH261" s="52"/>
      <c r="FI261" s="52"/>
      <c r="FJ261" s="52"/>
      <c r="FK261" s="52"/>
      <c r="FL261" s="52"/>
      <c r="FM261" s="52"/>
      <c r="FN261" s="52"/>
      <c r="FO261" s="52"/>
      <c r="FP261" s="52"/>
      <c r="FQ261" s="52"/>
      <c r="FR261" s="52"/>
      <c r="FS261" s="52"/>
      <c r="FT261" s="52"/>
      <c r="FU261" s="52"/>
      <c r="FV261" s="52"/>
      <c r="FW261" s="52"/>
      <c r="FX261" s="52"/>
      <c r="FY261" s="52"/>
      <c r="FZ261" s="52"/>
      <c r="GA261" s="52"/>
      <c r="GB261" s="52"/>
      <c r="GC261" s="52"/>
      <c r="GD261" s="52"/>
      <c r="GE261" s="52"/>
      <c r="GF261" s="52"/>
      <c r="GG261" s="52"/>
      <c r="GH261" s="52"/>
      <c r="GI261" s="52"/>
      <c r="GJ261" s="52"/>
      <c r="GK261" s="52"/>
      <c r="GL261" s="52"/>
      <c r="GM261" s="52"/>
      <c r="GN261" s="52"/>
      <c r="GO261" s="52"/>
      <c r="GP261" s="52"/>
      <c r="GQ261" s="52"/>
      <c r="GR261" s="52"/>
      <c r="GS261" s="52"/>
      <c r="GT261" s="52"/>
      <c r="GU261" s="52"/>
      <c r="GV261" s="52"/>
      <c r="GW261" s="52"/>
      <c r="GX261" s="52"/>
      <c r="GY261" s="52"/>
      <c r="GZ261" s="52"/>
      <c r="HA261" s="52"/>
      <c r="HB261" s="52"/>
      <c r="HC261" s="52"/>
    </row>
    <row r="262" spans="1:211" x14ac:dyDescent="0.25">
      <c r="A262" s="71" t="s">
        <v>244</v>
      </c>
      <c r="B262" s="66" t="s">
        <v>225</v>
      </c>
      <c r="C262" s="66" t="s">
        <v>245</v>
      </c>
      <c r="D262" s="54" t="s">
        <v>246</v>
      </c>
      <c r="E262" s="66"/>
      <c r="F262" s="55">
        <f>SUM(F263)</f>
        <v>15097.9</v>
      </c>
    </row>
    <row r="263" spans="1:211" ht="26.4" x14ac:dyDescent="0.25">
      <c r="A263" s="49" t="s">
        <v>140</v>
      </c>
      <c r="B263" s="50" t="s">
        <v>225</v>
      </c>
      <c r="C263" s="50" t="s">
        <v>85</v>
      </c>
      <c r="D263" s="50" t="s">
        <v>246</v>
      </c>
      <c r="E263" s="50" t="s">
        <v>141</v>
      </c>
      <c r="F263" s="51">
        <v>15097.9</v>
      </c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  <c r="DK263" s="52"/>
      <c r="DL263" s="52"/>
      <c r="DM263" s="52"/>
      <c r="DN263" s="52"/>
      <c r="DO263" s="52"/>
      <c r="DP263" s="52"/>
      <c r="DQ263" s="52"/>
      <c r="DR263" s="52"/>
      <c r="DS263" s="52"/>
      <c r="DT263" s="52"/>
      <c r="DU263" s="52"/>
      <c r="DV263" s="52"/>
      <c r="DW263" s="52"/>
      <c r="DX263" s="52"/>
      <c r="DY263" s="52"/>
      <c r="DZ263" s="52"/>
      <c r="EA263" s="52"/>
      <c r="EB263" s="52"/>
      <c r="EC263" s="52"/>
      <c r="ED263" s="52"/>
      <c r="EE263" s="52"/>
      <c r="EF263" s="52"/>
      <c r="EG263" s="52"/>
      <c r="EH263" s="52"/>
      <c r="EI263" s="52"/>
      <c r="EJ263" s="52"/>
      <c r="EK263" s="52"/>
      <c r="EL263" s="52"/>
      <c r="EM263" s="52"/>
      <c r="EN263" s="52"/>
      <c r="EO263" s="52"/>
      <c r="EP263" s="52"/>
      <c r="EQ263" s="52"/>
      <c r="ER263" s="52"/>
      <c r="ES263" s="52"/>
      <c r="ET263" s="52"/>
      <c r="EU263" s="52"/>
      <c r="EV263" s="52"/>
      <c r="EW263" s="52"/>
      <c r="EX263" s="52"/>
      <c r="EY263" s="52"/>
      <c r="EZ263" s="52"/>
      <c r="FA263" s="52"/>
      <c r="FB263" s="52"/>
      <c r="FC263" s="52"/>
      <c r="FD263" s="52"/>
      <c r="FE263" s="52"/>
      <c r="FF263" s="52"/>
      <c r="FG263" s="52"/>
      <c r="FH263" s="52"/>
      <c r="FI263" s="52"/>
      <c r="FJ263" s="52"/>
      <c r="FK263" s="52"/>
      <c r="FL263" s="52"/>
      <c r="FM263" s="52"/>
      <c r="FN263" s="52"/>
      <c r="FO263" s="52"/>
      <c r="FP263" s="52"/>
      <c r="FQ263" s="52"/>
      <c r="FR263" s="52"/>
      <c r="FS263" s="52"/>
      <c r="FT263" s="52"/>
      <c r="FU263" s="52"/>
      <c r="FV263" s="52"/>
      <c r="FW263" s="52"/>
      <c r="FX263" s="52"/>
      <c r="FY263" s="52"/>
      <c r="FZ263" s="52"/>
      <c r="GA263" s="52"/>
      <c r="GB263" s="52"/>
      <c r="GC263" s="52"/>
      <c r="GD263" s="52"/>
      <c r="GE263" s="52"/>
      <c r="GF263" s="52"/>
      <c r="GG263" s="52"/>
      <c r="GH263" s="52"/>
      <c r="GI263" s="52"/>
      <c r="GJ263" s="52"/>
      <c r="GK263" s="52"/>
      <c r="GL263" s="52"/>
      <c r="GM263" s="52"/>
      <c r="GN263" s="52"/>
      <c r="GO263" s="52"/>
      <c r="GP263" s="52"/>
      <c r="GQ263" s="52"/>
      <c r="GR263" s="52"/>
      <c r="GS263" s="52"/>
      <c r="GT263" s="52"/>
      <c r="GU263" s="52"/>
      <c r="GV263" s="52"/>
      <c r="GW263" s="52"/>
      <c r="GX263" s="52"/>
      <c r="GY263" s="52"/>
      <c r="GZ263" s="52"/>
      <c r="HA263" s="52"/>
      <c r="HB263" s="52"/>
      <c r="HC263" s="52"/>
    </row>
    <row r="264" spans="1:211" ht="39.6" x14ac:dyDescent="0.25">
      <c r="A264" s="53" t="s">
        <v>347</v>
      </c>
      <c r="B264" s="66" t="s">
        <v>225</v>
      </c>
      <c r="C264" s="66" t="s">
        <v>85</v>
      </c>
      <c r="D264" s="66" t="s">
        <v>348</v>
      </c>
      <c r="E264" s="66"/>
      <c r="F264" s="55">
        <f>SUM(F265)</f>
        <v>0</v>
      </c>
    </row>
    <row r="265" spans="1:211" ht="26.4" x14ac:dyDescent="0.25">
      <c r="A265" s="49" t="s">
        <v>140</v>
      </c>
      <c r="B265" s="70" t="s">
        <v>225</v>
      </c>
      <c r="C265" s="70" t="s">
        <v>85</v>
      </c>
      <c r="D265" s="70" t="s">
        <v>348</v>
      </c>
      <c r="E265" s="70" t="s">
        <v>141</v>
      </c>
      <c r="F265" s="51">
        <v>0</v>
      </c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  <c r="CU265" s="52"/>
      <c r="CV265" s="52"/>
      <c r="CW265" s="52"/>
      <c r="CX265" s="52"/>
      <c r="CY265" s="52"/>
      <c r="CZ265" s="52"/>
      <c r="DA265" s="52"/>
      <c r="DB265" s="52"/>
      <c r="DC265" s="52"/>
      <c r="DD265" s="52"/>
      <c r="DE265" s="52"/>
      <c r="DF265" s="52"/>
      <c r="DG265" s="52"/>
      <c r="DH265" s="52"/>
      <c r="DI265" s="52"/>
      <c r="DJ265" s="52"/>
      <c r="DK265" s="52"/>
      <c r="DL265" s="52"/>
      <c r="DM265" s="52"/>
      <c r="DN265" s="52"/>
      <c r="DO265" s="52"/>
      <c r="DP265" s="52"/>
      <c r="DQ265" s="52"/>
      <c r="DR265" s="52"/>
      <c r="DS265" s="52"/>
      <c r="DT265" s="52"/>
      <c r="DU265" s="52"/>
      <c r="DV265" s="52"/>
      <c r="DW265" s="52"/>
      <c r="DX265" s="52"/>
      <c r="DY265" s="52"/>
      <c r="DZ265" s="52"/>
      <c r="EA265" s="52"/>
      <c r="EB265" s="52"/>
      <c r="EC265" s="52"/>
      <c r="ED265" s="52"/>
      <c r="EE265" s="52"/>
      <c r="EF265" s="52"/>
      <c r="EG265" s="52"/>
      <c r="EH265" s="52"/>
      <c r="EI265" s="52"/>
      <c r="EJ265" s="52"/>
      <c r="EK265" s="52"/>
      <c r="EL265" s="52"/>
      <c r="EM265" s="52"/>
      <c r="EN265" s="52"/>
      <c r="EO265" s="52"/>
      <c r="EP265" s="52"/>
      <c r="EQ265" s="52"/>
      <c r="ER265" s="52"/>
      <c r="ES265" s="52"/>
      <c r="ET265" s="52"/>
      <c r="EU265" s="52"/>
      <c r="EV265" s="52"/>
      <c r="EW265" s="52"/>
      <c r="EX265" s="52"/>
      <c r="EY265" s="52"/>
      <c r="EZ265" s="52"/>
      <c r="FA265" s="52"/>
      <c r="FB265" s="52"/>
      <c r="FC265" s="52"/>
      <c r="FD265" s="52"/>
      <c r="FE265" s="52"/>
      <c r="FF265" s="52"/>
      <c r="FG265" s="52"/>
      <c r="FH265" s="52"/>
      <c r="FI265" s="52"/>
      <c r="FJ265" s="52"/>
      <c r="FK265" s="52"/>
      <c r="FL265" s="52"/>
      <c r="FM265" s="52"/>
      <c r="FN265" s="52"/>
      <c r="FO265" s="52"/>
      <c r="FP265" s="52"/>
      <c r="FQ265" s="52"/>
      <c r="FR265" s="52"/>
      <c r="FS265" s="52"/>
      <c r="FT265" s="52"/>
      <c r="FU265" s="52"/>
      <c r="FV265" s="52"/>
      <c r="FW265" s="52"/>
      <c r="FX265" s="52"/>
      <c r="FY265" s="52"/>
      <c r="FZ265" s="52"/>
      <c r="GA265" s="52"/>
      <c r="GB265" s="52"/>
      <c r="GC265" s="52"/>
      <c r="GD265" s="52"/>
      <c r="GE265" s="52"/>
      <c r="GF265" s="52"/>
      <c r="GG265" s="52"/>
      <c r="GH265" s="52"/>
      <c r="GI265" s="52"/>
      <c r="GJ265" s="52"/>
      <c r="GK265" s="52"/>
      <c r="GL265" s="52"/>
      <c r="GM265" s="52"/>
      <c r="GN265" s="52"/>
      <c r="GO265" s="52"/>
      <c r="GP265" s="52"/>
      <c r="GQ265" s="52"/>
      <c r="GR265" s="52"/>
      <c r="GS265" s="52"/>
      <c r="GT265" s="52"/>
      <c r="GU265" s="52"/>
      <c r="GV265" s="52"/>
      <c r="GW265" s="52"/>
      <c r="GX265" s="52"/>
      <c r="GY265" s="52"/>
      <c r="GZ265" s="52"/>
      <c r="HA265" s="52"/>
      <c r="HB265" s="52"/>
      <c r="HC265" s="52"/>
    </row>
    <row r="266" spans="1:211" x14ac:dyDescent="0.25">
      <c r="A266" s="53" t="s">
        <v>186</v>
      </c>
      <c r="B266" s="54" t="s">
        <v>225</v>
      </c>
      <c r="C266" s="54" t="s">
        <v>85</v>
      </c>
      <c r="D266" s="66" t="s">
        <v>187</v>
      </c>
      <c r="E266" s="54"/>
      <c r="F266" s="92">
        <f>SUM(F267)</f>
        <v>115.22</v>
      </c>
    </row>
    <row r="267" spans="1:211" ht="26.4" x14ac:dyDescent="0.25">
      <c r="A267" s="49" t="s">
        <v>140</v>
      </c>
      <c r="B267" s="50" t="s">
        <v>225</v>
      </c>
      <c r="C267" s="50" t="s">
        <v>85</v>
      </c>
      <c r="D267" s="70" t="s">
        <v>187</v>
      </c>
      <c r="E267" s="50" t="s">
        <v>141</v>
      </c>
      <c r="F267" s="82">
        <v>115.22</v>
      </c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2"/>
      <c r="CT267" s="52"/>
      <c r="CU267" s="52"/>
      <c r="CV267" s="52"/>
      <c r="CW267" s="52"/>
      <c r="CX267" s="52"/>
      <c r="CY267" s="52"/>
      <c r="CZ267" s="52"/>
      <c r="DA267" s="52"/>
      <c r="DB267" s="52"/>
      <c r="DC267" s="52"/>
      <c r="DD267" s="52"/>
      <c r="DE267" s="52"/>
      <c r="DF267" s="52"/>
      <c r="DG267" s="52"/>
      <c r="DH267" s="52"/>
      <c r="DI267" s="52"/>
      <c r="DJ267" s="52"/>
      <c r="DK267" s="52"/>
      <c r="DL267" s="52"/>
      <c r="DM267" s="52"/>
      <c r="DN267" s="52"/>
      <c r="DO267" s="52"/>
      <c r="DP267" s="52"/>
      <c r="DQ267" s="52"/>
      <c r="DR267" s="52"/>
      <c r="DS267" s="52"/>
      <c r="DT267" s="52"/>
      <c r="DU267" s="52"/>
      <c r="DV267" s="52"/>
      <c r="DW267" s="52"/>
      <c r="DX267" s="52"/>
      <c r="DY267" s="52"/>
      <c r="DZ267" s="52"/>
      <c r="EA267" s="52"/>
      <c r="EB267" s="52"/>
      <c r="EC267" s="52"/>
      <c r="ED267" s="52"/>
      <c r="EE267" s="52"/>
      <c r="EF267" s="52"/>
      <c r="EG267" s="52"/>
      <c r="EH267" s="52"/>
      <c r="EI267" s="52"/>
      <c r="EJ267" s="52"/>
      <c r="EK267" s="52"/>
      <c r="EL267" s="52"/>
      <c r="EM267" s="52"/>
      <c r="EN267" s="52"/>
      <c r="EO267" s="52"/>
      <c r="EP267" s="52"/>
      <c r="EQ267" s="52"/>
      <c r="ER267" s="52"/>
      <c r="ES267" s="52"/>
      <c r="ET267" s="52"/>
      <c r="EU267" s="52"/>
      <c r="EV267" s="52"/>
      <c r="EW267" s="52"/>
      <c r="EX267" s="52"/>
      <c r="EY267" s="52"/>
      <c r="EZ267" s="52"/>
      <c r="FA267" s="52"/>
      <c r="FB267" s="52"/>
      <c r="FC267" s="52"/>
      <c r="FD267" s="52"/>
      <c r="FE267" s="52"/>
      <c r="FF267" s="52"/>
      <c r="FG267" s="52"/>
      <c r="FH267" s="52"/>
      <c r="FI267" s="52"/>
      <c r="FJ267" s="52"/>
      <c r="FK267" s="52"/>
      <c r="FL267" s="52"/>
      <c r="FM267" s="52"/>
      <c r="FN267" s="52"/>
      <c r="FO267" s="52"/>
      <c r="FP267" s="52"/>
      <c r="FQ267" s="52"/>
      <c r="FR267" s="52"/>
      <c r="FS267" s="52"/>
      <c r="FT267" s="52"/>
      <c r="FU267" s="52"/>
      <c r="FV267" s="52"/>
      <c r="FW267" s="52"/>
      <c r="FX267" s="52"/>
      <c r="FY267" s="52"/>
      <c r="FZ267" s="52"/>
      <c r="GA267" s="52"/>
      <c r="GB267" s="52"/>
      <c r="GC267" s="52"/>
      <c r="GD267" s="52"/>
      <c r="GE267" s="52"/>
      <c r="GF267" s="52"/>
      <c r="GG267" s="52"/>
      <c r="GH267" s="52"/>
      <c r="GI267" s="52"/>
      <c r="GJ267" s="52"/>
      <c r="GK267" s="52"/>
      <c r="GL267" s="52"/>
      <c r="GM267" s="52"/>
      <c r="GN267" s="52"/>
      <c r="GO267" s="52"/>
      <c r="GP267" s="52"/>
      <c r="GQ267" s="52"/>
      <c r="GR267" s="52"/>
      <c r="GS267" s="52"/>
      <c r="GT267" s="52"/>
      <c r="GU267" s="52"/>
      <c r="GV267" s="52"/>
      <c r="GW267" s="52"/>
      <c r="GX267" s="52"/>
      <c r="GY267" s="52"/>
      <c r="GZ267" s="52"/>
      <c r="HA267" s="52"/>
      <c r="HB267" s="52"/>
      <c r="HC267" s="52"/>
    </row>
    <row r="268" spans="1:211" x14ac:dyDescent="0.25">
      <c r="A268" s="75" t="s">
        <v>247</v>
      </c>
      <c r="B268" s="44" t="s">
        <v>225</v>
      </c>
      <c r="C268" s="44" t="s">
        <v>92</v>
      </c>
      <c r="D268" s="76"/>
      <c r="E268" s="44"/>
      <c r="F268" s="111">
        <f>SUM(F269+F271+F273+F278+F280+F282+F276)</f>
        <v>56317.97</v>
      </c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  <c r="EQ268" s="59"/>
      <c r="ER268" s="59"/>
      <c r="ES268" s="59"/>
      <c r="ET268" s="59"/>
      <c r="EU268" s="59"/>
      <c r="EV268" s="59"/>
      <c r="EW268" s="59"/>
      <c r="EX268" s="59"/>
      <c r="EY268" s="59"/>
      <c r="EZ268" s="59"/>
      <c r="FA268" s="59"/>
      <c r="FB268" s="59"/>
      <c r="FC268" s="59"/>
      <c r="FD268" s="59"/>
      <c r="FE268" s="59"/>
      <c r="FF268" s="59"/>
      <c r="FG268" s="59"/>
      <c r="FH268" s="59"/>
      <c r="FI268" s="59"/>
      <c r="FJ268" s="59"/>
      <c r="FK268" s="59"/>
      <c r="FL268" s="59"/>
      <c r="FM268" s="59"/>
      <c r="FN268" s="59"/>
      <c r="FO268" s="59"/>
      <c r="FP268" s="59"/>
      <c r="FQ268" s="59"/>
      <c r="FR268" s="59"/>
      <c r="FS268" s="59"/>
      <c r="FT268" s="59"/>
      <c r="FU268" s="59"/>
      <c r="FV268" s="59"/>
      <c r="FW268" s="59"/>
      <c r="FX268" s="59"/>
      <c r="FY268" s="59"/>
      <c r="FZ268" s="59"/>
      <c r="GA268" s="59"/>
      <c r="GB268" s="59"/>
      <c r="GC268" s="59"/>
      <c r="GD268" s="59"/>
      <c r="GE268" s="59"/>
      <c r="GF268" s="59"/>
      <c r="GG268" s="59"/>
      <c r="GH268" s="59"/>
      <c r="GI268" s="59"/>
      <c r="GJ268" s="59"/>
      <c r="GK268" s="59"/>
      <c r="GL268" s="59"/>
      <c r="GM268" s="59"/>
      <c r="GN268" s="59"/>
      <c r="GO268" s="59"/>
      <c r="GP268" s="59"/>
      <c r="GQ268" s="59"/>
      <c r="GR268" s="59"/>
      <c r="GS268" s="59"/>
      <c r="GT268" s="59"/>
      <c r="GU268" s="59"/>
      <c r="GV268" s="59"/>
      <c r="GW268" s="59"/>
      <c r="GX268" s="59"/>
      <c r="GY268" s="59"/>
      <c r="GZ268" s="59"/>
      <c r="HA268" s="59"/>
      <c r="HB268" s="59"/>
    </row>
    <row r="269" spans="1:211" ht="66" x14ac:dyDescent="0.25">
      <c r="A269" s="53" t="s">
        <v>47</v>
      </c>
      <c r="B269" s="54" t="s">
        <v>225</v>
      </c>
      <c r="C269" s="54" t="s">
        <v>92</v>
      </c>
      <c r="D269" s="54" t="s">
        <v>248</v>
      </c>
      <c r="E269" s="44"/>
      <c r="F269" s="92">
        <f>F270</f>
        <v>6308.69</v>
      </c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  <c r="EQ269" s="59"/>
      <c r="ER269" s="59"/>
      <c r="ES269" s="59"/>
      <c r="ET269" s="59"/>
      <c r="EU269" s="59"/>
      <c r="EV269" s="59"/>
      <c r="EW269" s="59"/>
      <c r="EX269" s="59"/>
      <c r="EY269" s="59"/>
      <c r="EZ269" s="59"/>
      <c r="FA269" s="59"/>
      <c r="FB269" s="59"/>
      <c r="FC269" s="59"/>
      <c r="FD269" s="59"/>
      <c r="FE269" s="59"/>
      <c r="FF269" s="59"/>
      <c r="FG269" s="59"/>
      <c r="FH269" s="59"/>
      <c r="FI269" s="59"/>
      <c r="FJ269" s="59"/>
      <c r="FK269" s="59"/>
      <c r="FL269" s="59"/>
      <c r="FM269" s="59"/>
      <c r="FN269" s="59"/>
      <c r="FO269" s="59"/>
      <c r="FP269" s="59"/>
      <c r="FQ269" s="59"/>
      <c r="FR269" s="59"/>
      <c r="FS269" s="59"/>
      <c r="FT269" s="59"/>
      <c r="FU269" s="59"/>
      <c r="FV269" s="59"/>
      <c r="FW269" s="59"/>
      <c r="FX269" s="59"/>
      <c r="FY269" s="59"/>
      <c r="FZ269" s="59"/>
      <c r="GA269" s="59"/>
      <c r="GB269" s="59"/>
      <c r="GC269" s="59"/>
      <c r="GD269" s="59"/>
      <c r="GE269" s="59"/>
      <c r="GF269" s="59"/>
      <c r="GG269" s="59"/>
      <c r="GH269" s="59"/>
      <c r="GI269" s="59"/>
      <c r="GJ269" s="59"/>
      <c r="GK269" s="59"/>
      <c r="GL269" s="59"/>
      <c r="GM269" s="59"/>
      <c r="GN269" s="59"/>
      <c r="GO269" s="59"/>
      <c r="GP269" s="59"/>
      <c r="GQ269" s="59"/>
      <c r="GR269" s="59"/>
      <c r="GS269" s="59"/>
      <c r="GT269" s="59"/>
      <c r="GU269" s="59"/>
      <c r="GV269" s="59"/>
      <c r="GW269" s="59"/>
      <c r="GX269" s="59"/>
      <c r="GY269" s="59"/>
      <c r="GZ269" s="59"/>
      <c r="HA269" s="59"/>
      <c r="HB269" s="59"/>
    </row>
    <row r="270" spans="1:211" ht="26.4" x14ac:dyDescent="0.25">
      <c r="A270" s="49" t="s">
        <v>140</v>
      </c>
      <c r="B270" s="54" t="s">
        <v>225</v>
      </c>
      <c r="C270" s="54" t="s">
        <v>92</v>
      </c>
      <c r="D270" s="50" t="s">
        <v>248</v>
      </c>
      <c r="E270" s="50" t="s">
        <v>141</v>
      </c>
      <c r="F270" s="82">
        <v>6308.69</v>
      </c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  <c r="EN270" s="59"/>
      <c r="EO270" s="59"/>
      <c r="EP270" s="59"/>
      <c r="EQ270" s="59"/>
      <c r="ER270" s="59"/>
      <c r="ES270" s="59"/>
      <c r="ET270" s="59"/>
      <c r="EU270" s="59"/>
      <c r="EV270" s="59"/>
      <c r="EW270" s="59"/>
      <c r="EX270" s="59"/>
      <c r="EY270" s="59"/>
      <c r="EZ270" s="59"/>
      <c r="FA270" s="59"/>
      <c r="FB270" s="59"/>
      <c r="FC270" s="59"/>
      <c r="FD270" s="59"/>
      <c r="FE270" s="59"/>
      <c r="FF270" s="59"/>
      <c r="FG270" s="59"/>
      <c r="FH270" s="59"/>
      <c r="FI270" s="59"/>
      <c r="FJ270" s="59"/>
      <c r="FK270" s="59"/>
      <c r="FL270" s="59"/>
      <c r="FM270" s="59"/>
      <c r="FN270" s="59"/>
      <c r="FO270" s="59"/>
      <c r="FP270" s="59"/>
      <c r="FQ270" s="59"/>
      <c r="FR270" s="59"/>
      <c r="FS270" s="59"/>
      <c r="FT270" s="59"/>
      <c r="FU270" s="59"/>
      <c r="FV270" s="59"/>
      <c r="FW270" s="59"/>
      <c r="FX270" s="59"/>
      <c r="FY270" s="59"/>
      <c r="FZ270" s="59"/>
      <c r="GA270" s="59"/>
      <c r="GB270" s="59"/>
      <c r="GC270" s="59"/>
      <c r="GD270" s="59"/>
      <c r="GE270" s="59"/>
      <c r="GF270" s="59"/>
      <c r="GG270" s="59"/>
      <c r="GH270" s="59"/>
      <c r="GI270" s="59"/>
      <c r="GJ270" s="59"/>
      <c r="GK270" s="59"/>
      <c r="GL270" s="59"/>
      <c r="GM270" s="59"/>
      <c r="GN270" s="59"/>
      <c r="GO270" s="59"/>
      <c r="GP270" s="59"/>
      <c r="GQ270" s="59"/>
      <c r="GR270" s="59"/>
      <c r="GS270" s="59"/>
      <c r="GT270" s="59"/>
      <c r="GU270" s="59"/>
      <c r="GV270" s="59"/>
      <c r="GW270" s="59"/>
      <c r="GX270" s="59"/>
      <c r="GY270" s="59"/>
      <c r="GZ270" s="59"/>
      <c r="HA270" s="59"/>
      <c r="HB270" s="59"/>
    </row>
    <row r="271" spans="1:211" ht="26.4" x14ac:dyDescent="0.25">
      <c r="A271" s="53" t="s">
        <v>48</v>
      </c>
      <c r="B271" s="54" t="s">
        <v>225</v>
      </c>
      <c r="C271" s="54" t="s">
        <v>92</v>
      </c>
      <c r="D271" s="54" t="s">
        <v>249</v>
      </c>
      <c r="E271" s="44"/>
      <c r="F271" s="92">
        <f>F272</f>
        <v>1440</v>
      </c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  <c r="EQ271" s="59"/>
      <c r="ER271" s="59"/>
      <c r="ES271" s="59"/>
      <c r="ET271" s="59"/>
      <c r="EU271" s="59"/>
      <c r="EV271" s="59"/>
      <c r="EW271" s="59"/>
      <c r="EX271" s="59"/>
      <c r="EY271" s="59"/>
      <c r="EZ271" s="59"/>
      <c r="FA271" s="59"/>
      <c r="FB271" s="59"/>
      <c r="FC271" s="59"/>
      <c r="FD271" s="59"/>
      <c r="FE271" s="59"/>
      <c r="FF271" s="59"/>
      <c r="FG271" s="59"/>
      <c r="FH271" s="59"/>
      <c r="FI271" s="59"/>
      <c r="FJ271" s="59"/>
      <c r="FK271" s="59"/>
      <c r="FL271" s="59"/>
      <c r="FM271" s="59"/>
      <c r="FN271" s="59"/>
      <c r="FO271" s="59"/>
      <c r="FP271" s="59"/>
      <c r="FQ271" s="59"/>
      <c r="FR271" s="59"/>
      <c r="FS271" s="59"/>
      <c r="FT271" s="59"/>
      <c r="FU271" s="59"/>
      <c r="FV271" s="59"/>
      <c r="FW271" s="59"/>
      <c r="FX271" s="59"/>
      <c r="FY271" s="59"/>
      <c r="FZ271" s="59"/>
      <c r="GA271" s="59"/>
      <c r="GB271" s="59"/>
      <c r="GC271" s="59"/>
      <c r="GD271" s="59"/>
      <c r="GE271" s="59"/>
      <c r="GF271" s="59"/>
      <c r="GG271" s="59"/>
      <c r="GH271" s="59"/>
      <c r="GI271" s="59"/>
      <c r="GJ271" s="59"/>
      <c r="GK271" s="59"/>
      <c r="GL271" s="59"/>
      <c r="GM271" s="59"/>
      <c r="GN271" s="59"/>
      <c r="GO271" s="59"/>
      <c r="GP271" s="59"/>
      <c r="GQ271" s="59"/>
      <c r="GR271" s="59"/>
      <c r="GS271" s="59"/>
      <c r="GT271" s="59"/>
      <c r="GU271" s="59"/>
      <c r="GV271" s="59"/>
      <c r="GW271" s="59"/>
      <c r="GX271" s="59"/>
      <c r="GY271" s="59"/>
      <c r="GZ271" s="59"/>
      <c r="HA271" s="59"/>
      <c r="HB271" s="59"/>
    </row>
    <row r="272" spans="1:211" ht="26.4" x14ac:dyDescent="0.25">
      <c r="A272" s="49" t="s">
        <v>140</v>
      </c>
      <c r="B272" s="54" t="s">
        <v>225</v>
      </c>
      <c r="C272" s="54" t="s">
        <v>92</v>
      </c>
      <c r="D272" s="50" t="s">
        <v>249</v>
      </c>
      <c r="E272" s="50" t="s">
        <v>141</v>
      </c>
      <c r="F272" s="82">
        <v>1440</v>
      </c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  <c r="EN272" s="59"/>
      <c r="EO272" s="59"/>
      <c r="EP272" s="59"/>
      <c r="EQ272" s="59"/>
      <c r="ER272" s="59"/>
      <c r="ES272" s="59"/>
      <c r="ET272" s="59"/>
      <c r="EU272" s="59"/>
      <c r="EV272" s="59"/>
      <c r="EW272" s="59"/>
      <c r="EX272" s="59"/>
      <c r="EY272" s="59"/>
      <c r="EZ272" s="59"/>
      <c r="FA272" s="59"/>
      <c r="FB272" s="59"/>
      <c r="FC272" s="59"/>
      <c r="FD272" s="59"/>
      <c r="FE272" s="59"/>
      <c r="FF272" s="59"/>
      <c r="FG272" s="59"/>
      <c r="FH272" s="59"/>
      <c r="FI272" s="59"/>
      <c r="FJ272" s="59"/>
      <c r="FK272" s="59"/>
      <c r="FL272" s="59"/>
      <c r="FM272" s="59"/>
      <c r="FN272" s="59"/>
      <c r="FO272" s="59"/>
      <c r="FP272" s="59"/>
      <c r="FQ272" s="59"/>
      <c r="FR272" s="59"/>
      <c r="FS272" s="59"/>
      <c r="FT272" s="59"/>
      <c r="FU272" s="59"/>
      <c r="FV272" s="59"/>
      <c r="FW272" s="59"/>
      <c r="FX272" s="59"/>
      <c r="FY272" s="59"/>
      <c r="FZ272" s="59"/>
      <c r="GA272" s="59"/>
      <c r="GB272" s="59"/>
      <c r="GC272" s="59"/>
      <c r="GD272" s="59"/>
      <c r="GE272" s="59"/>
      <c r="GF272" s="59"/>
      <c r="GG272" s="59"/>
      <c r="GH272" s="59"/>
      <c r="GI272" s="59"/>
      <c r="GJ272" s="59"/>
      <c r="GK272" s="59"/>
      <c r="GL272" s="59"/>
      <c r="GM272" s="59"/>
      <c r="GN272" s="59"/>
      <c r="GO272" s="59"/>
      <c r="GP272" s="59"/>
      <c r="GQ272" s="59"/>
      <c r="GR272" s="59"/>
      <c r="GS272" s="59"/>
      <c r="GT272" s="59"/>
      <c r="GU272" s="59"/>
      <c r="GV272" s="59"/>
      <c r="GW272" s="59"/>
      <c r="GX272" s="59"/>
      <c r="GY272" s="59"/>
      <c r="GZ272" s="59"/>
      <c r="HA272" s="59"/>
      <c r="HB272" s="59"/>
    </row>
    <row r="273" spans="1:210" ht="29.4" customHeight="1" x14ac:dyDescent="0.25">
      <c r="A273" s="53" t="s">
        <v>250</v>
      </c>
      <c r="B273" s="54" t="s">
        <v>225</v>
      </c>
      <c r="C273" s="54" t="s">
        <v>92</v>
      </c>
      <c r="D273" s="54" t="s">
        <v>251</v>
      </c>
      <c r="E273" s="44"/>
      <c r="F273" s="92">
        <f>F275+SUM(F274)</f>
        <v>1030.6400000000001</v>
      </c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  <c r="EN273" s="59"/>
      <c r="EO273" s="59"/>
      <c r="EP273" s="59"/>
      <c r="EQ273" s="59"/>
      <c r="ER273" s="59"/>
      <c r="ES273" s="59"/>
      <c r="ET273" s="59"/>
      <c r="EU273" s="59"/>
      <c r="EV273" s="59"/>
      <c r="EW273" s="59"/>
      <c r="EX273" s="59"/>
      <c r="EY273" s="59"/>
      <c r="EZ273" s="59"/>
      <c r="FA273" s="59"/>
      <c r="FB273" s="59"/>
      <c r="FC273" s="59"/>
      <c r="FD273" s="59"/>
      <c r="FE273" s="59"/>
      <c r="FF273" s="59"/>
      <c r="FG273" s="59"/>
      <c r="FH273" s="59"/>
      <c r="FI273" s="59"/>
      <c r="FJ273" s="59"/>
      <c r="FK273" s="59"/>
      <c r="FL273" s="59"/>
      <c r="FM273" s="59"/>
      <c r="FN273" s="59"/>
      <c r="FO273" s="59"/>
      <c r="FP273" s="59"/>
      <c r="FQ273" s="59"/>
      <c r="FR273" s="59"/>
      <c r="FS273" s="59"/>
      <c r="FT273" s="59"/>
      <c r="FU273" s="59"/>
      <c r="FV273" s="59"/>
      <c r="FW273" s="59"/>
      <c r="FX273" s="59"/>
      <c r="FY273" s="59"/>
      <c r="FZ273" s="59"/>
      <c r="GA273" s="59"/>
      <c r="GB273" s="59"/>
      <c r="GC273" s="59"/>
      <c r="GD273" s="59"/>
      <c r="GE273" s="59"/>
      <c r="GF273" s="59"/>
      <c r="GG273" s="59"/>
      <c r="GH273" s="59"/>
      <c r="GI273" s="59"/>
      <c r="GJ273" s="59"/>
      <c r="GK273" s="59"/>
      <c r="GL273" s="59"/>
      <c r="GM273" s="59"/>
      <c r="GN273" s="59"/>
      <c r="GO273" s="59"/>
      <c r="GP273" s="59"/>
      <c r="GQ273" s="59"/>
      <c r="GR273" s="59"/>
      <c r="GS273" s="59"/>
      <c r="GT273" s="59"/>
      <c r="GU273" s="59"/>
      <c r="GV273" s="59"/>
      <c r="GW273" s="59"/>
      <c r="GX273" s="59"/>
      <c r="GY273" s="59"/>
      <c r="GZ273" s="59"/>
      <c r="HA273" s="59"/>
      <c r="HB273" s="59"/>
    </row>
    <row r="274" spans="1:210" ht="17.399999999999999" customHeight="1" x14ac:dyDescent="0.25">
      <c r="A274" s="49" t="s">
        <v>107</v>
      </c>
      <c r="B274" s="54" t="s">
        <v>225</v>
      </c>
      <c r="C274" s="54" t="s">
        <v>92</v>
      </c>
      <c r="D274" s="50" t="s">
        <v>251</v>
      </c>
      <c r="E274" s="54" t="s">
        <v>98</v>
      </c>
      <c r="F274" s="92">
        <v>1030.6400000000001</v>
      </c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  <c r="EN274" s="59"/>
      <c r="EO274" s="59"/>
      <c r="EP274" s="59"/>
      <c r="EQ274" s="59"/>
      <c r="ER274" s="59"/>
      <c r="ES274" s="59"/>
      <c r="ET274" s="59"/>
      <c r="EU274" s="59"/>
      <c r="EV274" s="59"/>
      <c r="EW274" s="59"/>
      <c r="EX274" s="59"/>
      <c r="EY274" s="59"/>
      <c r="EZ274" s="59"/>
      <c r="FA274" s="59"/>
      <c r="FB274" s="59"/>
      <c r="FC274" s="59"/>
      <c r="FD274" s="59"/>
      <c r="FE274" s="59"/>
      <c r="FF274" s="59"/>
      <c r="FG274" s="59"/>
      <c r="FH274" s="59"/>
      <c r="FI274" s="59"/>
      <c r="FJ274" s="59"/>
      <c r="FK274" s="59"/>
      <c r="FL274" s="59"/>
      <c r="FM274" s="59"/>
      <c r="FN274" s="59"/>
      <c r="FO274" s="59"/>
      <c r="FP274" s="59"/>
      <c r="FQ274" s="59"/>
      <c r="FR274" s="59"/>
      <c r="FS274" s="59"/>
      <c r="FT274" s="59"/>
      <c r="FU274" s="59"/>
      <c r="FV274" s="59"/>
      <c r="FW274" s="59"/>
      <c r="FX274" s="59"/>
      <c r="FY274" s="59"/>
      <c r="FZ274" s="59"/>
      <c r="GA274" s="59"/>
      <c r="GB274" s="59"/>
      <c r="GC274" s="59"/>
      <c r="GD274" s="59"/>
      <c r="GE274" s="59"/>
      <c r="GF274" s="59"/>
      <c r="GG274" s="59"/>
      <c r="GH274" s="59"/>
      <c r="GI274" s="59"/>
      <c r="GJ274" s="59"/>
      <c r="GK274" s="59"/>
      <c r="GL274" s="59"/>
      <c r="GM274" s="59"/>
      <c r="GN274" s="59"/>
      <c r="GO274" s="59"/>
      <c r="GP274" s="59"/>
      <c r="GQ274" s="59"/>
      <c r="GR274" s="59"/>
      <c r="GS274" s="59"/>
      <c r="GT274" s="59"/>
      <c r="GU274" s="59"/>
      <c r="GV274" s="59"/>
      <c r="GW274" s="59"/>
      <c r="GX274" s="59"/>
      <c r="GY274" s="59"/>
      <c r="GZ274" s="59"/>
      <c r="HA274" s="59"/>
      <c r="HB274" s="59"/>
    </row>
    <row r="275" spans="1:210" ht="26.4" hidden="1" x14ac:dyDescent="0.25">
      <c r="A275" s="49" t="s">
        <v>140</v>
      </c>
      <c r="B275" s="54" t="s">
        <v>225</v>
      </c>
      <c r="C275" s="54" t="s">
        <v>92</v>
      </c>
      <c r="D275" s="50" t="s">
        <v>251</v>
      </c>
      <c r="E275" s="50" t="s">
        <v>141</v>
      </c>
      <c r="F275" s="82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  <c r="EN275" s="59"/>
      <c r="EO275" s="59"/>
      <c r="EP275" s="59"/>
      <c r="EQ275" s="59"/>
      <c r="ER275" s="59"/>
      <c r="ES275" s="59"/>
      <c r="ET275" s="59"/>
      <c r="EU275" s="59"/>
      <c r="EV275" s="59"/>
      <c r="EW275" s="59"/>
      <c r="EX275" s="59"/>
      <c r="EY275" s="59"/>
      <c r="EZ275" s="59"/>
      <c r="FA275" s="59"/>
      <c r="FB275" s="59"/>
      <c r="FC275" s="59"/>
      <c r="FD275" s="59"/>
      <c r="FE275" s="59"/>
      <c r="FF275" s="59"/>
      <c r="FG275" s="59"/>
      <c r="FH275" s="59"/>
      <c r="FI275" s="59"/>
      <c r="FJ275" s="59"/>
      <c r="FK275" s="59"/>
      <c r="FL275" s="59"/>
      <c r="FM275" s="59"/>
      <c r="FN275" s="59"/>
      <c r="FO275" s="59"/>
      <c r="FP275" s="59"/>
      <c r="FQ275" s="59"/>
      <c r="FR275" s="59"/>
      <c r="FS275" s="59"/>
      <c r="FT275" s="59"/>
      <c r="FU275" s="59"/>
      <c r="FV275" s="59"/>
      <c r="FW275" s="59"/>
      <c r="FX275" s="59"/>
      <c r="FY275" s="59"/>
      <c r="FZ275" s="59"/>
      <c r="GA275" s="59"/>
      <c r="GB275" s="59"/>
      <c r="GC275" s="59"/>
      <c r="GD275" s="59"/>
      <c r="GE275" s="59"/>
      <c r="GF275" s="59"/>
      <c r="GG275" s="59"/>
      <c r="GH275" s="59"/>
      <c r="GI275" s="59"/>
      <c r="GJ275" s="59"/>
      <c r="GK275" s="59"/>
      <c r="GL275" s="59"/>
      <c r="GM275" s="59"/>
      <c r="GN275" s="59"/>
      <c r="GO275" s="59"/>
      <c r="GP275" s="59"/>
      <c r="GQ275" s="59"/>
      <c r="GR275" s="59"/>
      <c r="GS275" s="59"/>
      <c r="GT275" s="59"/>
      <c r="GU275" s="59"/>
      <c r="GV275" s="59"/>
      <c r="GW275" s="59"/>
      <c r="GX275" s="59"/>
      <c r="GY275" s="59"/>
      <c r="GZ275" s="59"/>
      <c r="HA275" s="59"/>
      <c r="HB275" s="59"/>
    </row>
    <row r="276" spans="1:210" ht="26.4" x14ac:dyDescent="0.25">
      <c r="A276" s="53" t="s">
        <v>368</v>
      </c>
      <c r="B276" s="50" t="s">
        <v>225</v>
      </c>
      <c r="C276" s="50" t="s">
        <v>92</v>
      </c>
      <c r="D276" s="50" t="s">
        <v>362</v>
      </c>
      <c r="E276" s="54"/>
      <c r="F276" s="92">
        <f>SUM(F277)</f>
        <v>1124.93</v>
      </c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  <c r="EN276" s="59"/>
      <c r="EO276" s="59"/>
      <c r="EP276" s="59"/>
      <c r="EQ276" s="59"/>
      <c r="ER276" s="59"/>
      <c r="ES276" s="59"/>
      <c r="ET276" s="59"/>
      <c r="EU276" s="59"/>
      <c r="EV276" s="59"/>
      <c r="EW276" s="59"/>
      <c r="EX276" s="59"/>
      <c r="EY276" s="59"/>
      <c r="EZ276" s="59"/>
      <c r="FA276" s="59"/>
      <c r="FB276" s="59"/>
      <c r="FC276" s="59"/>
      <c r="FD276" s="59"/>
      <c r="FE276" s="59"/>
      <c r="FF276" s="59"/>
      <c r="FG276" s="59"/>
      <c r="FH276" s="59"/>
      <c r="FI276" s="59"/>
      <c r="FJ276" s="59"/>
      <c r="FK276" s="59"/>
      <c r="FL276" s="59"/>
      <c r="FM276" s="59"/>
      <c r="FN276" s="59"/>
      <c r="FO276" s="59"/>
      <c r="FP276" s="59"/>
      <c r="FQ276" s="59"/>
      <c r="FR276" s="59"/>
      <c r="FS276" s="59"/>
      <c r="FT276" s="59"/>
      <c r="FU276" s="59"/>
      <c r="FV276" s="59"/>
      <c r="FW276" s="59"/>
      <c r="FX276" s="59"/>
      <c r="FY276" s="59"/>
      <c r="FZ276" s="59"/>
      <c r="GA276" s="59"/>
      <c r="GB276" s="59"/>
      <c r="GC276" s="59"/>
      <c r="GD276" s="59"/>
      <c r="GE276" s="59"/>
      <c r="GF276" s="59"/>
      <c r="GG276" s="59"/>
      <c r="GH276" s="59"/>
      <c r="GI276" s="59"/>
      <c r="GJ276" s="59"/>
      <c r="GK276" s="59"/>
      <c r="GL276" s="59"/>
      <c r="GM276" s="59"/>
      <c r="GN276" s="59"/>
      <c r="GO276" s="59"/>
      <c r="GP276" s="59"/>
      <c r="GQ276" s="59"/>
      <c r="GR276" s="59"/>
      <c r="GS276" s="59"/>
      <c r="GT276" s="59"/>
      <c r="GU276" s="59"/>
      <c r="GV276" s="59"/>
      <c r="GW276" s="59"/>
      <c r="GX276" s="59"/>
      <c r="GY276" s="59"/>
      <c r="GZ276" s="59"/>
      <c r="HA276" s="59"/>
      <c r="HB276" s="59"/>
    </row>
    <row r="277" spans="1:210" s="52" customFormat="1" ht="27" x14ac:dyDescent="0.3">
      <c r="A277" s="49" t="s">
        <v>140</v>
      </c>
      <c r="B277" s="50" t="s">
        <v>225</v>
      </c>
      <c r="C277" s="50" t="s">
        <v>92</v>
      </c>
      <c r="D277" s="50" t="s">
        <v>362</v>
      </c>
      <c r="E277" s="50" t="s">
        <v>141</v>
      </c>
      <c r="F277" s="82">
        <v>1124.93</v>
      </c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  <c r="EM277" s="58"/>
      <c r="EN277" s="58"/>
      <c r="EO277" s="58"/>
      <c r="EP277" s="58"/>
      <c r="EQ277" s="58"/>
      <c r="ER277" s="58"/>
      <c r="ES277" s="58"/>
      <c r="ET277" s="58"/>
      <c r="EU277" s="58"/>
      <c r="EV277" s="58"/>
      <c r="EW277" s="58"/>
      <c r="EX277" s="58"/>
      <c r="EY277" s="58"/>
      <c r="EZ277" s="58"/>
      <c r="FA277" s="58"/>
      <c r="FB277" s="58"/>
      <c r="FC277" s="58"/>
      <c r="FD277" s="58"/>
      <c r="FE277" s="58"/>
      <c r="FF277" s="58"/>
      <c r="FG277" s="58"/>
      <c r="FH277" s="58"/>
      <c r="FI277" s="58"/>
      <c r="FJ277" s="58"/>
      <c r="FK277" s="58"/>
      <c r="FL277" s="58"/>
      <c r="FM277" s="58"/>
      <c r="FN277" s="58"/>
      <c r="FO277" s="58"/>
      <c r="FP277" s="58"/>
      <c r="FQ277" s="58"/>
      <c r="FR277" s="58"/>
      <c r="FS277" s="58"/>
      <c r="FT277" s="58"/>
      <c r="FU277" s="58"/>
      <c r="FV277" s="58"/>
      <c r="FW277" s="58"/>
      <c r="FX277" s="58"/>
      <c r="FY277" s="58"/>
      <c r="FZ277" s="58"/>
      <c r="GA277" s="58"/>
      <c r="GB277" s="58"/>
      <c r="GC277" s="58"/>
      <c r="GD277" s="58"/>
      <c r="GE277" s="58"/>
      <c r="GF277" s="58"/>
      <c r="GG277" s="58"/>
      <c r="GH277" s="58"/>
      <c r="GI277" s="58"/>
      <c r="GJ277" s="58"/>
      <c r="GK277" s="58"/>
      <c r="GL277" s="58"/>
      <c r="GM277" s="58"/>
      <c r="GN277" s="58"/>
      <c r="GO277" s="58"/>
      <c r="GP277" s="58"/>
      <c r="GQ277" s="58"/>
      <c r="GR277" s="58"/>
      <c r="GS277" s="58"/>
      <c r="GT277" s="58"/>
      <c r="GU277" s="58"/>
      <c r="GV277" s="58"/>
      <c r="GW277" s="58"/>
      <c r="GX277" s="58"/>
      <c r="GY277" s="58"/>
      <c r="GZ277" s="58"/>
      <c r="HA277" s="58"/>
      <c r="HB277" s="58"/>
    </row>
    <row r="278" spans="1:210" x14ac:dyDescent="0.25">
      <c r="A278" s="71" t="s">
        <v>227</v>
      </c>
      <c r="B278" s="54" t="s">
        <v>225</v>
      </c>
      <c r="C278" s="54" t="s">
        <v>92</v>
      </c>
      <c r="D278" s="54" t="s">
        <v>252</v>
      </c>
      <c r="E278" s="66"/>
      <c r="F278" s="55">
        <f>SUM(F279)</f>
        <v>46277.72</v>
      </c>
    </row>
    <row r="279" spans="1:210" s="52" customFormat="1" ht="26.4" x14ac:dyDescent="0.25">
      <c r="A279" s="49" t="s">
        <v>140</v>
      </c>
      <c r="B279" s="50" t="s">
        <v>225</v>
      </c>
      <c r="C279" s="50" t="s">
        <v>92</v>
      </c>
      <c r="D279" s="50" t="s">
        <v>252</v>
      </c>
      <c r="E279" s="50" t="s">
        <v>141</v>
      </c>
      <c r="F279" s="51">
        <v>46277.72</v>
      </c>
    </row>
    <row r="280" spans="1:210" ht="26.4" x14ac:dyDescent="0.25">
      <c r="A280" s="71" t="s">
        <v>132</v>
      </c>
      <c r="B280" s="112" t="s">
        <v>225</v>
      </c>
      <c r="C280" s="112" t="s">
        <v>92</v>
      </c>
      <c r="D280" s="66" t="s">
        <v>133</v>
      </c>
      <c r="E280" s="112"/>
      <c r="F280" s="113">
        <f>SUM(F281)</f>
        <v>135.99</v>
      </c>
    </row>
    <row r="281" spans="1:210" s="52" customFormat="1" ht="26.4" x14ac:dyDescent="0.25">
      <c r="A281" s="49" t="s">
        <v>140</v>
      </c>
      <c r="B281" s="70" t="s">
        <v>225</v>
      </c>
      <c r="C281" s="70" t="s">
        <v>92</v>
      </c>
      <c r="D281" s="70" t="s">
        <v>133</v>
      </c>
      <c r="E281" s="70" t="s">
        <v>141</v>
      </c>
      <c r="F281" s="51">
        <v>135.99</v>
      </c>
    </row>
    <row r="282" spans="1:210" s="52" customFormat="1" x14ac:dyDescent="0.25">
      <c r="A282" s="53" t="s">
        <v>186</v>
      </c>
      <c r="B282" s="54" t="s">
        <v>225</v>
      </c>
      <c r="C282" s="54" t="s">
        <v>92</v>
      </c>
      <c r="D282" s="66" t="s">
        <v>187</v>
      </c>
      <c r="E282" s="54"/>
      <c r="F282" s="51">
        <f>SUM(F283)</f>
        <v>0</v>
      </c>
    </row>
    <row r="283" spans="1:210" s="52" customFormat="1" ht="26.4" x14ac:dyDescent="0.25">
      <c r="A283" s="49" t="s">
        <v>140</v>
      </c>
      <c r="B283" s="50" t="s">
        <v>225</v>
      </c>
      <c r="C283" s="50" t="s">
        <v>92</v>
      </c>
      <c r="D283" s="70" t="s">
        <v>187</v>
      </c>
      <c r="E283" s="50" t="s">
        <v>141</v>
      </c>
      <c r="F283" s="51">
        <v>0</v>
      </c>
    </row>
    <row r="284" spans="1:210" x14ac:dyDescent="0.25">
      <c r="A284" s="75" t="s">
        <v>253</v>
      </c>
      <c r="B284" s="76" t="s">
        <v>225</v>
      </c>
      <c r="C284" s="76" t="s">
        <v>225</v>
      </c>
      <c r="D284" s="76"/>
      <c r="E284" s="76"/>
      <c r="F284" s="45">
        <f>SUM(F285)</f>
        <v>9550.15</v>
      </c>
    </row>
    <row r="285" spans="1:210" ht="13.8" x14ac:dyDescent="0.3">
      <c r="A285" s="46" t="s">
        <v>254</v>
      </c>
      <c r="B285" s="64" t="s">
        <v>225</v>
      </c>
      <c r="C285" s="64" t="s">
        <v>225</v>
      </c>
      <c r="D285" s="64"/>
      <c r="E285" s="64"/>
      <c r="F285" s="48">
        <f>SUM(F288+F290+F293+F286+F296)</f>
        <v>9550.15</v>
      </c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  <c r="AB285" s="114"/>
      <c r="AC285" s="114"/>
      <c r="AD285" s="114"/>
      <c r="AE285" s="114"/>
      <c r="AF285" s="114"/>
      <c r="AG285" s="114"/>
      <c r="AH285" s="114"/>
      <c r="AI285" s="114"/>
      <c r="AJ285" s="114"/>
      <c r="AK285" s="114"/>
      <c r="AL285" s="114"/>
      <c r="AM285" s="114"/>
      <c r="AN285" s="114"/>
      <c r="AO285" s="114"/>
      <c r="AP285" s="114"/>
      <c r="AQ285" s="114"/>
      <c r="AR285" s="114"/>
      <c r="AS285" s="114"/>
      <c r="AT285" s="114"/>
      <c r="AU285" s="114"/>
      <c r="AV285" s="114"/>
      <c r="AW285" s="114"/>
      <c r="AX285" s="114"/>
      <c r="AY285" s="114"/>
      <c r="AZ285" s="114"/>
      <c r="BA285" s="114"/>
      <c r="BB285" s="114"/>
      <c r="BC285" s="114"/>
      <c r="BD285" s="114"/>
      <c r="BE285" s="114"/>
      <c r="BF285" s="114"/>
      <c r="BG285" s="114"/>
      <c r="BH285" s="114"/>
      <c r="BI285" s="114"/>
      <c r="BJ285" s="114"/>
      <c r="BK285" s="114"/>
      <c r="BL285" s="114"/>
      <c r="BM285" s="114"/>
      <c r="BN285" s="114"/>
      <c r="BO285" s="114"/>
      <c r="BP285" s="114"/>
      <c r="BQ285" s="114"/>
      <c r="BR285" s="114"/>
      <c r="BS285" s="114"/>
      <c r="BT285" s="114"/>
      <c r="BU285" s="114"/>
      <c r="BV285" s="114"/>
      <c r="BW285" s="114"/>
      <c r="BX285" s="114"/>
      <c r="BY285" s="114"/>
      <c r="BZ285" s="114"/>
      <c r="CA285" s="114"/>
      <c r="CB285" s="114"/>
      <c r="CC285" s="114"/>
      <c r="CD285" s="114"/>
      <c r="CE285" s="114"/>
      <c r="CF285" s="114"/>
      <c r="CG285" s="114"/>
      <c r="CH285" s="114"/>
      <c r="CI285" s="114"/>
      <c r="CJ285" s="114"/>
      <c r="CK285" s="114"/>
      <c r="CL285" s="114"/>
      <c r="CM285" s="114"/>
      <c r="CN285" s="114"/>
      <c r="CO285" s="114"/>
      <c r="CP285" s="114"/>
      <c r="CQ285" s="114"/>
      <c r="CR285" s="114"/>
      <c r="CS285" s="114"/>
      <c r="CT285" s="114"/>
      <c r="CU285" s="114"/>
      <c r="CV285" s="114"/>
      <c r="CW285" s="114"/>
      <c r="CX285" s="114"/>
      <c r="CY285" s="114"/>
      <c r="CZ285" s="114"/>
      <c r="DA285" s="114"/>
      <c r="DB285" s="114"/>
      <c r="DC285" s="114"/>
      <c r="DD285" s="114"/>
      <c r="DE285" s="114"/>
      <c r="DF285" s="114"/>
      <c r="DG285" s="114"/>
      <c r="DH285" s="114"/>
      <c r="DI285" s="114"/>
      <c r="DJ285" s="114"/>
      <c r="DK285" s="114"/>
      <c r="DL285" s="114"/>
      <c r="DM285" s="114"/>
      <c r="DN285" s="114"/>
      <c r="DO285" s="114"/>
      <c r="DP285" s="114"/>
      <c r="DQ285" s="114"/>
      <c r="DR285" s="114"/>
      <c r="DS285" s="114"/>
      <c r="DT285" s="114"/>
      <c r="DU285" s="114"/>
      <c r="DV285" s="114"/>
      <c r="DW285" s="114"/>
      <c r="DX285" s="114"/>
      <c r="DY285" s="114"/>
      <c r="DZ285" s="114"/>
      <c r="EA285" s="114"/>
      <c r="EB285" s="114"/>
      <c r="EC285" s="114"/>
      <c r="ED285" s="114"/>
      <c r="EE285" s="114"/>
      <c r="EF285" s="114"/>
      <c r="EG285" s="114"/>
      <c r="EH285" s="114"/>
      <c r="EI285" s="114"/>
      <c r="EJ285" s="114"/>
      <c r="EK285" s="114"/>
      <c r="EL285" s="114"/>
      <c r="EM285" s="114"/>
      <c r="EN285" s="114"/>
      <c r="EO285" s="114"/>
      <c r="EP285" s="114"/>
      <c r="EQ285" s="114"/>
      <c r="ER285" s="114"/>
      <c r="ES285" s="114"/>
      <c r="ET285" s="114"/>
      <c r="EU285" s="114"/>
      <c r="EV285" s="114"/>
      <c r="EW285" s="114"/>
      <c r="EX285" s="114"/>
      <c r="EY285" s="114"/>
      <c r="EZ285" s="114"/>
      <c r="FA285" s="114"/>
      <c r="FB285" s="114"/>
      <c r="FC285" s="114"/>
      <c r="FD285" s="114"/>
      <c r="FE285" s="114"/>
      <c r="FF285" s="114"/>
      <c r="FG285" s="114"/>
      <c r="FH285" s="114"/>
      <c r="FI285" s="114"/>
      <c r="FJ285" s="114"/>
      <c r="FK285" s="114"/>
      <c r="FL285" s="114"/>
      <c r="FM285" s="114"/>
      <c r="FN285" s="114"/>
      <c r="FO285" s="114"/>
      <c r="FP285" s="114"/>
      <c r="FQ285" s="114"/>
      <c r="FR285" s="114"/>
      <c r="FS285" s="114"/>
      <c r="FT285" s="114"/>
      <c r="FU285" s="114"/>
      <c r="FV285" s="114"/>
      <c r="FW285" s="114"/>
      <c r="FX285" s="114"/>
      <c r="FY285" s="114"/>
      <c r="FZ285" s="114"/>
      <c r="GA285" s="114"/>
      <c r="GB285" s="114"/>
      <c r="GC285" s="114"/>
      <c r="GD285" s="114"/>
      <c r="GE285" s="114"/>
      <c r="GF285" s="114"/>
      <c r="GG285" s="114"/>
      <c r="GH285" s="114"/>
      <c r="GI285" s="114"/>
      <c r="GJ285" s="114"/>
      <c r="GK285" s="114"/>
      <c r="GL285" s="114"/>
      <c r="GM285" s="114"/>
      <c r="GN285" s="114"/>
      <c r="GO285" s="114"/>
      <c r="GP285" s="114"/>
      <c r="GQ285" s="114"/>
      <c r="GR285" s="114"/>
      <c r="GS285" s="114"/>
      <c r="GT285" s="114"/>
      <c r="GU285" s="114"/>
      <c r="GV285" s="114"/>
      <c r="GW285" s="114"/>
      <c r="GX285" s="114"/>
      <c r="GY285" s="114"/>
      <c r="GZ285" s="114"/>
      <c r="HA285" s="114"/>
      <c r="HB285" s="114"/>
    </row>
    <row r="286" spans="1:210" ht="26.4" x14ac:dyDescent="0.25">
      <c r="A286" s="53" t="s">
        <v>255</v>
      </c>
      <c r="B286" s="66" t="s">
        <v>225</v>
      </c>
      <c r="C286" s="66" t="s">
        <v>225</v>
      </c>
      <c r="D286" s="70" t="s">
        <v>371</v>
      </c>
      <c r="E286" s="66"/>
      <c r="F286" s="55">
        <f>SUM(F287)</f>
        <v>1770.82</v>
      </c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7"/>
      <c r="BQ286" s="87"/>
      <c r="BR286" s="87"/>
      <c r="BS286" s="87"/>
      <c r="BT286" s="87"/>
      <c r="BU286" s="87"/>
      <c r="BV286" s="87"/>
      <c r="BW286" s="87"/>
      <c r="BX286" s="87"/>
      <c r="BY286" s="87"/>
      <c r="BZ286" s="87"/>
      <c r="CA286" s="87"/>
      <c r="CB286" s="87"/>
      <c r="CC286" s="87"/>
      <c r="CD286" s="87"/>
      <c r="CE286" s="87"/>
      <c r="CF286" s="87"/>
      <c r="CG286" s="87"/>
      <c r="CH286" s="87"/>
      <c r="CI286" s="87"/>
      <c r="CJ286" s="87"/>
      <c r="CK286" s="87"/>
      <c r="CL286" s="87"/>
      <c r="CM286" s="87"/>
      <c r="CN286" s="87"/>
      <c r="CO286" s="87"/>
      <c r="CP286" s="87"/>
      <c r="CQ286" s="87"/>
      <c r="CR286" s="87"/>
      <c r="CS286" s="87"/>
      <c r="CT286" s="87"/>
      <c r="CU286" s="87"/>
      <c r="CV286" s="87"/>
      <c r="CW286" s="87"/>
      <c r="CX286" s="87"/>
      <c r="CY286" s="87"/>
      <c r="CZ286" s="87"/>
      <c r="DA286" s="87"/>
      <c r="DB286" s="87"/>
      <c r="DC286" s="87"/>
      <c r="DD286" s="87"/>
      <c r="DE286" s="87"/>
      <c r="DF286" s="87"/>
      <c r="DG286" s="87"/>
      <c r="DH286" s="87"/>
      <c r="DI286" s="87"/>
      <c r="DJ286" s="87"/>
      <c r="DK286" s="87"/>
      <c r="DL286" s="87"/>
      <c r="DM286" s="87"/>
      <c r="DN286" s="87"/>
      <c r="DO286" s="87"/>
      <c r="DP286" s="87"/>
      <c r="DQ286" s="87"/>
      <c r="DR286" s="87"/>
      <c r="DS286" s="87"/>
      <c r="DT286" s="87"/>
      <c r="DU286" s="87"/>
      <c r="DV286" s="87"/>
      <c r="DW286" s="87"/>
      <c r="DX286" s="87"/>
      <c r="DY286" s="87"/>
      <c r="DZ286" s="87"/>
      <c r="EA286" s="87"/>
      <c r="EB286" s="87"/>
      <c r="EC286" s="87"/>
      <c r="ED286" s="87"/>
      <c r="EE286" s="87"/>
      <c r="EF286" s="87"/>
      <c r="EG286" s="87"/>
      <c r="EH286" s="87"/>
      <c r="EI286" s="87"/>
      <c r="EJ286" s="87"/>
      <c r="EK286" s="87"/>
      <c r="EL286" s="87"/>
      <c r="EM286" s="87"/>
      <c r="EN286" s="87"/>
      <c r="EO286" s="87"/>
      <c r="EP286" s="87"/>
      <c r="EQ286" s="87"/>
      <c r="ER286" s="87"/>
      <c r="ES286" s="87"/>
      <c r="ET286" s="87"/>
      <c r="EU286" s="87"/>
      <c r="EV286" s="87"/>
      <c r="EW286" s="87"/>
      <c r="EX286" s="87"/>
      <c r="EY286" s="87"/>
      <c r="EZ286" s="87"/>
      <c r="FA286" s="87"/>
      <c r="FB286" s="87"/>
      <c r="FC286" s="87"/>
      <c r="FD286" s="87"/>
      <c r="FE286" s="87"/>
      <c r="FF286" s="87"/>
      <c r="FG286" s="87"/>
      <c r="FH286" s="87"/>
      <c r="FI286" s="87"/>
      <c r="FJ286" s="87"/>
      <c r="FK286" s="87"/>
      <c r="FL286" s="87"/>
      <c r="FM286" s="87"/>
      <c r="FN286" s="87"/>
      <c r="FO286" s="87"/>
      <c r="FP286" s="87"/>
      <c r="FQ286" s="87"/>
      <c r="FR286" s="87"/>
      <c r="FS286" s="87"/>
      <c r="FT286" s="87"/>
      <c r="FU286" s="87"/>
      <c r="FV286" s="87"/>
      <c r="FW286" s="87"/>
      <c r="FX286" s="87"/>
      <c r="FY286" s="87"/>
      <c r="FZ286" s="87"/>
      <c r="GA286" s="87"/>
      <c r="GB286" s="87"/>
      <c r="GC286" s="87"/>
      <c r="GD286" s="87"/>
      <c r="GE286" s="87"/>
      <c r="GF286" s="87"/>
      <c r="GG286" s="87"/>
      <c r="GH286" s="87"/>
      <c r="GI286" s="87"/>
      <c r="GJ286" s="87"/>
      <c r="GK286" s="87"/>
      <c r="GL286" s="87"/>
      <c r="GM286" s="87"/>
      <c r="GN286" s="87"/>
      <c r="GO286" s="87"/>
      <c r="GP286" s="87"/>
      <c r="GQ286" s="87"/>
      <c r="GR286" s="87"/>
      <c r="GS286" s="87"/>
      <c r="GT286" s="87"/>
      <c r="GU286" s="87"/>
      <c r="GV286" s="87"/>
      <c r="GW286" s="87"/>
      <c r="GX286" s="87"/>
      <c r="GY286" s="87"/>
      <c r="GZ286" s="87"/>
      <c r="HA286" s="87"/>
      <c r="HB286" s="87"/>
    </row>
    <row r="287" spans="1:210" x14ac:dyDescent="0.25">
      <c r="A287" s="49" t="s">
        <v>256</v>
      </c>
      <c r="B287" s="70" t="s">
        <v>225</v>
      </c>
      <c r="C287" s="70" t="s">
        <v>225</v>
      </c>
      <c r="D287" s="70" t="s">
        <v>371</v>
      </c>
      <c r="E287" s="70" t="s">
        <v>257</v>
      </c>
      <c r="F287" s="51">
        <v>1770.82</v>
      </c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  <c r="BZ287" s="88"/>
      <c r="CA287" s="88"/>
      <c r="CB287" s="88"/>
      <c r="CC287" s="88"/>
      <c r="CD287" s="88"/>
      <c r="CE287" s="88"/>
      <c r="CF287" s="88"/>
      <c r="CG287" s="88"/>
      <c r="CH287" s="88"/>
      <c r="CI287" s="88"/>
      <c r="CJ287" s="88"/>
      <c r="CK287" s="88"/>
      <c r="CL287" s="88"/>
      <c r="CM287" s="88"/>
      <c r="CN287" s="88"/>
      <c r="CO287" s="88"/>
      <c r="CP287" s="88"/>
      <c r="CQ287" s="88"/>
      <c r="CR287" s="88"/>
      <c r="CS287" s="88"/>
      <c r="CT287" s="88"/>
      <c r="CU287" s="88"/>
      <c r="CV287" s="88"/>
      <c r="CW287" s="88"/>
      <c r="CX287" s="88"/>
      <c r="CY287" s="88"/>
      <c r="CZ287" s="88"/>
      <c r="DA287" s="88"/>
      <c r="DB287" s="88"/>
      <c r="DC287" s="88"/>
      <c r="DD287" s="88"/>
      <c r="DE287" s="88"/>
      <c r="DF287" s="88"/>
      <c r="DG287" s="88"/>
      <c r="DH287" s="88"/>
      <c r="DI287" s="88"/>
      <c r="DJ287" s="88"/>
      <c r="DK287" s="88"/>
      <c r="DL287" s="88"/>
      <c r="DM287" s="88"/>
      <c r="DN287" s="88"/>
      <c r="DO287" s="88"/>
      <c r="DP287" s="88"/>
      <c r="DQ287" s="88"/>
      <c r="DR287" s="88"/>
      <c r="DS287" s="88"/>
      <c r="DT287" s="88"/>
      <c r="DU287" s="88"/>
      <c r="DV287" s="88"/>
      <c r="DW287" s="88"/>
      <c r="DX287" s="88"/>
      <c r="DY287" s="88"/>
      <c r="DZ287" s="88"/>
      <c r="EA287" s="88"/>
      <c r="EB287" s="88"/>
      <c r="EC287" s="88"/>
      <c r="ED287" s="88"/>
      <c r="EE287" s="88"/>
      <c r="EF287" s="88"/>
      <c r="EG287" s="88"/>
      <c r="EH287" s="88"/>
      <c r="EI287" s="88"/>
      <c r="EJ287" s="88"/>
      <c r="EK287" s="88"/>
      <c r="EL287" s="88"/>
      <c r="EM287" s="88"/>
      <c r="EN287" s="88"/>
      <c r="EO287" s="88"/>
      <c r="EP287" s="88"/>
      <c r="EQ287" s="88"/>
      <c r="ER287" s="88"/>
      <c r="ES287" s="88"/>
      <c r="ET287" s="88"/>
      <c r="EU287" s="88"/>
      <c r="EV287" s="88"/>
      <c r="EW287" s="88"/>
      <c r="EX287" s="88"/>
      <c r="EY287" s="88"/>
      <c r="EZ287" s="88"/>
      <c r="FA287" s="88"/>
      <c r="FB287" s="88"/>
      <c r="FC287" s="88"/>
      <c r="FD287" s="88"/>
      <c r="FE287" s="88"/>
      <c r="FF287" s="88"/>
      <c r="FG287" s="88"/>
      <c r="FH287" s="88"/>
      <c r="FI287" s="88"/>
      <c r="FJ287" s="88"/>
      <c r="FK287" s="88"/>
      <c r="FL287" s="88"/>
      <c r="FM287" s="88"/>
      <c r="FN287" s="88"/>
      <c r="FO287" s="88"/>
      <c r="FP287" s="88"/>
      <c r="FQ287" s="88"/>
      <c r="FR287" s="88"/>
      <c r="FS287" s="88"/>
      <c r="FT287" s="88"/>
      <c r="FU287" s="88"/>
      <c r="FV287" s="88"/>
      <c r="FW287" s="88"/>
      <c r="FX287" s="88"/>
      <c r="FY287" s="88"/>
      <c r="FZ287" s="88"/>
      <c r="GA287" s="88"/>
      <c r="GB287" s="88"/>
      <c r="GC287" s="88"/>
      <c r="GD287" s="88"/>
      <c r="GE287" s="88"/>
      <c r="GF287" s="88"/>
      <c r="GG287" s="88"/>
      <c r="GH287" s="88"/>
      <c r="GI287" s="88"/>
      <c r="GJ287" s="88"/>
      <c r="GK287" s="88"/>
      <c r="GL287" s="88"/>
      <c r="GM287" s="88"/>
      <c r="GN287" s="88"/>
      <c r="GO287" s="88"/>
      <c r="GP287" s="88"/>
      <c r="GQ287" s="88"/>
      <c r="GR287" s="88"/>
      <c r="GS287" s="88"/>
      <c r="GT287" s="88"/>
      <c r="GU287" s="88"/>
      <c r="GV287" s="88"/>
      <c r="GW287" s="88"/>
      <c r="GX287" s="88"/>
      <c r="GY287" s="88"/>
      <c r="GZ287" s="88"/>
      <c r="HA287" s="88"/>
      <c r="HB287" s="88"/>
    </row>
    <row r="288" spans="1:210" ht="26.4" x14ac:dyDescent="0.25">
      <c r="A288" s="53" t="s">
        <v>258</v>
      </c>
      <c r="B288" s="66" t="s">
        <v>225</v>
      </c>
      <c r="C288" s="66" t="s">
        <v>225</v>
      </c>
      <c r="D288" s="70" t="s">
        <v>370</v>
      </c>
      <c r="E288" s="66"/>
      <c r="F288" s="55">
        <f>SUM(F289)</f>
        <v>6567.43</v>
      </c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7"/>
      <c r="BQ288" s="87"/>
      <c r="BR288" s="87"/>
      <c r="BS288" s="87"/>
      <c r="BT288" s="87"/>
      <c r="BU288" s="87"/>
      <c r="BV288" s="87"/>
      <c r="BW288" s="87"/>
      <c r="BX288" s="87"/>
      <c r="BY288" s="87"/>
      <c r="BZ288" s="87"/>
      <c r="CA288" s="87"/>
      <c r="CB288" s="87"/>
      <c r="CC288" s="87"/>
      <c r="CD288" s="87"/>
      <c r="CE288" s="87"/>
      <c r="CF288" s="87"/>
      <c r="CG288" s="87"/>
      <c r="CH288" s="87"/>
      <c r="CI288" s="87"/>
      <c r="CJ288" s="87"/>
      <c r="CK288" s="87"/>
      <c r="CL288" s="87"/>
      <c r="CM288" s="87"/>
      <c r="CN288" s="87"/>
      <c r="CO288" s="87"/>
      <c r="CP288" s="87"/>
      <c r="CQ288" s="87"/>
      <c r="CR288" s="87"/>
      <c r="CS288" s="87"/>
      <c r="CT288" s="87"/>
      <c r="CU288" s="87"/>
      <c r="CV288" s="87"/>
      <c r="CW288" s="87"/>
      <c r="CX288" s="87"/>
      <c r="CY288" s="87"/>
      <c r="CZ288" s="87"/>
      <c r="DA288" s="87"/>
      <c r="DB288" s="87"/>
      <c r="DC288" s="87"/>
      <c r="DD288" s="87"/>
      <c r="DE288" s="87"/>
      <c r="DF288" s="87"/>
      <c r="DG288" s="87"/>
      <c r="DH288" s="87"/>
      <c r="DI288" s="87"/>
      <c r="DJ288" s="87"/>
      <c r="DK288" s="87"/>
      <c r="DL288" s="87"/>
      <c r="DM288" s="87"/>
      <c r="DN288" s="87"/>
      <c r="DO288" s="87"/>
      <c r="DP288" s="87"/>
      <c r="DQ288" s="87"/>
      <c r="DR288" s="87"/>
      <c r="DS288" s="87"/>
      <c r="DT288" s="87"/>
      <c r="DU288" s="87"/>
      <c r="DV288" s="87"/>
      <c r="DW288" s="87"/>
      <c r="DX288" s="87"/>
      <c r="DY288" s="87"/>
      <c r="DZ288" s="87"/>
      <c r="EA288" s="87"/>
      <c r="EB288" s="87"/>
      <c r="EC288" s="87"/>
      <c r="ED288" s="87"/>
      <c r="EE288" s="87"/>
      <c r="EF288" s="87"/>
      <c r="EG288" s="87"/>
      <c r="EH288" s="87"/>
      <c r="EI288" s="87"/>
      <c r="EJ288" s="87"/>
      <c r="EK288" s="87"/>
      <c r="EL288" s="87"/>
      <c r="EM288" s="87"/>
      <c r="EN288" s="87"/>
      <c r="EO288" s="87"/>
      <c r="EP288" s="87"/>
      <c r="EQ288" s="87"/>
      <c r="ER288" s="87"/>
      <c r="ES288" s="87"/>
      <c r="ET288" s="87"/>
      <c r="EU288" s="87"/>
      <c r="EV288" s="87"/>
      <c r="EW288" s="87"/>
      <c r="EX288" s="87"/>
      <c r="EY288" s="87"/>
      <c r="EZ288" s="87"/>
      <c r="FA288" s="87"/>
      <c r="FB288" s="87"/>
      <c r="FC288" s="87"/>
      <c r="FD288" s="87"/>
      <c r="FE288" s="87"/>
      <c r="FF288" s="87"/>
      <c r="FG288" s="87"/>
      <c r="FH288" s="87"/>
      <c r="FI288" s="87"/>
      <c r="FJ288" s="87"/>
      <c r="FK288" s="87"/>
      <c r="FL288" s="87"/>
      <c r="FM288" s="87"/>
      <c r="FN288" s="87"/>
      <c r="FO288" s="87"/>
      <c r="FP288" s="87"/>
      <c r="FQ288" s="87"/>
      <c r="FR288" s="87"/>
      <c r="FS288" s="87"/>
      <c r="FT288" s="87"/>
      <c r="FU288" s="87"/>
      <c r="FV288" s="87"/>
      <c r="FW288" s="87"/>
      <c r="FX288" s="87"/>
      <c r="FY288" s="87"/>
      <c r="FZ288" s="87"/>
      <c r="GA288" s="87"/>
      <c r="GB288" s="87"/>
      <c r="GC288" s="87"/>
      <c r="GD288" s="87"/>
      <c r="GE288" s="87"/>
      <c r="GF288" s="87"/>
      <c r="GG288" s="87"/>
      <c r="GH288" s="87"/>
      <c r="GI288" s="87"/>
      <c r="GJ288" s="87"/>
      <c r="GK288" s="87"/>
      <c r="GL288" s="87"/>
      <c r="GM288" s="87"/>
      <c r="GN288" s="87"/>
      <c r="GO288" s="87"/>
      <c r="GP288" s="87"/>
      <c r="GQ288" s="87"/>
      <c r="GR288" s="87"/>
      <c r="GS288" s="87"/>
      <c r="GT288" s="87"/>
      <c r="GU288" s="87"/>
      <c r="GV288" s="87"/>
      <c r="GW288" s="87"/>
      <c r="GX288" s="87"/>
      <c r="GY288" s="87"/>
      <c r="GZ288" s="87"/>
      <c r="HA288" s="87"/>
      <c r="HB288" s="87"/>
    </row>
    <row r="289" spans="1:211" ht="26.4" x14ac:dyDescent="0.25">
      <c r="A289" s="49" t="s">
        <v>140</v>
      </c>
      <c r="B289" s="70" t="s">
        <v>225</v>
      </c>
      <c r="C289" s="70" t="s">
        <v>225</v>
      </c>
      <c r="D289" s="70" t="s">
        <v>370</v>
      </c>
      <c r="E289" s="70" t="s">
        <v>141</v>
      </c>
      <c r="F289" s="51">
        <v>6567.43</v>
      </c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  <c r="BZ289" s="88"/>
      <c r="CA289" s="88"/>
      <c r="CB289" s="88"/>
      <c r="CC289" s="88"/>
      <c r="CD289" s="88"/>
      <c r="CE289" s="88"/>
      <c r="CF289" s="88"/>
      <c r="CG289" s="88"/>
      <c r="CH289" s="88"/>
      <c r="CI289" s="88"/>
      <c r="CJ289" s="88"/>
      <c r="CK289" s="88"/>
      <c r="CL289" s="88"/>
      <c r="CM289" s="88"/>
      <c r="CN289" s="88"/>
      <c r="CO289" s="88"/>
      <c r="CP289" s="88"/>
      <c r="CQ289" s="88"/>
      <c r="CR289" s="88"/>
      <c r="CS289" s="88"/>
      <c r="CT289" s="88"/>
      <c r="CU289" s="88"/>
      <c r="CV289" s="88"/>
      <c r="CW289" s="88"/>
      <c r="CX289" s="88"/>
      <c r="CY289" s="88"/>
      <c r="CZ289" s="88"/>
      <c r="DA289" s="88"/>
      <c r="DB289" s="88"/>
      <c r="DC289" s="88"/>
      <c r="DD289" s="88"/>
      <c r="DE289" s="88"/>
      <c r="DF289" s="88"/>
      <c r="DG289" s="88"/>
      <c r="DH289" s="88"/>
      <c r="DI289" s="88"/>
      <c r="DJ289" s="88"/>
      <c r="DK289" s="88"/>
      <c r="DL289" s="88"/>
      <c r="DM289" s="88"/>
      <c r="DN289" s="88"/>
      <c r="DO289" s="88"/>
      <c r="DP289" s="88"/>
      <c r="DQ289" s="88"/>
      <c r="DR289" s="88"/>
      <c r="DS289" s="88"/>
      <c r="DT289" s="88"/>
      <c r="DU289" s="88"/>
      <c r="DV289" s="88"/>
      <c r="DW289" s="88"/>
      <c r="DX289" s="88"/>
      <c r="DY289" s="88"/>
      <c r="DZ289" s="88"/>
      <c r="EA289" s="88"/>
      <c r="EB289" s="88"/>
      <c r="EC289" s="88"/>
      <c r="ED289" s="88"/>
      <c r="EE289" s="88"/>
      <c r="EF289" s="88"/>
      <c r="EG289" s="88"/>
      <c r="EH289" s="88"/>
      <c r="EI289" s="88"/>
      <c r="EJ289" s="88"/>
      <c r="EK289" s="88"/>
      <c r="EL289" s="88"/>
      <c r="EM289" s="88"/>
      <c r="EN289" s="88"/>
      <c r="EO289" s="88"/>
      <c r="EP289" s="88"/>
      <c r="EQ289" s="88"/>
      <c r="ER289" s="88"/>
      <c r="ES289" s="88"/>
      <c r="ET289" s="88"/>
      <c r="EU289" s="88"/>
      <c r="EV289" s="88"/>
      <c r="EW289" s="88"/>
      <c r="EX289" s="88"/>
      <c r="EY289" s="88"/>
      <c r="EZ289" s="88"/>
      <c r="FA289" s="88"/>
      <c r="FB289" s="88"/>
      <c r="FC289" s="88"/>
      <c r="FD289" s="88"/>
      <c r="FE289" s="88"/>
      <c r="FF289" s="88"/>
      <c r="FG289" s="88"/>
      <c r="FH289" s="88"/>
      <c r="FI289" s="88"/>
      <c r="FJ289" s="88"/>
      <c r="FK289" s="88"/>
      <c r="FL289" s="88"/>
      <c r="FM289" s="88"/>
      <c r="FN289" s="88"/>
      <c r="FO289" s="88"/>
      <c r="FP289" s="88"/>
      <c r="FQ289" s="88"/>
      <c r="FR289" s="88"/>
      <c r="FS289" s="88"/>
      <c r="FT289" s="88"/>
      <c r="FU289" s="88"/>
      <c r="FV289" s="88"/>
      <c r="FW289" s="88"/>
      <c r="FX289" s="88"/>
      <c r="FY289" s="88"/>
      <c r="FZ289" s="88"/>
      <c r="GA289" s="88"/>
      <c r="GB289" s="88"/>
      <c r="GC289" s="88"/>
      <c r="GD289" s="88"/>
      <c r="GE289" s="88"/>
      <c r="GF289" s="88"/>
      <c r="GG289" s="88"/>
      <c r="GH289" s="88"/>
      <c r="GI289" s="88"/>
      <c r="GJ289" s="88"/>
      <c r="GK289" s="88"/>
      <c r="GL289" s="88"/>
      <c r="GM289" s="88"/>
      <c r="GN289" s="88"/>
      <c r="GO289" s="88"/>
      <c r="GP289" s="88"/>
      <c r="GQ289" s="88"/>
      <c r="GR289" s="88"/>
      <c r="GS289" s="88"/>
      <c r="GT289" s="88"/>
      <c r="GU289" s="88"/>
      <c r="GV289" s="88"/>
      <c r="GW289" s="88"/>
      <c r="GX289" s="88"/>
      <c r="GY289" s="88"/>
      <c r="GZ289" s="88"/>
      <c r="HA289" s="88"/>
      <c r="HB289" s="88"/>
    </row>
    <row r="290" spans="1:211" x14ac:dyDescent="0.25">
      <c r="A290" s="73" t="s">
        <v>244</v>
      </c>
      <c r="B290" s="66" t="s">
        <v>225</v>
      </c>
      <c r="C290" s="66" t="s">
        <v>225</v>
      </c>
      <c r="D290" s="54" t="s">
        <v>259</v>
      </c>
      <c r="E290" s="66"/>
      <c r="F290" s="55">
        <f>SUM(F292+F291)</f>
        <v>981.28</v>
      </c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7"/>
      <c r="BQ290" s="87"/>
      <c r="BR290" s="87"/>
      <c r="BS290" s="87"/>
      <c r="BT290" s="87"/>
      <c r="BU290" s="87"/>
      <c r="BV290" s="87"/>
      <c r="BW290" s="87"/>
      <c r="BX290" s="87"/>
      <c r="BY290" s="87"/>
      <c r="BZ290" s="87"/>
      <c r="CA290" s="87"/>
      <c r="CB290" s="87"/>
      <c r="CC290" s="87"/>
      <c r="CD290" s="87"/>
      <c r="CE290" s="87"/>
      <c r="CF290" s="87"/>
      <c r="CG290" s="87"/>
      <c r="CH290" s="87"/>
      <c r="CI290" s="87"/>
      <c r="CJ290" s="87"/>
      <c r="CK290" s="87"/>
      <c r="CL290" s="87"/>
      <c r="CM290" s="87"/>
      <c r="CN290" s="87"/>
      <c r="CO290" s="87"/>
      <c r="CP290" s="87"/>
      <c r="CQ290" s="87"/>
      <c r="CR290" s="87"/>
      <c r="CS290" s="87"/>
      <c r="CT290" s="87"/>
      <c r="CU290" s="87"/>
      <c r="CV290" s="87"/>
      <c r="CW290" s="87"/>
      <c r="CX290" s="87"/>
      <c r="CY290" s="87"/>
      <c r="CZ290" s="87"/>
      <c r="DA290" s="87"/>
      <c r="DB290" s="87"/>
      <c r="DC290" s="87"/>
      <c r="DD290" s="87"/>
      <c r="DE290" s="87"/>
      <c r="DF290" s="87"/>
      <c r="DG290" s="87"/>
      <c r="DH290" s="87"/>
      <c r="DI290" s="87"/>
      <c r="DJ290" s="87"/>
      <c r="DK290" s="87"/>
      <c r="DL290" s="87"/>
      <c r="DM290" s="87"/>
      <c r="DN290" s="87"/>
      <c r="DO290" s="87"/>
      <c r="DP290" s="87"/>
      <c r="DQ290" s="87"/>
      <c r="DR290" s="87"/>
      <c r="DS290" s="87"/>
      <c r="DT290" s="87"/>
      <c r="DU290" s="87"/>
      <c r="DV290" s="87"/>
      <c r="DW290" s="87"/>
      <c r="DX290" s="87"/>
      <c r="DY290" s="87"/>
      <c r="DZ290" s="87"/>
      <c r="EA290" s="87"/>
      <c r="EB290" s="87"/>
      <c r="EC290" s="87"/>
      <c r="ED290" s="87"/>
      <c r="EE290" s="87"/>
      <c r="EF290" s="87"/>
      <c r="EG290" s="87"/>
      <c r="EH290" s="87"/>
      <c r="EI290" s="87"/>
      <c r="EJ290" s="87"/>
      <c r="EK290" s="87"/>
      <c r="EL290" s="87"/>
      <c r="EM290" s="87"/>
      <c r="EN290" s="87"/>
      <c r="EO290" s="87"/>
      <c r="EP290" s="87"/>
      <c r="EQ290" s="87"/>
      <c r="ER290" s="87"/>
      <c r="ES290" s="87"/>
      <c r="ET290" s="87"/>
      <c r="EU290" s="87"/>
      <c r="EV290" s="87"/>
      <c r="EW290" s="87"/>
      <c r="EX290" s="87"/>
      <c r="EY290" s="87"/>
      <c r="EZ290" s="87"/>
      <c r="FA290" s="87"/>
      <c r="FB290" s="87"/>
      <c r="FC290" s="87"/>
      <c r="FD290" s="87"/>
      <c r="FE290" s="87"/>
      <c r="FF290" s="87"/>
      <c r="FG290" s="87"/>
      <c r="FH290" s="87"/>
      <c r="FI290" s="87"/>
      <c r="FJ290" s="87"/>
      <c r="FK290" s="87"/>
      <c r="FL290" s="87"/>
      <c r="FM290" s="87"/>
      <c r="FN290" s="87"/>
      <c r="FO290" s="87"/>
      <c r="FP290" s="87"/>
      <c r="FQ290" s="87"/>
      <c r="FR290" s="87"/>
      <c r="FS290" s="87"/>
      <c r="FT290" s="87"/>
      <c r="FU290" s="87"/>
      <c r="FV290" s="87"/>
      <c r="FW290" s="87"/>
      <c r="FX290" s="87"/>
      <c r="FY290" s="87"/>
      <c r="FZ290" s="87"/>
      <c r="GA290" s="87"/>
      <c r="GB290" s="87"/>
      <c r="GC290" s="87"/>
      <c r="GD290" s="87"/>
      <c r="GE290" s="87"/>
      <c r="GF290" s="87"/>
      <c r="GG290" s="87"/>
      <c r="GH290" s="87"/>
      <c r="GI290" s="87"/>
      <c r="GJ290" s="87"/>
      <c r="GK290" s="87"/>
      <c r="GL290" s="87"/>
      <c r="GM290" s="87"/>
      <c r="GN290" s="87"/>
      <c r="GO290" s="87"/>
      <c r="GP290" s="87"/>
      <c r="GQ290" s="87"/>
      <c r="GR290" s="87"/>
      <c r="GS290" s="87"/>
      <c r="GT290" s="87"/>
      <c r="GU290" s="87"/>
      <c r="GV290" s="87"/>
      <c r="GW290" s="87"/>
      <c r="GX290" s="87"/>
      <c r="GY290" s="87"/>
      <c r="GZ290" s="87"/>
      <c r="HA290" s="87"/>
      <c r="HB290" s="87"/>
    </row>
    <row r="291" spans="1:211" x14ac:dyDescent="0.25">
      <c r="A291" s="49" t="s">
        <v>256</v>
      </c>
      <c r="B291" s="70" t="s">
        <v>225</v>
      </c>
      <c r="C291" s="70" t="s">
        <v>225</v>
      </c>
      <c r="D291" s="50" t="s">
        <v>259</v>
      </c>
      <c r="E291" s="70" t="s">
        <v>257</v>
      </c>
      <c r="F291" s="51">
        <v>32.97</v>
      </c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7"/>
      <c r="BQ291" s="87"/>
      <c r="BR291" s="87"/>
      <c r="BS291" s="87"/>
      <c r="BT291" s="87"/>
      <c r="BU291" s="87"/>
      <c r="BV291" s="87"/>
      <c r="BW291" s="87"/>
      <c r="BX291" s="87"/>
      <c r="BY291" s="87"/>
      <c r="BZ291" s="87"/>
      <c r="CA291" s="87"/>
      <c r="CB291" s="87"/>
      <c r="CC291" s="87"/>
      <c r="CD291" s="87"/>
      <c r="CE291" s="87"/>
      <c r="CF291" s="87"/>
      <c r="CG291" s="87"/>
      <c r="CH291" s="87"/>
      <c r="CI291" s="87"/>
      <c r="CJ291" s="87"/>
      <c r="CK291" s="87"/>
      <c r="CL291" s="87"/>
      <c r="CM291" s="87"/>
      <c r="CN291" s="87"/>
      <c r="CO291" s="87"/>
      <c r="CP291" s="87"/>
      <c r="CQ291" s="87"/>
      <c r="CR291" s="87"/>
      <c r="CS291" s="87"/>
      <c r="CT291" s="87"/>
      <c r="CU291" s="87"/>
      <c r="CV291" s="87"/>
      <c r="CW291" s="87"/>
      <c r="CX291" s="87"/>
      <c r="CY291" s="87"/>
      <c r="CZ291" s="87"/>
      <c r="DA291" s="87"/>
      <c r="DB291" s="87"/>
      <c r="DC291" s="87"/>
      <c r="DD291" s="87"/>
      <c r="DE291" s="87"/>
      <c r="DF291" s="87"/>
      <c r="DG291" s="87"/>
      <c r="DH291" s="87"/>
      <c r="DI291" s="87"/>
      <c r="DJ291" s="87"/>
      <c r="DK291" s="87"/>
      <c r="DL291" s="87"/>
      <c r="DM291" s="87"/>
      <c r="DN291" s="87"/>
      <c r="DO291" s="87"/>
      <c r="DP291" s="87"/>
      <c r="DQ291" s="87"/>
      <c r="DR291" s="87"/>
      <c r="DS291" s="87"/>
      <c r="DT291" s="87"/>
      <c r="DU291" s="87"/>
      <c r="DV291" s="87"/>
      <c r="DW291" s="87"/>
      <c r="DX291" s="87"/>
      <c r="DY291" s="87"/>
      <c r="DZ291" s="87"/>
      <c r="EA291" s="87"/>
      <c r="EB291" s="87"/>
      <c r="EC291" s="87"/>
      <c r="ED291" s="87"/>
      <c r="EE291" s="87"/>
      <c r="EF291" s="87"/>
      <c r="EG291" s="87"/>
      <c r="EH291" s="87"/>
      <c r="EI291" s="87"/>
      <c r="EJ291" s="87"/>
      <c r="EK291" s="87"/>
      <c r="EL291" s="87"/>
      <c r="EM291" s="87"/>
      <c r="EN291" s="87"/>
      <c r="EO291" s="87"/>
      <c r="EP291" s="87"/>
      <c r="EQ291" s="87"/>
      <c r="ER291" s="87"/>
      <c r="ES291" s="87"/>
      <c r="ET291" s="87"/>
      <c r="EU291" s="87"/>
      <c r="EV291" s="87"/>
      <c r="EW291" s="87"/>
      <c r="EX291" s="87"/>
      <c r="EY291" s="87"/>
      <c r="EZ291" s="87"/>
      <c r="FA291" s="87"/>
      <c r="FB291" s="87"/>
      <c r="FC291" s="87"/>
      <c r="FD291" s="87"/>
      <c r="FE291" s="87"/>
      <c r="FF291" s="87"/>
      <c r="FG291" s="87"/>
      <c r="FH291" s="87"/>
      <c r="FI291" s="87"/>
      <c r="FJ291" s="87"/>
      <c r="FK291" s="87"/>
      <c r="FL291" s="87"/>
      <c r="FM291" s="87"/>
      <c r="FN291" s="87"/>
      <c r="FO291" s="87"/>
      <c r="FP291" s="87"/>
      <c r="FQ291" s="87"/>
      <c r="FR291" s="87"/>
      <c r="FS291" s="87"/>
      <c r="FT291" s="87"/>
      <c r="FU291" s="87"/>
      <c r="FV291" s="87"/>
      <c r="FW291" s="87"/>
      <c r="FX291" s="87"/>
      <c r="FY291" s="87"/>
      <c r="FZ291" s="87"/>
      <c r="GA291" s="87"/>
      <c r="GB291" s="87"/>
      <c r="GC291" s="87"/>
      <c r="GD291" s="87"/>
      <c r="GE291" s="87"/>
      <c r="GF291" s="87"/>
      <c r="GG291" s="87"/>
      <c r="GH291" s="87"/>
      <c r="GI291" s="87"/>
      <c r="GJ291" s="87"/>
      <c r="GK291" s="87"/>
      <c r="GL291" s="87"/>
      <c r="GM291" s="87"/>
      <c r="GN291" s="87"/>
      <c r="GO291" s="87"/>
      <c r="GP291" s="87"/>
      <c r="GQ291" s="87"/>
      <c r="GR291" s="87"/>
      <c r="GS291" s="87"/>
      <c r="GT291" s="87"/>
      <c r="GU291" s="87"/>
      <c r="GV291" s="87"/>
      <c r="GW291" s="87"/>
      <c r="GX291" s="87"/>
      <c r="GY291" s="87"/>
      <c r="GZ291" s="87"/>
      <c r="HA291" s="87"/>
      <c r="HB291" s="87"/>
    </row>
    <row r="292" spans="1:211" s="52" customFormat="1" ht="26.4" x14ac:dyDescent="0.25">
      <c r="A292" s="49" t="s">
        <v>140</v>
      </c>
      <c r="B292" s="70" t="s">
        <v>225</v>
      </c>
      <c r="C292" s="70" t="s">
        <v>225</v>
      </c>
      <c r="D292" s="50" t="s">
        <v>259</v>
      </c>
      <c r="E292" s="70" t="s">
        <v>141</v>
      </c>
      <c r="F292" s="51">
        <v>948.31</v>
      </c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  <c r="BZ292" s="88"/>
      <c r="CA292" s="88"/>
      <c r="CB292" s="88"/>
      <c r="CC292" s="88"/>
      <c r="CD292" s="88"/>
      <c r="CE292" s="88"/>
      <c r="CF292" s="88"/>
      <c r="CG292" s="88"/>
      <c r="CH292" s="88"/>
      <c r="CI292" s="88"/>
      <c r="CJ292" s="88"/>
      <c r="CK292" s="88"/>
      <c r="CL292" s="88"/>
      <c r="CM292" s="88"/>
      <c r="CN292" s="88"/>
      <c r="CO292" s="88"/>
      <c r="CP292" s="88"/>
      <c r="CQ292" s="88"/>
      <c r="CR292" s="88"/>
      <c r="CS292" s="88"/>
      <c r="CT292" s="88"/>
      <c r="CU292" s="88"/>
      <c r="CV292" s="88"/>
      <c r="CW292" s="88"/>
      <c r="CX292" s="88"/>
      <c r="CY292" s="88"/>
      <c r="CZ292" s="88"/>
      <c r="DA292" s="88"/>
      <c r="DB292" s="88"/>
      <c r="DC292" s="88"/>
      <c r="DD292" s="88"/>
      <c r="DE292" s="88"/>
      <c r="DF292" s="88"/>
      <c r="DG292" s="88"/>
      <c r="DH292" s="88"/>
      <c r="DI292" s="88"/>
      <c r="DJ292" s="88"/>
      <c r="DK292" s="88"/>
      <c r="DL292" s="88"/>
      <c r="DM292" s="88"/>
      <c r="DN292" s="88"/>
      <c r="DO292" s="88"/>
      <c r="DP292" s="88"/>
      <c r="DQ292" s="88"/>
      <c r="DR292" s="88"/>
      <c r="DS292" s="88"/>
      <c r="DT292" s="88"/>
      <c r="DU292" s="88"/>
      <c r="DV292" s="88"/>
      <c r="DW292" s="88"/>
      <c r="DX292" s="88"/>
      <c r="DY292" s="88"/>
      <c r="DZ292" s="88"/>
      <c r="EA292" s="88"/>
      <c r="EB292" s="88"/>
      <c r="EC292" s="88"/>
      <c r="ED292" s="88"/>
      <c r="EE292" s="88"/>
      <c r="EF292" s="88"/>
      <c r="EG292" s="88"/>
      <c r="EH292" s="88"/>
      <c r="EI292" s="88"/>
      <c r="EJ292" s="88"/>
      <c r="EK292" s="88"/>
      <c r="EL292" s="88"/>
      <c r="EM292" s="88"/>
      <c r="EN292" s="88"/>
      <c r="EO292" s="88"/>
      <c r="EP292" s="88"/>
      <c r="EQ292" s="88"/>
      <c r="ER292" s="88"/>
      <c r="ES292" s="88"/>
      <c r="ET292" s="88"/>
      <c r="EU292" s="88"/>
      <c r="EV292" s="88"/>
      <c r="EW292" s="88"/>
      <c r="EX292" s="88"/>
      <c r="EY292" s="88"/>
      <c r="EZ292" s="88"/>
      <c r="FA292" s="88"/>
      <c r="FB292" s="88"/>
      <c r="FC292" s="88"/>
      <c r="FD292" s="88"/>
      <c r="FE292" s="88"/>
      <c r="FF292" s="88"/>
      <c r="FG292" s="88"/>
      <c r="FH292" s="88"/>
      <c r="FI292" s="88"/>
      <c r="FJ292" s="88"/>
      <c r="FK292" s="88"/>
      <c r="FL292" s="88"/>
      <c r="FM292" s="88"/>
      <c r="FN292" s="88"/>
      <c r="FO292" s="88"/>
      <c r="FP292" s="88"/>
      <c r="FQ292" s="88"/>
      <c r="FR292" s="88"/>
      <c r="FS292" s="88"/>
      <c r="FT292" s="88"/>
      <c r="FU292" s="88"/>
      <c r="FV292" s="88"/>
      <c r="FW292" s="88"/>
      <c r="FX292" s="88"/>
      <c r="FY292" s="88"/>
      <c r="FZ292" s="88"/>
      <c r="GA292" s="88"/>
      <c r="GB292" s="88"/>
      <c r="GC292" s="88"/>
      <c r="GD292" s="88"/>
      <c r="GE292" s="88"/>
      <c r="GF292" s="88"/>
      <c r="GG292" s="88"/>
      <c r="GH292" s="88"/>
      <c r="GI292" s="88"/>
      <c r="GJ292" s="88"/>
      <c r="GK292" s="88"/>
      <c r="GL292" s="88"/>
      <c r="GM292" s="88"/>
      <c r="GN292" s="88"/>
      <c r="GO292" s="88"/>
      <c r="GP292" s="88"/>
      <c r="GQ292" s="88"/>
      <c r="GR292" s="88"/>
      <c r="GS292" s="88"/>
      <c r="GT292" s="88"/>
      <c r="GU292" s="88"/>
      <c r="GV292" s="88"/>
      <c r="GW292" s="88"/>
      <c r="GX292" s="88"/>
      <c r="GY292" s="88"/>
      <c r="GZ292" s="88"/>
      <c r="HA292" s="88"/>
      <c r="HB292" s="88"/>
    </row>
    <row r="293" spans="1:211" x14ac:dyDescent="0.25">
      <c r="A293" s="73" t="s">
        <v>260</v>
      </c>
      <c r="B293" s="66" t="s">
        <v>225</v>
      </c>
      <c r="C293" s="66" t="s">
        <v>225</v>
      </c>
      <c r="D293" s="54" t="s">
        <v>261</v>
      </c>
      <c r="E293" s="54"/>
      <c r="F293" s="92">
        <f>SUM(F294+F295)</f>
        <v>230.62</v>
      </c>
    </row>
    <row r="294" spans="1:211" x14ac:dyDescent="0.25">
      <c r="A294" s="49" t="s">
        <v>107</v>
      </c>
      <c r="B294" s="70" t="s">
        <v>225</v>
      </c>
      <c r="C294" s="70" t="s">
        <v>225</v>
      </c>
      <c r="D294" s="50" t="s">
        <v>261</v>
      </c>
      <c r="E294" s="70" t="s">
        <v>98</v>
      </c>
      <c r="F294" s="51">
        <v>151.58000000000001</v>
      </c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  <c r="EV294" s="52"/>
      <c r="EW294" s="52"/>
      <c r="EX294" s="52"/>
      <c r="EY294" s="52"/>
      <c r="EZ294" s="52"/>
      <c r="FA294" s="52"/>
      <c r="FB294" s="52"/>
      <c r="FC294" s="52"/>
      <c r="FD294" s="52"/>
      <c r="FE294" s="52"/>
      <c r="FF294" s="52"/>
      <c r="FG294" s="52"/>
      <c r="FH294" s="52"/>
      <c r="FI294" s="52"/>
      <c r="FJ294" s="52"/>
      <c r="FK294" s="52"/>
      <c r="FL294" s="52"/>
      <c r="FM294" s="52"/>
      <c r="FN294" s="52"/>
      <c r="FO294" s="52"/>
      <c r="FP294" s="52"/>
      <c r="FQ294" s="52"/>
      <c r="FR294" s="52"/>
      <c r="FS294" s="52"/>
      <c r="FT294" s="52"/>
      <c r="FU294" s="52"/>
      <c r="FV294" s="52"/>
      <c r="FW294" s="52"/>
      <c r="FX294" s="52"/>
      <c r="FY294" s="52"/>
      <c r="FZ294" s="52"/>
      <c r="GA294" s="52"/>
      <c r="GB294" s="52"/>
      <c r="GC294" s="52"/>
      <c r="GD294" s="52"/>
      <c r="GE294" s="52"/>
      <c r="GF294" s="52"/>
      <c r="GG294" s="52"/>
      <c r="GH294" s="52"/>
      <c r="GI294" s="52"/>
      <c r="GJ294" s="52"/>
      <c r="GK294" s="52"/>
      <c r="GL294" s="52"/>
      <c r="GM294" s="52"/>
      <c r="GN294" s="52"/>
      <c r="GO294" s="52"/>
      <c r="GP294" s="52"/>
      <c r="GQ294" s="52"/>
      <c r="GR294" s="52"/>
      <c r="GS294" s="52"/>
      <c r="GT294" s="52"/>
      <c r="GU294" s="52"/>
      <c r="GV294" s="52"/>
      <c r="GW294" s="52"/>
      <c r="GX294" s="52"/>
      <c r="GY294" s="52"/>
      <c r="GZ294" s="52"/>
      <c r="HA294" s="52"/>
      <c r="HB294" s="52"/>
    </row>
    <row r="295" spans="1:211" ht="26.4" x14ac:dyDescent="0.25">
      <c r="A295" s="49" t="s">
        <v>140</v>
      </c>
      <c r="B295" s="70" t="s">
        <v>225</v>
      </c>
      <c r="C295" s="70" t="s">
        <v>225</v>
      </c>
      <c r="D295" s="50" t="s">
        <v>261</v>
      </c>
      <c r="E295" s="70" t="s">
        <v>141</v>
      </c>
      <c r="F295" s="51">
        <v>79.040000000000006</v>
      </c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  <c r="EV295" s="52"/>
      <c r="EW295" s="52"/>
      <c r="EX295" s="52"/>
      <c r="EY295" s="52"/>
      <c r="EZ295" s="52"/>
      <c r="FA295" s="52"/>
      <c r="FB295" s="52"/>
      <c r="FC295" s="52"/>
      <c r="FD295" s="52"/>
      <c r="FE295" s="52"/>
      <c r="FF295" s="52"/>
      <c r="FG295" s="52"/>
      <c r="FH295" s="52"/>
      <c r="FI295" s="52"/>
      <c r="FJ295" s="52"/>
      <c r="FK295" s="52"/>
      <c r="FL295" s="52"/>
      <c r="FM295" s="52"/>
      <c r="FN295" s="52"/>
      <c r="FO295" s="52"/>
      <c r="FP295" s="52"/>
      <c r="FQ295" s="52"/>
      <c r="FR295" s="52"/>
      <c r="FS295" s="52"/>
      <c r="FT295" s="52"/>
      <c r="FU295" s="52"/>
      <c r="FV295" s="52"/>
      <c r="FW295" s="52"/>
      <c r="FX295" s="52"/>
      <c r="FY295" s="52"/>
      <c r="FZ295" s="52"/>
      <c r="GA295" s="52"/>
      <c r="GB295" s="52"/>
      <c r="GC295" s="52"/>
      <c r="GD295" s="52"/>
      <c r="GE295" s="52"/>
      <c r="GF295" s="52"/>
      <c r="GG295" s="52"/>
      <c r="GH295" s="52"/>
      <c r="GI295" s="52"/>
      <c r="GJ295" s="52"/>
      <c r="GK295" s="52"/>
      <c r="GL295" s="52"/>
      <c r="GM295" s="52"/>
      <c r="GN295" s="52"/>
      <c r="GO295" s="52"/>
      <c r="GP295" s="52"/>
      <c r="GQ295" s="52"/>
      <c r="GR295" s="52"/>
      <c r="GS295" s="52"/>
      <c r="GT295" s="52"/>
      <c r="GU295" s="52"/>
      <c r="GV295" s="52"/>
      <c r="GW295" s="52"/>
      <c r="GX295" s="52"/>
      <c r="GY295" s="52"/>
      <c r="GZ295" s="52"/>
      <c r="HA295" s="52"/>
      <c r="HB295" s="52"/>
    </row>
    <row r="296" spans="1:211" ht="13.8" hidden="1" customHeight="1" x14ac:dyDescent="0.3">
      <c r="A296" s="75" t="s">
        <v>186</v>
      </c>
      <c r="B296" s="64" t="s">
        <v>225</v>
      </c>
      <c r="C296" s="64" t="s">
        <v>225</v>
      </c>
      <c r="D296" s="47"/>
      <c r="E296" s="64"/>
      <c r="F296" s="48">
        <f>SUM(F297)</f>
        <v>0</v>
      </c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52"/>
      <c r="CQ296" s="52"/>
      <c r="CR296" s="52"/>
      <c r="CS296" s="52"/>
      <c r="CT296" s="52"/>
      <c r="CU296" s="52"/>
      <c r="CV296" s="52"/>
      <c r="CW296" s="52"/>
      <c r="CX296" s="52"/>
      <c r="CY296" s="52"/>
      <c r="CZ296" s="52"/>
      <c r="DA296" s="52"/>
      <c r="DB296" s="52"/>
      <c r="DC296" s="52"/>
      <c r="DD296" s="52"/>
      <c r="DE296" s="52"/>
      <c r="DF296" s="52"/>
      <c r="DG296" s="52"/>
      <c r="DH296" s="52"/>
      <c r="DI296" s="52"/>
      <c r="DJ296" s="52"/>
      <c r="DK296" s="52"/>
      <c r="DL296" s="52"/>
      <c r="DM296" s="52"/>
      <c r="DN296" s="52"/>
      <c r="DO296" s="52"/>
      <c r="DP296" s="52"/>
      <c r="DQ296" s="52"/>
      <c r="DR296" s="52"/>
      <c r="DS296" s="52"/>
      <c r="DT296" s="52"/>
      <c r="DU296" s="52"/>
      <c r="DV296" s="52"/>
      <c r="DW296" s="52"/>
      <c r="DX296" s="52"/>
      <c r="DY296" s="52"/>
      <c r="DZ296" s="52"/>
      <c r="EA296" s="52"/>
      <c r="EB296" s="52"/>
      <c r="EC296" s="52"/>
      <c r="ED296" s="52"/>
      <c r="EE296" s="52"/>
      <c r="EF296" s="52"/>
      <c r="EG296" s="52"/>
      <c r="EH296" s="52"/>
      <c r="EI296" s="52"/>
      <c r="EJ296" s="52"/>
      <c r="EK296" s="52"/>
      <c r="EL296" s="52"/>
      <c r="EM296" s="52"/>
      <c r="EN296" s="52"/>
      <c r="EO296" s="52"/>
      <c r="EP296" s="52"/>
      <c r="EQ296" s="52"/>
      <c r="ER296" s="52"/>
      <c r="ES296" s="52"/>
      <c r="ET296" s="52"/>
      <c r="EU296" s="52"/>
      <c r="EV296" s="52"/>
      <c r="EW296" s="52"/>
      <c r="EX296" s="52"/>
      <c r="EY296" s="52"/>
      <c r="EZ296" s="52"/>
      <c r="FA296" s="52"/>
      <c r="FB296" s="52"/>
      <c r="FC296" s="52"/>
      <c r="FD296" s="52"/>
      <c r="FE296" s="52"/>
      <c r="FF296" s="52"/>
      <c r="FG296" s="52"/>
      <c r="FH296" s="52"/>
      <c r="FI296" s="52"/>
      <c r="FJ296" s="52"/>
      <c r="FK296" s="52"/>
      <c r="FL296" s="52"/>
      <c r="FM296" s="52"/>
      <c r="FN296" s="52"/>
      <c r="FO296" s="52"/>
      <c r="FP296" s="52"/>
      <c r="FQ296" s="52"/>
      <c r="FR296" s="52"/>
      <c r="FS296" s="52"/>
      <c r="FT296" s="52"/>
      <c r="FU296" s="52"/>
      <c r="FV296" s="52"/>
      <c r="FW296" s="52"/>
      <c r="FX296" s="52"/>
      <c r="FY296" s="52"/>
      <c r="FZ296" s="52"/>
      <c r="GA296" s="52"/>
      <c r="GB296" s="52"/>
      <c r="GC296" s="52"/>
      <c r="GD296" s="52"/>
      <c r="GE296" s="52"/>
      <c r="GF296" s="52"/>
      <c r="GG296" s="52"/>
      <c r="GH296" s="52"/>
      <c r="GI296" s="52"/>
      <c r="GJ296" s="52"/>
      <c r="GK296" s="52"/>
      <c r="GL296" s="52"/>
      <c r="GM296" s="52"/>
      <c r="GN296" s="52"/>
      <c r="GO296" s="52"/>
      <c r="GP296" s="52"/>
      <c r="GQ296" s="52"/>
      <c r="GR296" s="52"/>
      <c r="GS296" s="52"/>
      <c r="GT296" s="52"/>
      <c r="GU296" s="52"/>
      <c r="GV296" s="52"/>
      <c r="GW296" s="52"/>
      <c r="GX296" s="52"/>
      <c r="GY296" s="52"/>
      <c r="GZ296" s="52"/>
      <c r="HA296" s="52"/>
      <c r="HB296" s="52"/>
    </row>
    <row r="297" spans="1:211" ht="26.4" hidden="1" customHeight="1" x14ac:dyDescent="0.25">
      <c r="A297" s="49" t="s">
        <v>140</v>
      </c>
      <c r="B297" s="70" t="s">
        <v>225</v>
      </c>
      <c r="C297" s="70" t="s">
        <v>225</v>
      </c>
      <c r="D297" s="50" t="s">
        <v>187</v>
      </c>
      <c r="E297" s="70" t="s">
        <v>141</v>
      </c>
      <c r="F297" s="51">
        <v>0</v>
      </c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  <c r="CL297" s="52"/>
      <c r="CM297" s="52"/>
      <c r="CN297" s="52"/>
      <c r="CO297" s="52"/>
      <c r="CP297" s="52"/>
      <c r="CQ297" s="52"/>
      <c r="CR297" s="52"/>
      <c r="CS297" s="52"/>
      <c r="CT297" s="52"/>
      <c r="CU297" s="52"/>
      <c r="CV297" s="52"/>
      <c r="CW297" s="52"/>
      <c r="CX297" s="52"/>
      <c r="CY297" s="52"/>
      <c r="CZ297" s="52"/>
      <c r="DA297" s="52"/>
      <c r="DB297" s="52"/>
      <c r="DC297" s="52"/>
      <c r="DD297" s="52"/>
      <c r="DE297" s="52"/>
      <c r="DF297" s="52"/>
      <c r="DG297" s="52"/>
      <c r="DH297" s="52"/>
      <c r="DI297" s="52"/>
      <c r="DJ297" s="52"/>
      <c r="DK297" s="52"/>
      <c r="DL297" s="52"/>
      <c r="DM297" s="52"/>
      <c r="DN297" s="52"/>
      <c r="DO297" s="52"/>
      <c r="DP297" s="52"/>
      <c r="DQ297" s="52"/>
      <c r="DR297" s="52"/>
      <c r="DS297" s="52"/>
      <c r="DT297" s="52"/>
      <c r="DU297" s="52"/>
      <c r="DV297" s="52"/>
      <c r="DW297" s="52"/>
      <c r="DX297" s="52"/>
      <c r="DY297" s="52"/>
      <c r="DZ297" s="52"/>
      <c r="EA297" s="52"/>
      <c r="EB297" s="52"/>
      <c r="EC297" s="52"/>
      <c r="ED297" s="52"/>
      <c r="EE297" s="52"/>
      <c r="EF297" s="52"/>
      <c r="EG297" s="52"/>
      <c r="EH297" s="52"/>
      <c r="EI297" s="52"/>
      <c r="EJ297" s="52"/>
      <c r="EK297" s="52"/>
      <c r="EL297" s="52"/>
      <c r="EM297" s="52"/>
      <c r="EN297" s="52"/>
      <c r="EO297" s="52"/>
      <c r="EP297" s="52"/>
      <c r="EQ297" s="52"/>
      <c r="ER297" s="52"/>
      <c r="ES297" s="52"/>
      <c r="ET297" s="52"/>
      <c r="EU297" s="52"/>
      <c r="EV297" s="52"/>
      <c r="EW297" s="52"/>
      <c r="EX297" s="52"/>
      <c r="EY297" s="52"/>
      <c r="EZ297" s="52"/>
      <c r="FA297" s="52"/>
      <c r="FB297" s="52"/>
      <c r="FC297" s="52"/>
      <c r="FD297" s="52"/>
      <c r="FE297" s="52"/>
      <c r="FF297" s="52"/>
      <c r="FG297" s="52"/>
      <c r="FH297" s="52"/>
      <c r="FI297" s="52"/>
      <c r="FJ297" s="52"/>
      <c r="FK297" s="52"/>
      <c r="FL297" s="52"/>
      <c r="FM297" s="52"/>
      <c r="FN297" s="52"/>
      <c r="FO297" s="52"/>
      <c r="FP297" s="52"/>
      <c r="FQ297" s="52"/>
      <c r="FR297" s="52"/>
      <c r="FS297" s="52"/>
      <c r="FT297" s="52"/>
      <c r="FU297" s="52"/>
      <c r="FV297" s="52"/>
      <c r="FW297" s="52"/>
      <c r="FX297" s="52"/>
      <c r="FY297" s="52"/>
      <c r="FZ297" s="52"/>
      <c r="GA297" s="52"/>
      <c r="GB297" s="52"/>
      <c r="GC297" s="52"/>
      <c r="GD297" s="52"/>
      <c r="GE297" s="52"/>
      <c r="GF297" s="52"/>
      <c r="GG297" s="52"/>
      <c r="GH297" s="52"/>
      <c r="GI297" s="52"/>
      <c r="GJ297" s="52"/>
      <c r="GK297" s="52"/>
      <c r="GL297" s="52"/>
      <c r="GM297" s="52"/>
      <c r="GN297" s="52"/>
      <c r="GO297" s="52"/>
      <c r="GP297" s="52"/>
      <c r="GQ297" s="52"/>
      <c r="GR297" s="52"/>
      <c r="GS297" s="52"/>
      <c r="GT297" s="52"/>
      <c r="GU297" s="52"/>
      <c r="GV297" s="52"/>
      <c r="GW297" s="52"/>
      <c r="GX297" s="52"/>
      <c r="GY297" s="52"/>
      <c r="GZ297" s="52"/>
      <c r="HA297" s="52"/>
      <c r="HB297" s="52"/>
    </row>
    <row r="298" spans="1:211" x14ac:dyDescent="0.25">
      <c r="A298" s="75" t="s">
        <v>262</v>
      </c>
      <c r="B298" s="76" t="s">
        <v>225</v>
      </c>
      <c r="C298" s="76" t="s">
        <v>164</v>
      </c>
      <c r="D298" s="76"/>
      <c r="E298" s="76"/>
      <c r="F298" s="45">
        <f>SUM(F299)</f>
        <v>200.28</v>
      </c>
    </row>
    <row r="299" spans="1:211" ht="13.8" x14ac:dyDescent="0.3">
      <c r="A299" s="46" t="s">
        <v>130</v>
      </c>
      <c r="B299" s="64" t="s">
        <v>225</v>
      </c>
      <c r="C299" s="64" t="s">
        <v>164</v>
      </c>
      <c r="D299" s="47" t="s">
        <v>131</v>
      </c>
      <c r="E299" s="47"/>
      <c r="F299" s="48">
        <f>SUM(F300)</f>
        <v>200.28</v>
      </c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  <c r="EM299" s="58"/>
      <c r="EN299" s="58"/>
      <c r="EO299" s="58"/>
      <c r="EP299" s="58"/>
      <c r="EQ299" s="58"/>
      <c r="ER299" s="58"/>
      <c r="ES299" s="58"/>
      <c r="ET299" s="58"/>
      <c r="EU299" s="58"/>
      <c r="EV299" s="58"/>
      <c r="EW299" s="58"/>
      <c r="EX299" s="58"/>
      <c r="EY299" s="58"/>
      <c r="EZ299" s="58"/>
      <c r="FA299" s="58"/>
      <c r="FB299" s="58"/>
      <c r="FC299" s="58"/>
      <c r="FD299" s="58"/>
      <c r="FE299" s="58"/>
      <c r="FF299" s="58"/>
      <c r="FG299" s="58"/>
      <c r="FH299" s="58"/>
      <c r="FI299" s="58"/>
      <c r="FJ299" s="58"/>
      <c r="FK299" s="58"/>
      <c r="FL299" s="58"/>
      <c r="FM299" s="58"/>
      <c r="FN299" s="58"/>
      <c r="FO299" s="58"/>
      <c r="FP299" s="58"/>
      <c r="FQ299" s="58"/>
      <c r="FR299" s="58"/>
      <c r="FS299" s="58"/>
      <c r="FT299" s="58"/>
      <c r="FU299" s="58"/>
      <c r="FV299" s="58"/>
      <c r="FW299" s="58"/>
      <c r="FX299" s="58"/>
      <c r="FY299" s="58"/>
      <c r="FZ299" s="58"/>
      <c r="GA299" s="58"/>
      <c r="GB299" s="58"/>
      <c r="GC299" s="58"/>
      <c r="GD299" s="58"/>
      <c r="GE299" s="58"/>
      <c r="GF299" s="58"/>
      <c r="GG299" s="58"/>
      <c r="GH299" s="58"/>
      <c r="GI299" s="58"/>
      <c r="GJ299" s="58"/>
      <c r="GK299" s="58"/>
      <c r="GL299" s="58"/>
      <c r="GM299" s="58"/>
      <c r="GN299" s="58"/>
      <c r="GO299" s="58"/>
      <c r="GP299" s="58"/>
      <c r="GQ299" s="58"/>
      <c r="GR299" s="58"/>
      <c r="GS299" s="58"/>
      <c r="GT299" s="58"/>
      <c r="GU299" s="58"/>
      <c r="GV299" s="58"/>
      <c r="GW299" s="58"/>
      <c r="GX299" s="58"/>
      <c r="GY299" s="58"/>
      <c r="GZ299" s="58"/>
      <c r="HA299" s="58"/>
      <c r="HB299" s="58"/>
    </row>
    <row r="300" spans="1:211" x14ac:dyDescent="0.25">
      <c r="A300" s="73" t="s">
        <v>227</v>
      </c>
      <c r="B300" s="66" t="s">
        <v>225</v>
      </c>
      <c r="C300" s="66" t="s">
        <v>164</v>
      </c>
      <c r="D300" s="66" t="s">
        <v>259</v>
      </c>
      <c r="E300" s="66"/>
      <c r="F300" s="55">
        <f>F302</f>
        <v>200.28</v>
      </c>
    </row>
    <row r="301" spans="1:211" ht="13.2" hidden="1" customHeight="1" x14ac:dyDescent="0.25">
      <c r="A301" s="49" t="s">
        <v>107</v>
      </c>
      <c r="B301" s="70" t="s">
        <v>225</v>
      </c>
      <c r="C301" s="70" t="s">
        <v>164</v>
      </c>
      <c r="D301" s="70" t="s">
        <v>259</v>
      </c>
      <c r="E301" s="66" t="s">
        <v>98</v>
      </c>
      <c r="F301" s="55">
        <v>0</v>
      </c>
    </row>
    <row r="302" spans="1:211" ht="26.4" x14ac:dyDescent="0.25">
      <c r="A302" s="49" t="s">
        <v>140</v>
      </c>
      <c r="B302" s="70" t="s">
        <v>225</v>
      </c>
      <c r="C302" s="70" t="s">
        <v>164</v>
      </c>
      <c r="D302" s="70" t="s">
        <v>259</v>
      </c>
      <c r="E302" s="70" t="s">
        <v>141</v>
      </c>
      <c r="F302" s="51">
        <v>200.28</v>
      </c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/>
      <c r="CA302" s="52"/>
      <c r="CB302" s="52"/>
      <c r="CC302" s="52"/>
      <c r="CD302" s="52"/>
      <c r="CE302" s="52"/>
      <c r="CF302" s="52"/>
      <c r="CG302" s="52"/>
      <c r="CH302" s="52"/>
      <c r="CI302" s="52"/>
      <c r="CJ302" s="52"/>
      <c r="CK302" s="52"/>
      <c r="CL302" s="52"/>
      <c r="CM302" s="52"/>
      <c r="CN302" s="52"/>
      <c r="CO302" s="52"/>
      <c r="CP302" s="52"/>
      <c r="CQ302" s="52"/>
      <c r="CR302" s="52"/>
      <c r="CS302" s="52"/>
      <c r="CT302" s="52"/>
      <c r="CU302" s="52"/>
      <c r="CV302" s="52"/>
      <c r="CW302" s="52"/>
      <c r="CX302" s="52"/>
      <c r="CY302" s="52"/>
      <c r="CZ302" s="52"/>
      <c r="DA302" s="52"/>
      <c r="DB302" s="52"/>
      <c r="DC302" s="52"/>
      <c r="DD302" s="52"/>
      <c r="DE302" s="52"/>
      <c r="DF302" s="52"/>
      <c r="DG302" s="52"/>
      <c r="DH302" s="52"/>
      <c r="DI302" s="52"/>
      <c r="DJ302" s="52"/>
      <c r="DK302" s="52"/>
      <c r="DL302" s="52"/>
      <c r="DM302" s="52"/>
      <c r="DN302" s="52"/>
      <c r="DO302" s="52"/>
      <c r="DP302" s="52"/>
      <c r="DQ302" s="52"/>
      <c r="DR302" s="52"/>
      <c r="DS302" s="52"/>
      <c r="DT302" s="52"/>
      <c r="DU302" s="52"/>
      <c r="DV302" s="52"/>
      <c r="DW302" s="52"/>
      <c r="DX302" s="52"/>
      <c r="DY302" s="52"/>
      <c r="DZ302" s="52"/>
      <c r="EA302" s="52"/>
      <c r="EB302" s="52"/>
      <c r="EC302" s="52"/>
      <c r="ED302" s="52"/>
      <c r="EE302" s="52"/>
      <c r="EF302" s="52"/>
      <c r="EG302" s="52"/>
      <c r="EH302" s="52"/>
      <c r="EI302" s="52"/>
      <c r="EJ302" s="52"/>
      <c r="EK302" s="52"/>
      <c r="EL302" s="52"/>
      <c r="EM302" s="52"/>
      <c r="EN302" s="52"/>
      <c r="EO302" s="52"/>
      <c r="EP302" s="52"/>
      <c r="EQ302" s="52"/>
      <c r="ER302" s="52"/>
      <c r="ES302" s="52"/>
      <c r="ET302" s="52"/>
      <c r="EU302" s="52"/>
      <c r="EV302" s="52"/>
      <c r="EW302" s="52"/>
      <c r="EX302" s="52"/>
      <c r="EY302" s="52"/>
      <c r="EZ302" s="52"/>
      <c r="FA302" s="52"/>
      <c r="FB302" s="52"/>
      <c r="FC302" s="52"/>
      <c r="FD302" s="52"/>
      <c r="FE302" s="52"/>
      <c r="FF302" s="52"/>
      <c r="FG302" s="52"/>
      <c r="FH302" s="52"/>
      <c r="FI302" s="52"/>
      <c r="FJ302" s="52"/>
      <c r="FK302" s="52"/>
      <c r="FL302" s="52"/>
      <c r="FM302" s="52"/>
      <c r="FN302" s="52"/>
      <c r="FO302" s="52"/>
      <c r="FP302" s="52"/>
      <c r="FQ302" s="52"/>
      <c r="FR302" s="52"/>
      <c r="FS302" s="52"/>
      <c r="FT302" s="52"/>
      <c r="FU302" s="52"/>
      <c r="FV302" s="52"/>
      <c r="FW302" s="52"/>
      <c r="FX302" s="52"/>
      <c r="FY302" s="52"/>
      <c r="FZ302" s="52"/>
      <c r="GA302" s="52"/>
      <c r="GB302" s="52"/>
      <c r="GC302" s="52"/>
      <c r="GD302" s="52"/>
      <c r="GE302" s="52"/>
      <c r="GF302" s="52"/>
      <c r="GG302" s="52"/>
      <c r="GH302" s="52"/>
      <c r="GI302" s="52"/>
      <c r="GJ302" s="52"/>
      <c r="GK302" s="52"/>
      <c r="GL302" s="52"/>
      <c r="GM302" s="52"/>
      <c r="GN302" s="52"/>
      <c r="GO302" s="52"/>
      <c r="GP302" s="52"/>
      <c r="GQ302" s="52"/>
      <c r="GR302" s="52"/>
      <c r="GS302" s="52"/>
      <c r="GT302" s="52"/>
      <c r="GU302" s="52"/>
      <c r="GV302" s="52"/>
      <c r="GW302" s="52"/>
      <c r="GX302" s="52"/>
      <c r="GY302" s="52"/>
      <c r="GZ302" s="52"/>
      <c r="HA302" s="52"/>
      <c r="HB302" s="52"/>
      <c r="HC302" s="52"/>
    </row>
    <row r="303" spans="1:211" ht="15.6" x14ac:dyDescent="0.3">
      <c r="A303" s="40" t="s">
        <v>263</v>
      </c>
      <c r="B303" s="77" t="s">
        <v>160</v>
      </c>
      <c r="C303" s="77"/>
      <c r="D303" s="77"/>
      <c r="E303" s="77"/>
      <c r="F303" s="78">
        <f>SUM(F304+F326)</f>
        <v>73602.37</v>
      </c>
    </row>
    <row r="304" spans="1:211" ht="13.8" x14ac:dyDescent="0.25">
      <c r="A304" s="43" t="s">
        <v>264</v>
      </c>
      <c r="B304" s="41" t="s">
        <v>160</v>
      </c>
      <c r="C304" s="41" t="s">
        <v>83</v>
      </c>
      <c r="D304" s="41"/>
      <c r="E304" s="41"/>
      <c r="F304" s="42">
        <f>SUM(F309+F318+F311+F316+F314+F307+F305+F313)</f>
        <v>56587.28</v>
      </c>
    </row>
    <row r="305" spans="1:210" ht="26.4" x14ac:dyDescent="0.25">
      <c r="A305" s="75" t="s">
        <v>375</v>
      </c>
      <c r="B305" s="76" t="s">
        <v>160</v>
      </c>
      <c r="C305" s="76" t="s">
        <v>83</v>
      </c>
      <c r="D305" s="76" t="s">
        <v>376</v>
      </c>
      <c r="E305" s="76"/>
      <c r="F305" s="45">
        <f>SUM(F306)</f>
        <v>398.86</v>
      </c>
    </row>
    <row r="306" spans="1:210" s="52" customFormat="1" ht="26.4" x14ac:dyDescent="0.25">
      <c r="A306" s="49" t="s">
        <v>140</v>
      </c>
      <c r="B306" s="70" t="s">
        <v>160</v>
      </c>
      <c r="C306" s="70" t="s">
        <v>83</v>
      </c>
      <c r="D306" s="70" t="s">
        <v>376</v>
      </c>
      <c r="E306" s="70" t="s">
        <v>141</v>
      </c>
      <c r="F306" s="51">
        <v>398.86</v>
      </c>
    </row>
    <row r="307" spans="1:210" x14ac:dyDescent="0.25">
      <c r="A307" s="75" t="s">
        <v>373</v>
      </c>
      <c r="B307" s="76" t="s">
        <v>160</v>
      </c>
      <c r="C307" s="76" t="s">
        <v>83</v>
      </c>
      <c r="D307" s="76" t="s">
        <v>374</v>
      </c>
      <c r="E307" s="76"/>
      <c r="F307" s="45">
        <f>SUM(F308)</f>
        <v>2455.7199999999998</v>
      </c>
    </row>
    <row r="308" spans="1:210" ht="26.4" x14ac:dyDescent="0.25">
      <c r="A308" s="49" t="s">
        <v>140</v>
      </c>
      <c r="B308" s="70" t="s">
        <v>160</v>
      </c>
      <c r="C308" s="70" t="s">
        <v>83</v>
      </c>
      <c r="D308" s="70" t="s">
        <v>374</v>
      </c>
      <c r="E308" s="70" t="s">
        <v>141</v>
      </c>
      <c r="F308" s="51">
        <v>2455.7199999999998</v>
      </c>
    </row>
    <row r="309" spans="1:210" x14ac:dyDescent="0.25">
      <c r="A309" s="75" t="s">
        <v>265</v>
      </c>
      <c r="B309" s="76" t="s">
        <v>160</v>
      </c>
      <c r="C309" s="76" t="s">
        <v>83</v>
      </c>
      <c r="D309" s="76" t="s">
        <v>266</v>
      </c>
      <c r="E309" s="76"/>
      <c r="F309" s="45">
        <f>SUM(F310)</f>
        <v>376.13</v>
      </c>
    </row>
    <row r="310" spans="1:210" s="52" customFormat="1" ht="26.4" x14ac:dyDescent="0.25">
      <c r="A310" s="49" t="s">
        <v>140</v>
      </c>
      <c r="B310" s="70" t="s">
        <v>160</v>
      </c>
      <c r="C310" s="70" t="s">
        <v>83</v>
      </c>
      <c r="D310" s="70" t="s">
        <v>266</v>
      </c>
      <c r="E310" s="70" t="s">
        <v>141</v>
      </c>
      <c r="F310" s="51">
        <v>376.13</v>
      </c>
    </row>
    <row r="311" spans="1:210" ht="39.6" x14ac:dyDescent="0.25">
      <c r="A311" s="73" t="s">
        <v>372</v>
      </c>
      <c r="B311" s="66" t="s">
        <v>160</v>
      </c>
      <c r="C311" s="66" t="s">
        <v>83</v>
      </c>
      <c r="D311" s="66" t="s">
        <v>267</v>
      </c>
      <c r="E311" s="66"/>
      <c r="F311" s="55">
        <f>SUM(F312)</f>
        <v>13200</v>
      </c>
    </row>
    <row r="312" spans="1:210" s="52" customFormat="1" ht="26.4" x14ac:dyDescent="0.25">
      <c r="A312" s="49" t="s">
        <v>138</v>
      </c>
      <c r="B312" s="70" t="s">
        <v>160</v>
      </c>
      <c r="C312" s="70" t="s">
        <v>83</v>
      </c>
      <c r="D312" s="70" t="s">
        <v>267</v>
      </c>
      <c r="E312" s="70" t="s">
        <v>139</v>
      </c>
      <c r="F312" s="51">
        <v>13200</v>
      </c>
    </row>
    <row r="313" spans="1:210" ht="26.4" customHeight="1" x14ac:dyDescent="0.25">
      <c r="A313" s="49" t="s">
        <v>138</v>
      </c>
      <c r="B313" s="70" t="s">
        <v>160</v>
      </c>
      <c r="C313" s="70" t="s">
        <v>83</v>
      </c>
      <c r="D313" s="70" t="s">
        <v>137</v>
      </c>
      <c r="E313" s="70" t="s">
        <v>139</v>
      </c>
      <c r="F313" s="51">
        <v>2913.16</v>
      </c>
    </row>
    <row r="314" spans="1:210" ht="26.4" hidden="1" customHeight="1" x14ac:dyDescent="0.25">
      <c r="A314" s="73" t="s">
        <v>135</v>
      </c>
      <c r="B314" s="70" t="s">
        <v>160</v>
      </c>
      <c r="C314" s="70" t="s">
        <v>83</v>
      </c>
      <c r="D314" s="70" t="s">
        <v>146</v>
      </c>
      <c r="E314" s="70"/>
      <c r="F314" s="51">
        <f>SUM(F315)</f>
        <v>0</v>
      </c>
    </row>
    <row r="315" spans="1:210" ht="26.4" hidden="1" customHeight="1" x14ac:dyDescent="0.25">
      <c r="A315" s="49" t="s">
        <v>138</v>
      </c>
      <c r="B315" s="70" t="s">
        <v>160</v>
      </c>
      <c r="C315" s="70" t="s">
        <v>83</v>
      </c>
      <c r="D315" s="70" t="s">
        <v>146</v>
      </c>
      <c r="E315" s="70" t="s">
        <v>139</v>
      </c>
      <c r="F315" s="51">
        <v>0</v>
      </c>
    </row>
    <row r="316" spans="1:210" ht="20.399999999999999" customHeight="1" x14ac:dyDescent="0.25">
      <c r="A316" s="71" t="s">
        <v>132</v>
      </c>
      <c r="B316" s="66" t="s">
        <v>160</v>
      </c>
      <c r="C316" s="66" t="s">
        <v>83</v>
      </c>
      <c r="D316" s="66" t="s">
        <v>133</v>
      </c>
      <c r="E316" s="66"/>
      <c r="F316" s="55">
        <f>SUM(F317)</f>
        <v>229.3</v>
      </c>
    </row>
    <row r="317" spans="1:210" s="52" customFormat="1" ht="26.4" x14ac:dyDescent="0.25">
      <c r="A317" s="49" t="s">
        <v>140</v>
      </c>
      <c r="B317" s="70" t="s">
        <v>160</v>
      </c>
      <c r="C317" s="70" t="s">
        <v>83</v>
      </c>
      <c r="D317" s="70" t="s">
        <v>133</v>
      </c>
      <c r="E317" s="70" t="s">
        <v>141</v>
      </c>
      <c r="F317" s="51">
        <v>229.3</v>
      </c>
    </row>
    <row r="318" spans="1:210" s="81" customFormat="1" ht="26.4" x14ac:dyDescent="0.25">
      <c r="A318" s="115" t="s">
        <v>268</v>
      </c>
      <c r="B318" s="116" t="s">
        <v>269</v>
      </c>
      <c r="C318" s="116" t="s">
        <v>83</v>
      </c>
      <c r="D318" s="76" t="s">
        <v>270</v>
      </c>
      <c r="E318" s="116"/>
      <c r="F318" s="45">
        <f>SUM(F319+F321+F323)</f>
        <v>37014.11</v>
      </c>
      <c r="G318" s="35"/>
    </row>
    <row r="319" spans="1:210" x14ac:dyDescent="0.25">
      <c r="A319" s="75" t="s">
        <v>271</v>
      </c>
      <c r="B319" s="76" t="s">
        <v>160</v>
      </c>
      <c r="C319" s="76" t="s">
        <v>83</v>
      </c>
      <c r="D319" s="76" t="s">
        <v>272</v>
      </c>
      <c r="E319" s="76"/>
      <c r="F319" s="45">
        <f>SUM(F320)</f>
        <v>18206.86</v>
      </c>
    </row>
    <row r="320" spans="1:210" ht="26.4" x14ac:dyDescent="0.25">
      <c r="A320" s="49" t="s">
        <v>140</v>
      </c>
      <c r="B320" s="70" t="s">
        <v>160</v>
      </c>
      <c r="C320" s="70" t="s">
        <v>83</v>
      </c>
      <c r="D320" s="70" t="s">
        <v>272</v>
      </c>
      <c r="E320" s="70" t="s">
        <v>141</v>
      </c>
      <c r="F320" s="51">
        <v>18206.86</v>
      </c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/>
      <c r="CA320" s="52"/>
      <c r="CB320" s="52"/>
      <c r="CC320" s="52"/>
      <c r="CD320" s="52"/>
      <c r="CE320" s="52"/>
      <c r="CF320" s="52"/>
      <c r="CG320" s="52"/>
      <c r="CH320" s="52"/>
      <c r="CI320" s="52"/>
      <c r="CJ320" s="52"/>
      <c r="CK320" s="52"/>
      <c r="CL320" s="52"/>
      <c r="CM320" s="52"/>
      <c r="CN320" s="52"/>
      <c r="CO320" s="52"/>
      <c r="CP320" s="52"/>
      <c r="CQ320" s="52"/>
      <c r="CR320" s="52"/>
      <c r="CS320" s="52"/>
      <c r="CT320" s="52"/>
      <c r="CU320" s="52"/>
      <c r="CV320" s="52"/>
      <c r="CW320" s="52"/>
      <c r="CX320" s="52"/>
      <c r="CY320" s="52"/>
      <c r="CZ320" s="52"/>
      <c r="DA320" s="52"/>
      <c r="DB320" s="52"/>
      <c r="DC320" s="52"/>
      <c r="DD320" s="52"/>
      <c r="DE320" s="52"/>
      <c r="DF320" s="52"/>
      <c r="DG320" s="52"/>
      <c r="DH320" s="52"/>
      <c r="DI320" s="52"/>
      <c r="DJ320" s="52"/>
      <c r="DK320" s="52"/>
      <c r="DL320" s="52"/>
      <c r="DM320" s="52"/>
      <c r="DN320" s="52"/>
      <c r="DO320" s="52"/>
      <c r="DP320" s="52"/>
      <c r="DQ320" s="52"/>
      <c r="DR320" s="52"/>
      <c r="DS320" s="52"/>
      <c r="DT320" s="52"/>
      <c r="DU320" s="52"/>
      <c r="DV320" s="52"/>
      <c r="DW320" s="52"/>
      <c r="DX320" s="52"/>
      <c r="DY320" s="52"/>
      <c r="DZ320" s="52"/>
      <c r="EA320" s="52"/>
      <c r="EB320" s="52"/>
      <c r="EC320" s="52"/>
      <c r="ED320" s="52"/>
      <c r="EE320" s="52"/>
      <c r="EF320" s="52"/>
      <c r="EG320" s="52"/>
      <c r="EH320" s="52"/>
      <c r="EI320" s="52"/>
      <c r="EJ320" s="52"/>
      <c r="EK320" s="52"/>
      <c r="EL320" s="52"/>
      <c r="EM320" s="52"/>
      <c r="EN320" s="52"/>
      <c r="EO320" s="52"/>
      <c r="EP320" s="52"/>
      <c r="EQ320" s="52"/>
      <c r="ER320" s="52"/>
      <c r="ES320" s="52"/>
      <c r="ET320" s="52"/>
      <c r="EU320" s="52"/>
      <c r="EV320" s="52"/>
      <c r="EW320" s="52"/>
      <c r="EX320" s="52"/>
      <c r="EY320" s="52"/>
      <c r="EZ320" s="52"/>
      <c r="FA320" s="52"/>
      <c r="FB320" s="52"/>
      <c r="FC320" s="52"/>
      <c r="FD320" s="52"/>
      <c r="FE320" s="52"/>
      <c r="FF320" s="52"/>
      <c r="FG320" s="52"/>
      <c r="FH320" s="52"/>
      <c r="FI320" s="52"/>
      <c r="FJ320" s="52"/>
      <c r="FK320" s="52"/>
      <c r="FL320" s="52"/>
      <c r="FM320" s="52"/>
      <c r="FN320" s="52"/>
      <c r="FO320" s="52"/>
      <c r="FP320" s="52"/>
      <c r="FQ320" s="52"/>
      <c r="FR320" s="52"/>
      <c r="FS320" s="52"/>
      <c r="FT320" s="52"/>
      <c r="FU320" s="52"/>
      <c r="FV320" s="52"/>
      <c r="FW320" s="52"/>
      <c r="FX320" s="52"/>
      <c r="FY320" s="52"/>
      <c r="FZ320" s="52"/>
      <c r="GA320" s="52"/>
      <c r="GB320" s="52"/>
      <c r="GC320" s="52"/>
      <c r="GD320" s="52"/>
      <c r="GE320" s="52"/>
      <c r="GF320" s="52"/>
      <c r="GG320" s="52"/>
      <c r="GH320" s="52"/>
      <c r="GI320" s="52"/>
      <c r="GJ320" s="52"/>
      <c r="GK320" s="52"/>
      <c r="GL320" s="52"/>
      <c r="GM320" s="52"/>
      <c r="GN320" s="52"/>
      <c r="GO320" s="52"/>
      <c r="GP320" s="52"/>
      <c r="GQ320" s="52"/>
      <c r="GR320" s="52"/>
      <c r="GS320" s="52"/>
      <c r="GT320" s="52"/>
      <c r="GU320" s="52"/>
      <c r="GV320" s="52"/>
      <c r="GW320" s="52"/>
      <c r="GX320" s="52"/>
      <c r="GY320" s="52"/>
      <c r="GZ320" s="52"/>
      <c r="HA320" s="52"/>
      <c r="HB320" s="52"/>
    </row>
    <row r="321" spans="1:210" x14ac:dyDescent="0.25">
      <c r="A321" s="75" t="s">
        <v>273</v>
      </c>
      <c r="B321" s="76" t="s">
        <v>160</v>
      </c>
      <c r="C321" s="76" t="s">
        <v>83</v>
      </c>
      <c r="D321" s="76" t="s">
        <v>274</v>
      </c>
      <c r="E321" s="76"/>
      <c r="F321" s="45">
        <f>SUM(F322)</f>
        <v>3829.25</v>
      </c>
    </row>
    <row r="322" spans="1:210" ht="26.4" x14ac:dyDescent="0.25">
      <c r="A322" s="49" t="s">
        <v>140</v>
      </c>
      <c r="B322" s="70" t="s">
        <v>160</v>
      </c>
      <c r="C322" s="70" t="s">
        <v>83</v>
      </c>
      <c r="D322" s="70" t="s">
        <v>274</v>
      </c>
      <c r="E322" s="70" t="s">
        <v>141</v>
      </c>
      <c r="F322" s="51">
        <v>3829.25</v>
      </c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  <c r="BO322" s="52"/>
      <c r="BP322" s="52"/>
      <c r="BQ322" s="52"/>
      <c r="BR322" s="52"/>
      <c r="BS322" s="52"/>
      <c r="BT322" s="52"/>
      <c r="BU322" s="52"/>
      <c r="BV322" s="52"/>
      <c r="BW322" s="52"/>
      <c r="BX322" s="52"/>
      <c r="BY322" s="52"/>
      <c r="BZ322" s="52"/>
      <c r="CA322" s="52"/>
      <c r="CB322" s="52"/>
      <c r="CC322" s="52"/>
      <c r="CD322" s="52"/>
      <c r="CE322" s="52"/>
      <c r="CF322" s="52"/>
      <c r="CG322" s="52"/>
      <c r="CH322" s="52"/>
      <c r="CI322" s="52"/>
      <c r="CJ322" s="52"/>
      <c r="CK322" s="52"/>
      <c r="CL322" s="52"/>
      <c r="CM322" s="52"/>
      <c r="CN322" s="52"/>
      <c r="CO322" s="52"/>
      <c r="CP322" s="52"/>
      <c r="CQ322" s="52"/>
      <c r="CR322" s="52"/>
      <c r="CS322" s="52"/>
      <c r="CT322" s="52"/>
      <c r="CU322" s="52"/>
      <c r="CV322" s="52"/>
      <c r="CW322" s="52"/>
      <c r="CX322" s="52"/>
      <c r="CY322" s="52"/>
      <c r="CZ322" s="52"/>
      <c r="DA322" s="52"/>
      <c r="DB322" s="52"/>
      <c r="DC322" s="52"/>
      <c r="DD322" s="52"/>
      <c r="DE322" s="52"/>
      <c r="DF322" s="52"/>
      <c r="DG322" s="52"/>
      <c r="DH322" s="52"/>
      <c r="DI322" s="52"/>
      <c r="DJ322" s="52"/>
      <c r="DK322" s="52"/>
      <c r="DL322" s="52"/>
      <c r="DM322" s="52"/>
      <c r="DN322" s="52"/>
      <c r="DO322" s="52"/>
      <c r="DP322" s="52"/>
      <c r="DQ322" s="52"/>
      <c r="DR322" s="52"/>
      <c r="DS322" s="52"/>
      <c r="DT322" s="52"/>
      <c r="DU322" s="52"/>
      <c r="DV322" s="52"/>
      <c r="DW322" s="52"/>
      <c r="DX322" s="52"/>
      <c r="DY322" s="52"/>
      <c r="DZ322" s="52"/>
      <c r="EA322" s="52"/>
      <c r="EB322" s="52"/>
      <c r="EC322" s="52"/>
      <c r="ED322" s="52"/>
      <c r="EE322" s="52"/>
      <c r="EF322" s="52"/>
      <c r="EG322" s="52"/>
      <c r="EH322" s="52"/>
      <c r="EI322" s="52"/>
      <c r="EJ322" s="52"/>
      <c r="EK322" s="52"/>
      <c r="EL322" s="52"/>
      <c r="EM322" s="52"/>
      <c r="EN322" s="52"/>
      <c r="EO322" s="52"/>
      <c r="EP322" s="52"/>
      <c r="EQ322" s="52"/>
      <c r="ER322" s="52"/>
      <c r="ES322" s="52"/>
      <c r="ET322" s="52"/>
      <c r="EU322" s="52"/>
      <c r="EV322" s="52"/>
      <c r="EW322" s="52"/>
      <c r="EX322" s="52"/>
      <c r="EY322" s="52"/>
      <c r="EZ322" s="52"/>
      <c r="FA322" s="52"/>
      <c r="FB322" s="52"/>
      <c r="FC322" s="52"/>
      <c r="FD322" s="52"/>
      <c r="FE322" s="52"/>
      <c r="FF322" s="52"/>
      <c r="FG322" s="52"/>
      <c r="FH322" s="52"/>
      <c r="FI322" s="52"/>
      <c r="FJ322" s="52"/>
      <c r="FK322" s="52"/>
      <c r="FL322" s="52"/>
      <c r="FM322" s="52"/>
      <c r="FN322" s="52"/>
      <c r="FO322" s="52"/>
      <c r="FP322" s="52"/>
      <c r="FQ322" s="52"/>
      <c r="FR322" s="52"/>
      <c r="FS322" s="52"/>
      <c r="FT322" s="52"/>
      <c r="FU322" s="52"/>
      <c r="FV322" s="52"/>
      <c r="FW322" s="52"/>
      <c r="FX322" s="52"/>
      <c r="FY322" s="52"/>
      <c r="FZ322" s="52"/>
      <c r="GA322" s="52"/>
      <c r="GB322" s="52"/>
      <c r="GC322" s="52"/>
      <c r="GD322" s="52"/>
      <c r="GE322" s="52"/>
      <c r="GF322" s="52"/>
      <c r="GG322" s="52"/>
      <c r="GH322" s="52"/>
      <c r="GI322" s="52"/>
      <c r="GJ322" s="52"/>
      <c r="GK322" s="52"/>
      <c r="GL322" s="52"/>
      <c r="GM322" s="52"/>
      <c r="GN322" s="52"/>
      <c r="GO322" s="52"/>
      <c r="GP322" s="52"/>
      <c r="GQ322" s="52"/>
      <c r="GR322" s="52"/>
      <c r="GS322" s="52"/>
      <c r="GT322" s="52"/>
      <c r="GU322" s="52"/>
      <c r="GV322" s="52"/>
      <c r="GW322" s="52"/>
      <c r="GX322" s="52"/>
      <c r="GY322" s="52"/>
      <c r="GZ322" s="52"/>
      <c r="HA322" s="52"/>
      <c r="HB322" s="52"/>
    </row>
    <row r="323" spans="1:210" x14ac:dyDescent="0.25">
      <c r="A323" s="75" t="s">
        <v>275</v>
      </c>
      <c r="B323" s="76" t="s">
        <v>160</v>
      </c>
      <c r="C323" s="76" t="s">
        <v>83</v>
      </c>
      <c r="D323" s="66" t="s">
        <v>276</v>
      </c>
      <c r="E323" s="76"/>
      <c r="F323" s="45">
        <f>SUM(F324)</f>
        <v>14978</v>
      </c>
    </row>
    <row r="324" spans="1:210" ht="26.4" x14ac:dyDescent="0.25">
      <c r="A324" s="49" t="s">
        <v>140</v>
      </c>
      <c r="B324" s="70" t="s">
        <v>160</v>
      </c>
      <c r="C324" s="70" t="s">
        <v>83</v>
      </c>
      <c r="D324" s="70" t="s">
        <v>276</v>
      </c>
      <c r="E324" s="70" t="s">
        <v>141</v>
      </c>
      <c r="F324" s="51">
        <v>14978</v>
      </c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52"/>
      <c r="BV324" s="52"/>
      <c r="BW324" s="52"/>
      <c r="BX324" s="52"/>
      <c r="BY324" s="52"/>
      <c r="BZ324" s="52"/>
      <c r="CA324" s="52"/>
      <c r="CB324" s="52"/>
      <c r="CC324" s="52"/>
      <c r="CD324" s="52"/>
      <c r="CE324" s="52"/>
      <c r="CF324" s="52"/>
      <c r="CG324" s="52"/>
      <c r="CH324" s="52"/>
      <c r="CI324" s="52"/>
      <c r="CJ324" s="52"/>
      <c r="CK324" s="52"/>
      <c r="CL324" s="52"/>
      <c r="CM324" s="52"/>
      <c r="CN324" s="52"/>
      <c r="CO324" s="52"/>
      <c r="CP324" s="52"/>
      <c r="CQ324" s="52"/>
      <c r="CR324" s="52"/>
      <c r="CS324" s="52"/>
      <c r="CT324" s="52"/>
      <c r="CU324" s="52"/>
      <c r="CV324" s="52"/>
      <c r="CW324" s="52"/>
      <c r="CX324" s="52"/>
      <c r="CY324" s="52"/>
      <c r="CZ324" s="52"/>
      <c r="DA324" s="52"/>
      <c r="DB324" s="52"/>
      <c r="DC324" s="52"/>
      <c r="DD324" s="52"/>
      <c r="DE324" s="52"/>
      <c r="DF324" s="52"/>
      <c r="DG324" s="52"/>
      <c r="DH324" s="52"/>
      <c r="DI324" s="52"/>
      <c r="DJ324" s="52"/>
      <c r="DK324" s="52"/>
      <c r="DL324" s="52"/>
      <c r="DM324" s="52"/>
      <c r="DN324" s="52"/>
      <c r="DO324" s="52"/>
      <c r="DP324" s="52"/>
      <c r="DQ324" s="52"/>
      <c r="DR324" s="52"/>
      <c r="DS324" s="52"/>
      <c r="DT324" s="52"/>
      <c r="DU324" s="52"/>
      <c r="DV324" s="52"/>
      <c r="DW324" s="52"/>
      <c r="DX324" s="52"/>
      <c r="DY324" s="52"/>
      <c r="DZ324" s="52"/>
      <c r="EA324" s="52"/>
      <c r="EB324" s="52"/>
      <c r="EC324" s="52"/>
      <c r="ED324" s="52"/>
      <c r="EE324" s="52"/>
      <c r="EF324" s="52"/>
      <c r="EG324" s="52"/>
      <c r="EH324" s="52"/>
      <c r="EI324" s="52"/>
      <c r="EJ324" s="52"/>
      <c r="EK324" s="52"/>
      <c r="EL324" s="52"/>
      <c r="EM324" s="52"/>
      <c r="EN324" s="52"/>
      <c r="EO324" s="52"/>
      <c r="EP324" s="52"/>
      <c r="EQ324" s="52"/>
      <c r="ER324" s="52"/>
      <c r="ES324" s="52"/>
      <c r="ET324" s="52"/>
      <c r="EU324" s="52"/>
      <c r="EV324" s="52"/>
      <c r="EW324" s="52"/>
      <c r="EX324" s="52"/>
      <c r="EY324" s="52"/>
      <c r="EZ324" s="52"/>
      <c r="FA324" s="52"/>
      <c r="FB324" s="52"/>
      <c r="FC324" s="52"/>
      <c r="FD324" s="52"/>
      <c r="FE324" s="52"/>
      <c r="FF324" s="52"/>
      <c r="FG324" s="52"/>
      <c r="FH324" s="52"/>
      <c r="FI324" s="52"/>
      <c r="FJ324" s="52"/>
      <c r="FK324" s="52"/>
      <c r="FL324" s="52"/>
      <c r="FM324" s="52"/>
      <c r="FN324" s="52"/>
      <c r="FO324" s="52"/>
      <c r="FP324" s="52"/>
      <c r="FQ324" s="52"/>
      <c r="FR324" s="52"/>
      <c r="FS324" s="52"/>
      <c r="FT324" s="52"/>
      <c r="FU324" s="52"/>
      <c r="FV324" s="52"/>
      <c r="FW324" s="52"/>
      <c r="FX324" s="52"/>
      <c r="FY324" s="52"/>
      <c r="FZ324" s="52"/>
      <c r="GA324" s="52"/>
      <c r="GB324" s="52"/>
      <c r="GC324" s="52"/>
      <c r="GD324" s="52"/>
      <c r="GE324" s="52"/>
      <c r="GF324" s="52"/>
      <c r="GG324" s="52"/>
      <c r="GH324" s="52"/>
      <c r="GI324" s="52"/>
      <c r="GJ324" s="52"/>
      <c r="GK324" s="52"/>
      <c r="GL324" s="52"/>
      <c r="GM324" s="52"/>
      <c r="GN324" s="52"/>
      <c r="GO324" s="52"/>
      <c r="GP324" s="52"/>
      <c r="GQ324" s="52"/>
      <c r="GR324" s="52"/>
      <c r="GS324" s="52"/>
      <c r="GT324" s="52"/>
      <c r="GU324" s="52"/>
      <c r="GV324" s="52"/>
      <c r="GW324" s="52"/>
      <c r="GX324" s="52"/>
      <c r="GY324" s="52"/>
      <c r="GZ324" s="52"/>
      <c r="HA324" s="52"/>
      <c r="HB324" s="52"/>
    </row>
    <row r="325" spans="1:210" x14ac:dyDescent="0.25">
      <c r="A325" s="117" t="s">
        <v>277</v>
      </c>
      <c r="B325" s="76" t="s">
        <v>160</v>
      </c>
      <c r="C325" s="76" t="s">
        <v>102</v>
      </c>
      <c r="D325" s="76"/>
      <c r="E325" s="76"/>
      <c r="F325" s="45">
        <f>SUM(F326)</f>
        <v>17015.09</v>
      </c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  <c r="EN325" s="59"/>
      <c r="EO325" s="59"/>
      <c r="EP325" s="59"/>
      <c r="EQ325" s="59"/>
      <c r="ER325" s="59"/>
      <c r="ES325" s="59"/>
      <c r="ET325" s="59"/>
      <c r="EU325" s="59"/>
      <c r="EV325" s="59"/>
      <c r="EW325" s="59"/>
      <c r="EX325" s="59"/>
      <c r="EY325" s="59"/>
      <c r="EZ325" s="59"/>
      <c r="FA325" s="59"/>
      <c r="FB325" s="59"/>
      <c r="FC325" s="59"/>
      <c r="FD325" s="59"/>
      <c r="FE325" s="59"/>
      <c r="FF325" s="59"/>
      <c r="FG325" s="59"/>
      <c r="FH325" s="59"/>
      <c r="FI325" s="59"/>
      <c r="FJ325" s="59"/>
      <c r="FK325" s="59"/>
      <c r="FL325" s="59"/>
      <c r="FM325" s="59"/>
      <c r="FN325" s="59"/>
      <c r="FO325" s="59"/>
      <c r="FP325" s="59"/>
      <c r="FQ325" s="59"/>
      <c r="FR325" s="59"/>
      <c r="FS325" s="59"/>
      <c r="FT325" s="59"/>
      <c r="FU325" s="59"/>
      <c r="FV325" s="59"/>
      <c r="FW325" s="59"/>
      <c r="FX325" s="59"/>
      <c r="FY325" s="59"/>
      <c r="FZ325" s="59"/>
      <c r="GA325" s="59"/>
      <c r="GB325" s="59"/>
      <c r="GC325" s="59"/>
      <c r="GD325" s="59"/>
      <c r="GE325" s="59"/>
      <c r="GF325" s="59"/>
      <c r="GG325" s="59"/>
      <c r="GH325" s="59"/>
      <c r="GI325" s="59"/>
      <c r="GJ325" s="59"/>
      <c r="GK325" s="59"/>
      <c r="GL325" s="59"/>
      <c r="GM325" s="59"/>
      <c r="GN325" s="59"/>
      <c r="GO325" s="59"/>
      <c r="GP325" s="59"/>
      <c r="GQ325" s="59"/>
      <c r="GR325" s="59"/>
      <c r="GS325" s="59"/>
      <c r="GT325" s="59"/>
      <c r="GU325" s="59"/>
      <c r="GV325" s="59"/>
      <c r="GW325" s="59"/>
      <c r="GX325" s="59"/>
      <c r="GY325" s="59"/>
      <c r="GZ325" s="59"/>
      <c r="HA325" s="59"/>
      <c r="HB325" s="59"/>
    </row>
    <row r="326" spans="1:210" x14ac:dyDescent="0.25">
      <c r="A326" s="75" t="s">
        <v>130</v>
      </c>
      <c r="B326" s="76" t="s">
        <v>160</v>
      </c>
      <c r="C326" s="76" t="s">
        <v>102</v>
      </c>
      <c r="D326" s="76" t="s">
        <v>131</v>
      </c>
      <c r="E326" s="76"/>
      <c r="F326" s="45">
        <f>SUM(F327)</f>
        <v>17015.09</v>
      </c>
    </row>
    <row r="327" spans="1:210" ht="26.4" x14ac:dyDescent="0.25">
      <c r="A327" s="53" t="s">
        <v>278</v>
      </c>
      <c r="B327" s="66" t="s">
        <v>160</v>
      </c>
      <c r="C327" s="66" t="s">
        <v>102</v>
      </c>
      <c r="D327" s="66" t="s">
        <v>270</v>
      </c>
      <c r="E327" s="66"/>
      <c r="F327" s="55">
        <f>SUM(F328+F330+F334+F331+F332+F336+F333+F329+F335)</f>
        <v>17015.09</v>
      </c>
    </row>
    <row r="328" spans="1:210" s="52" customFormat="1" x14ac:dyDescent="0.25">
      <c r="A328" s="49" t="s">
        <v>107</v>
      </c>
      <c r="B328" s="70" t="s">
        <v>160</v>
      </c>
      <c r="C328" s="70" t="s">
        <v>102</v>
      </c>
      <c r="D328" s="70" t="s">
        <v>270</v>
      </c>
      <c r="E328" s="70" t="s">
        <v>98</v>
      </c>
      <c r="F328" s="51">
        <v>1556.36</v>
      </c>
    </row>
    <row r="329" spans="1:210" s="52" customFormat="1" ht="26.4" x14ac:dyDescent="0.25">
      <c r="A329" s="49" t="s">
        <v>140</v>
      </c>
      <c r="B329" s="70" t="s">
        <v>160</v>
      </c>
      <c r="C329" s="70" t="s">
        <v>102</v>
      </c>
      <c r="D329" s="70" t="s">
        <v>270</v>
      </c>
      <c r="E329" s="70" t="s">
        <v>141</v>
      </c>
      <c r="F329" s="51">
        <v>2199.3200000000002</v>
      </c>
    </row>
    <row r="330" spans="1:210" s="52" customFormat="1" ht="13.2" hidden="1" customHeight="1" x14ac:dyDescent="0.25">
      <c r="A330" s="49" t="s">
        <v>107</v>
      </c>
      <c r="B330" s="70" t="s">
        <v>160</v>
      </c>
      <c r="C330" s="70" t="s">
        <v>102</v>
      </c>
      <c r="D330" s="70" t="s">
        <v>279</v>
      </c>
      <c r="E330" s="70" t="s">
        <v>98</v>
      </c>
      <c r="F330" s="51">
        <v>0</v>
      </c>
    </row>
    <row r="331" spans="1:210" s="52" customFormat="1" ht="39.6" hidden="1" customHeight="1" x14ac:dyDescent="0.25">
      <c r="A331" s="49" t="s">
        <v>89</v>
      </c>
      <c r="B331" s="70" t="s">
        <v>160</v>
      </c>
      <c r="C331" s="70" t="s">
        <v>102</v>
      </c>
      <c r="D331" s="70" t="s">
        <v>280</v>
      </c>
      <c r="E331" s="70" t="s">
        <v>90</v>
      </c>
      <c r="F331" s="51">
        <v>0</v>
      </c>
    </row>
    <row r="332" spans="1:210" s="52" customFormat="1" ht="13.2" hidden="1" customHeight="1" x14ac:dyDescent="0.25">
      <c r="A332" s="49" t="s">
        <v>107</v>
      </c>
      <c r="B332" s="70" t="s">
        <v>160</v>
      </c>
      <c r="C332" s="70" t="s">
        <v>102</v>
      </c>
      <c r="D332" s="70" t="s">
        <v>280</v>
      </c>
      <c r="E332" s="70" t="s">
        <v>98</v>
      </c>
      <c r="F332" s="51">
        <v>0</v>
      </c>
    </row>
    <row r="333" spans="1:210" s="52" customFormat="1" ht="39.6" hidden="1" customHeight="1" x14ac:dyDescent="0.25">
      <c r="A333" s="49" t="s">
        <v>89</v>
      </c>
      <c r="B333" s="70" t="s">
        <v>160</v>
      </c>
      <c r="C333" s="70" t="s">
        <v>102</v>
      </c>
      <c r="D333" s="70" t="s">
        <v>281</v>
      </c>
      <c r="E333" s="70" t="s">
        <v>90</v>
      </c>
      <c r="F333" s="51">
        <v>0</v>
      </c>
    </row>
    <row r="334" spans="1:210" s="52" customFormat="1" x14ac:dyDescent="0.25">
      <c r="A334" s="49" t="s">
        <v>107</v>
      </c>
      <c r="B334" s="70" t="s">
        <v>160</v>
      </c>
      <c r="C334" s="70" t="s">
        <v>102</v>
      </c>
      <c r="D334" s="70" t="s">
        <v>281</v>
      </c>
      <c r="E334" s="70" t="s">
        <v>98</v>
      </c>
      <c r="F334" s="51">
        <v>1325.94</v>
      </c>
    </row>
    <row r="335" spans="1:210" s="52" customFormat="1" ht="39.6" x14ac:dyDescent="0.25">
      <c r="A335" s="49" t="s">
        <v>89</v>
      </c>
      <c r="B335" s="70" t="s">
        <v>160</v>
      </c>
      <c r="C335" s="70" t="s">
        <v>102</v>
      </c>
      <c r="D335" s="70" t="s">
        <v>282</v>
      </c>
      <c r="E335" s="70" t="s">
        <v>90</v>
      </c>
      <c r="F335" s="51">
        <v>0</v>
      </c>
    </row>
    <row r="336" spans="1:210" s="52" customFormat="1" x14ac:dyDescent="0.25">
      <c r="A336" s="49" t="s">
        <v>107</v>
      </c>
      <c r="B336" s="70" t="s">
        <v>160</v>
      </c>
      <c r="C336" s="70" t="s">
        <v>102</v>
      </c>
      <c r="D336" s="70" t="s">
        <v>282</v>
      </c>
      <c r="E336" s="70" t="s">
        <v>98</v>
      </c>
      <c r="F336" s="51">
        <v>11933.47</v>
      </c>
    </row>
    <row r="337" spans="1:6" ht="15.6" x14ac:dyDescent="0.3">
      <c r="A337" s="40" t="s">
        <v>283</v>
      </c>
      <c r="B337" s="77" t="s">
        <v>284</v>
      </c>
      <c r="C337" s="77"/>
      <c r="D337" s="77"/>
      <c r="E337" s="77"/>
      <c r="F337" s="78">
        <f>SUM(F338+F343+F347+F371+F382)</f>
        <v>44160.34</v>
      </c>
    </row>
    <row r="338" spans="1:6" ht="13.8" x14ac:dyDescent="0.25">
      <c r="A338" s="43" t="s">
        <v>285</v>
      </c>
      <c r="B338" s="41" t="s">
        <v>284</v>
      </c>
      <c r="C338" s="41" t="s">
        <v>83</v>
      </c>
      <c r="D338" s="44" t="s">
        <v>286</v>
      </c>
      <c r="E338" s="41"/>
      <c r="F338" s="42">
        <f>SUM(F339)</f>
        <v>1850.46</v>
      </c>
    </row>
    <row r="339" spans="1:6" ht="26.4" x14ac:dyDescent="0.25">
      <c r="A339" s="75" t="s">
        <v>287</v>
      </c>
      <c r="B339" s="76" t="s">
        <v>284</v>
      </c>
      <c r="C339" s="76" t="s">
        <v>83</v>
      </c>
      <c r="D339" s="44" t="s">
        <v>286</v>
      </c>
      <c r="E339" s="76"/>
      <c r="F339" s="45">
        <f>SUM(F340)</f>
        <v>1850.46</v>
      </c>
    </row>
    <row r="340" spans="1:6" ht="26.4" x14ac:dyDescent="0.25">
      <c r="A340" s="118" t="s">
        <v>288</v>
      </c>
      <c r="B340" s="66" t="s">
        <v>284</v>
      </c>
      <c r="C340" s="66" t="s">
        <v>83</v>
      </c>
      <c r="D340" s="54" t="s">
        <v>286</v>
      </c>
      <c r="E340" s="66"/>
      <c r="F340" s="55">
        <f>SUM(F342+F341)</f>
        <v>1850.46</v>
      </c>
    </row>
    <row r="341" spans="1:6" s="52" customFormat="1" x14ac:dyDescent="0.25">
      <c r="A341" s="49" t="s">
        <v>107</v>
      </c>
      <c r="B341" s="70" t="s">
        <v>284</v>
      </c>
      <c r="C341" s="70" t="s">
        <v>83</v>
      </c>
      <c r="D341" s="50" t="s">
        <v>286</v>
      </c>
      <c r="E341" s="70" t="s">
        <v>98</v>
      </c>
      <c r="F341" s="51">
        <v>8.9700000000000006</v>
      </c>
    </row>
    <row r="342" spans="1:6" s="52" customFormat="1" x14ac:dyDescent="0.25">
      <c r="A342" s="49" t="s">
        <v>256</v>
      </c>
      <c r="B342" s="50" t="s">
        <v>284</v>
      </c>
      <c r="C342" s="50" t="s">
        <v>83</v>
      </c>
      <c r="D342" s="50" t="s">
        <v>286</v>
      </c>
      <c r="E342" s="50" t="s">
        <v>257</v>
      </c>
      <c r="F342" s="51">
        <v>1841.49</v>
      </c>
    </row>
    <row r="343" spans="1:6" ht="13.8" x14ac:dyDescent="0.25">
      <c r="A343" s="43" t="s">
        <v>289</v>
      </c>
      <c r="B343" s="61" t="s">
        <v>284</v>
      </c>
      <c r="C343" s="61" t="s">
        <v>85</v>
      </c>
      <c r="D343" s="61"/>
      <c r="E343" s="61"/>
      <c r="F343" s="42">
        <f t="shared" ref="F343:F345" si="2">SUM(F344)</f>
        <v>10270.469999999999</v>
      </c>
    </row>
    <row r="344" spans="1:6" ht="13.8" x14ac:dyDescent="0.3">
      <c r="A344" s="46" t="s">
        <v>290</v>
      </c>
      <c r="B344" s="47" t="s">
        <v>284</v>
      </c>
      <c r="C344" s="47" t="s">
        <v>85</v>
      </c>
      <c r="D344" s="44" t="s">
        <v>291</v>
      </c>
      <c r="E344" s="47"/>
      <c r="F344" s="48">
        <f t="shared" si="2"/>
        <v>10270.469999999999</v>
      </c>
    </row>
    <row r="345" spans="1:6" x14ac:dyDescent="0.25">
      <c r="A345" s="53" t="s">
        <v>292</v>
      </c>
      <c r="B345" s="54" t="s">
        <v>284</v>
      </c>
      <c r="C345" s="54" t="s">
        <v>85</v>
      </c>
      <c r="D345" s="54" t="s">
        <v>291</v>
      </c>
      <c r="E345" s="54"/>
      <c r="F345" s="55">
        <f t="shared" si="2"/>
        <v>10270.469999999999</v>
      </c>
    </row>
    <row r="346" spans="1:6" ht="26.4" x14ac:dyDescent="0.25">
      <c r="A346" s="49" t="s">
        <v>140</v>
      </c>
      <c r="B346" s="50" t="s">
        <v>284</v>
      </c>
      <c r="C346" s="50" t="s">
        <v>85</v>
      </c>
      <c r="D346" s="50" t="s">
        <v>291</v>
      </c>
      <c r="E346" s="50" t="s">
        <v>141</v>
      </c>
      <c r="F346" s="51">
        <v>10270.469999999999</v>
      </c>
    </row>
    <row r="347" spans="1:6" ht="13.8" x14ac:dyDescent="0.25">
      <c r="A347" s="119" t="s">
        <v>293</v>
      </c>
      <c r="B347" s="61" t="s">
        <v>284</v>
      </c>
      <c r="C347" s="61" t="s">
        <v>92</v>
      </c>
      <c r="D347" s="61"/>
      <c r="E347" s="61"/>
      <c r="F347" s="62">
        <f>SUM(F348)</f>
        <v>1627.57</v>
      </c>
    </row>
    <row r="348" spans="1:6" x14ac:dyDescent="0.25">
      <c r="A348" s="117" t="s">
        <v>294</v>
      </c>
      <c r="B348" s="44" t="s">
        <v>284</v>
      </c>
      <c r="C348" s="44" t="s">
        <v>92</v>
      </c>
      <c r="D348" s="44"/>
      <c r="E348" s="44"/>
      <c r="F348" s="111">
        <f>SUM(F349+F368+F366)</f>
        <v>1627.57</v>
      </c>
    </row>
    <row r="349" spans="1:6" ht="26.4" x14ac:dyDescent="0.25">
      <c r="A349" s="75" t="s">
        <v>287</v>
      </c>
      <c r="B349" s="44" t="s">
        <v>284</v>
      </c>
      <c r="C349" s="44" t="s">
        <v>92</v>
      </c>
      <c r="D349" s="44" t="s">
        <v>295</v>
      </c>
      <c r="E349" s="44"/>
      <c r="F349" s="111">
        <f>SUM(F350)</f>
        <v>792.78</v>
      </c>
    </row>
    <row r="350" spans="1:6" x14ac:dyDescent="0.25">
      <c r="A350" s="53" t="s">
        <v>256</v>
      </c>
      <c r="B350" s="54" t="s">
        <v>284</v>
      </c>
      <c r="C350" s="54" t="s">
        <v>92</v>
      </c>
      <c r="D350" s="54" t="s">
        <v>295</v>
      </c>
      <c r="E350" s="54"/>
      <c r="F350" s="92">
        <f>SUM(F354+F357+F351+F360+F363)</f>
        <v>792.78</v>
      </c>
    </row>
    <row r="351" spans="1:6" ht="39.6" x14ac:dyDescent="0.25">
      <c r="A351" s="73" t="s">
        <v>296</v>
      </c>
      <c r="B351" s="54" t="s">
        <v>284</v>
      </c>
      <c r="C351" s="54" t="s">
        <v>92</v>
      </c>
      <c r="D351" s="54" t="s">
        <v>297</v>
      </c>
      <c r="E351" s="54"/>
      <c r="F351" s="92">
        <f>SUM(F353+F352)</f>
        <v>111.23</v>
      </c>
    </row>
    <row r="352" spans="1:6" s="52" customFormat="1" x14ac:dyDescent="0.25">
      <c r="A352" s="49" t="s">
        <v>107</v>
      </c>
      <c r="B352" s="50" t="s">
        <v>284</v>
      </c>
      <c r="C352" s="50" t="s">
        <v>92</v>
      </c>
      <c r="D352" s="50" t="s">
        <v>297</v>
      </c>
      <c r="E352" s="50" t="s">
        <v>98</v>
      </c>
      <c r="F352" s="82">
        <v>0.22</v>
      </c>
    </row>
    <row r="353" spans="1:6" s="52" customFormat="1" x14ac:dyDescent="0.25">
      <c r="A353" s="49" t="s">
        <v>256</v>
      </c>
      <c r="B353" s="50" t="s">
        <v>284</v>
      </c>
      <c r="C353" s="50" t="s">
        <v>92</v>
      </c>
      <c r="D353" s="50" t="s">
        <v>297</v>
      </c>
      <c r="E353" s="50" t="s">
        <v>257</v>
      </c>
      <c r="F353" s="82">
        <v>111.01</v>
      </c>
    </row>
    <row r="354" spans="1:6" ht="39.6" x14ac:dyDescent="0.25">
      <c r="A354" s="73" t="s">
        <v>298</v>
      </c>
      <c r="B354" s="54" t="s">
        <v>284</v>
      </c>
      <c r="C354" s="54" t="s">
        <v>92</v>
      </c>
      <c r="D354" s="54" t="s">
        <v>299</v>
      </c>
      <c r="E354" s="54"/>
      <c r="F354" s="92">
        <f>SUM(F356+F355)</f>
        <v>429.05</v>
      </c>
    </row>
    <row r="355" spans="1:6" s="52" customFormat="1" x14ac:dyDescent="0.25">
      <c r="A355" s="49" t="s">
        <v>107</v>
      </c>
      <c r="B355" s="50" t="s">
        <v>284</v>
      </c>
      <c r="C355" s="50" t="s">
        <v>92</v>
      </c>
      <c r="D355" s="50" t="s">
        <v>299</v>
      </c>
      <c r="E355" s="50" t="s">
        <v>98</v>
      </c>
      <c r="F355" s="82">
        <v>0.67</v>
      </c>
    </row>
    <row r="356" spans="1:6" s="52" customFormat="1" x14ac:dyDescent="0.25">
      <c r="A356" s="49" t="s">
        <v>256</v>
      </c>
      <c r="B356" s="50" t="s">
        <v>284</v>
      </c>
      <c r="C356" s="50" t="s">
        <v>92</v>
      </c>
      <c r="D356" s="50" t="s">
        <v>299</v>
      </c>
      <c r="E356" s="50" t="s">
        <v>257</v>
      </c>
      <c r="F356" s="82">
        <v>428.38</v>
      </c>
    </row>
    <row r="357" spans="1:6" ht="39.6" x14ac:dyDescent="0.25">
      <c r="A357" s="73" t="s">
        <v>300</v>
      </c>
      <c r="B357" s="54" t="s">
        <v>284</v>
      </c>
      <c r="C357" s="54" t="s">
        <v>92</v>
      </c>
      <c r="D357" s="54" t="s">
        <v>301</v>
      </c>
      <c r="E357" s="54"/>
      <c r="F357" s="92">
        <f>SUM(F359+F358)</f>
        <v>252.5</v>
      </c>
    </row>
    <row r="358" spans="1:6" s="52" customFormat="1" x14ac:dyDescent="0.25">
      <c r="A358" s="49" t="s">
        <v>107</v>
      </c>
      <c r="B358" s="50" t="s">
        <v>284</v>
      </c>
      <c r="C358" s="50" t="s">
        <v>92</v>
      </c>
      <c r="D358" s="50" t="s">
        <v>301</v>
      </c>
      <c r="E358" s="50" t="s">
        <v>98</v>
      </c>
      <c r="F358" s="82">
        <v>0.5</v>
      </c>
    </row>
    <row r="359" spans="1:6" s="52" customFormat="1" x14ac:dyDescent="0.25">
      <c r="A359" s="49" t="s">
        <v>256</v>
      </c>
      <c r="B359" s="50" t="s">
        <v>284</v>
      </c>
      <c r="C359" s="50" t="s">
        <v>92</v>
      </c>
      <c r="D359" s="50" t="s">
        <v>301</v>
      </c>
      <c r="E359" s="50" t="s">
        <v>257</v>
      </c>
      <c r="F359" s="82">
        <v>252</v>
      </c>
    </row>
    <row r="360" spans="1:6" ht="39.6" x14ac:dyDescent="0.25">
      <c r="A360" s="120" t="s">
        <v>302</v>
      </c>
      <c r="B360" s="50" t="s">
        <v>284</v>
      </c>
      <c r="C360" s="50" t="s">
        <v>92</v>
      </c>
      <c r="D360" s="50" t="s">
        <v>303</v>
      </c>
      <c r="E360" s="50"/>
      <c r="F360" s="92">
        <f>SUM(F361:F362)</f>
        <v>0</v>
      </c>
    </row>
    <row r="361" spans="1:6" x14ac:dyDescent="0.25">
      <c r="A361" s="53" t="s">
        <v>107</v>
      </c>
      <c r="B361" s="54" t="s">
        <v>284</v>
      </c>
      <c r="C361" s="54" t="s">
        <v>92</v>
      </c>
      <c r="D361" s="54" t="s">
        <v>303</v>
      </c>
      <c r="E361" s="54" t="s">
        <v>98</v>
      </c>
      <c r="F361" s="92">
        <v>0</v>
      </c>
    </row>
    <row r="362" spans="1:6" x14ac:dyDescent="0.25">
      <c r="A362" s="53" t="s">
        <v>256</v>
      </c>
      <c r="B362" s="54" t="s">
        <v>284</v>
      </c>
      <c r="C362" s="54" t="s">
        <v>92</v>
      </c>
      <c r="D362" s="54" t="s">
        <v>303</v>
      </c>
      <c r="E362" s="54" t="s">
        <v>257</v>
      </c>
      <c r="F362" s="92">
        <v>0</v>
      </c>
    </row>
    <row r="363" spans="1:6" ht="52.8" x14ac:dyDescent="0.25">
      <c r="A363" s="121" t="s">
        <v>304</v>
      </c>
      <c r="B363" s="50" t="s">
        <v>284</v>
      </c>
      <c r="C363" s="50" t="s">
        <v>92</v>
      </c>
      <c r="D363" s="50" t="s">
        <v>305</v>
      </c>
      <c r="E363" s="50"/>
      <c r="F363" s="82">
        <f>SUM(F364:F365)</f>
        <v>0</v>
      </c>
    </row>
    <row r="364" spans="1:6" x14ac:dyDescent="0.25">
      <c r="A364" s="53" t="s">
        <v>107</v>
      </c>
      <c r="B364" s="54" t="s">
        <v>284</v>
      </c>
      <c r="C364" s="54" t="s">
        <v>92</v>
      </c>
      <c r="D364" s="54" t="s">
        <v>305</v>
      </c>
      <c r="E364" s="54" t="s">
        <v>98</v>
      </c>
      <c r="F364" s="92">
        <v>0</v>
      </c>
    </row>
    <row r="365" spans="1:6" x14ac:dyDescent="0.25">
      <c r="A365" s="53" t="s">
        <v>256</v>
      </c>
      <c r="B365" s="54" t="s">
        <v>284</v>
      </c>
      <c r="C365" s="54" t="s">
        <v>92</v>
      </c>
      <c r="D365" s="54" t="s">
        <v>305</v>
      </c>
      <c r="E365" s="54" t="s">
        <v>257</v>
      </c>
      <c r="F365" s="92">
        <v>0</v>
      </c>
    </row>
    <row r="366" spans="1:6" s="52" customFormat="1" x14ac:dyDescent="0.25">
      <c r="A366" s="49" t="s">
        <v>576</v>
      </c>
      <c r="B366" s="50" t="s">
        <v>284</v>
      </c>
      <c r="C366" s="50" t="s">
        <v>92</v>
      </c>
      <c r="D366" s="50" t="s">
        <v>116</v>
      </c>
      <c r="E366" s="50"/>
      <c r="F366" s="82">
        <f>SUM(F367)</f>
        <v>435</v>
      </c>
    </row>
    <row r="367" spans="1:6" x14ac:dyDescent="0.25">
      <c r="A367" s="53" t="s">
        <v>256</v>
      </c>
      <c r="B367" s="54" t="s">
        <v>284</v>
      </c>
      <c r="C367" s="54" t="s">
        <v>92</v>
      </c>
      <c r="D367" s="54" t="s">
        <v>116</v>
      </c>
      <c r="E367" s="54" t="s">
        <v>257</v>
      </c>
      <c r="F367" s="92">
        <v>435</v>
      </c>
    </row>
    <row r="368" spans="1:6" ht="13.8" x14ac:dyDescent="0.3">
      <c r="A368" s="46" t="s">
        <v>130</v>
      </c>
      <c r="B368" s="47" t="s">
        <v>284</v>
      </c>
      <c r="C368" s="47" t="s">
        <v>92</v>
      </c>
      <c r="D368" s="47" t="s">
        <v>131</v>
      </c>
      <c r="E368" s="47"/>
      <c r="F368" s="86">
        <f>SUM(F369)</f>
        <v>399.79</v>
      </c>
    </row>
    <row r="369" spans="1:211" ht="52.8" x14ac:dyDescent="0.25">
      <c r="A369" s="122" t="s">
        <v>306</v>
      </c>
      <c r="B369" s="66" t="s">
        <v>284</v>
      </c>
      <c r="C369" s="66" t="s">
        <v>92</v>
      </c>
      <c r="D369" s="66" t="s">
        <v>307</v>
      </c>
      <c r="E369" s="66"/>
      <c r="F369" s="55">
        <f>SUM(F370)</f>
        <v>399.79</v>
      </c>
    </row>
    <row r="370" spans="1:211" x14ac:dyDescent="0.25">
      <c r="A370" s="49" t="s">
        <v>107</v>
      </c>
      <c r="B370" s="70" t="s">
        <v>284</v>
      </c>
      <c r="C370" s="70" t="s">
        <v>92</v>
      </c>
      <c r="D370" s="70" t="s">
        <v>307</v>
      </c>
      <c r="E370" s="70" t="s">
        <v>98</v>
      </c>
      <c r="F370" s="51">
        <v>399.79</v>
      </c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  <c r="BK370" s="52"/>
      <c r="BL370" s="52"/>
      <c r="BM370" s="52"/>
      <c r="BN370" s="52"/>
      <c r="BO370" s="52"/>
      <c r="BP370" s="52"/>
      <c r="BQ370" s="52"/>
      <c r="BR370" s="52"/>
      <c r="BS370" s="52"/>
      <c r="BT370" s="52"/>
      <c r="BU370" s="52"/>
      <c r="BV370" s="52"/>
      <c r="BW370" s="52"/>
      <c r="BX370" s="52"/>
      <c r="BY370" s="52"/>
      <c r="BZ370" s="52"/>
      <c r="CA370" s="52"/>
      <c r="CB370" s="52"/>
      <c r="CC370" s="52"/>
      <c r="CD370" s="52"/>
      <c r="CE370" s="52"/>
      <c r="CF370" s="52"/>
      <c r="CG370" s="52"/>
      <c r="CH370" s="52"/>
      <c r="CI370" s="52"/>
      <c r="CJ370" s="52"/>
      <c r="CK370" s="52"/>
      <c r="CL370" s="52"/>
      <c r="CM370" s="52"/>
      <c r="CN370" s="52"/>
      <c r="CO370" s="52"/>
      <c r="CP370" s="52"/>
      <c r="CQ370" s="52"/>
      <c r="CR370" s="52"/>
      <c r="CS370" s="52"/>
      <c r="CT370" s="52"/>
      <c r="CU370" s="52"/>
      <c r="CV370" s="52"/>
      <c r="CW370" s="52"/>
      <c r="CX370" s="52"/>
      <c r="CY370" s="52"/>
      <c r="CZ370" s="52"/>
      <c r="DA370" s="52"/>
      <c r="DB370" s="52"/>
      <c r="DC370" s="52"/>
      <c r="DD370" s="52"/>
      <c r="DE370" s="52"/>
      <c r="DF370" s="52"/>
      <c r="DG370" s="52"/>
      <c r="DH370" s="52"/>
      <c r="DI370" s="52"/>
      <c r="DJ370" s="52"/>
      <c r="DK370" s="52"/>
      <c r="DL370" s="52"/>
      <c r="DM370" s="52"/>
      <c r="DN370" s="52"/>
      <c r="DO370" s="52"/>
      <c r="DP370" s="52"/>
      <c r="DQ370" s="52"/>
      <c r="DR370" s="52"/>
      <c r="DS370" s="52"/>
      <c r="DT370" s="52"/>
      <c r="DU370" s="52"/>
      <c r="DV370" s="52"/>
      <c r="DW370" s="52"/>
      <c r="DX370" s="52"/>
      <c r="DY370" s="52"/>
      <c r="DZ370" s="52"/>
      <c r="EA370" s="52"/>
      <c r="EB370" s="52"/>
      <c r="EC370" s="52"/>
      <c r="ED370" s="52"/>
      <c r="EE370" s="52"/>
      <c r="EF370" s="52"/>
      <c r="EG370" s="52"/>
      <c r="EH370" s="52"/>
      <c r="EI370" s="52"/>
      <c r="EJ370" s="52"/>
      <c r="EK370" s="52"/>
      <c r="EL370" s="52"/>
      <c r="EM370" s="52"/>
      <c r="EN370" s="52"/>
      <c r="EO370" s="52"/>
      <c r="EP370" s="52"/>
      <c r="EQ370" s="52"/>
      <c r="ER370" s="52"/>
      <c r="ES370" s="52"/>
      <c r="ET370" s="52"/>
      <c r="EU370" s="52"/>
      <c r="EV370" s="52"/>
      <c r="EW370" s="52"/>
      <c r="EX370" s="52"/>
      <c r="EY370" s="52"/>
      <c r="EZ370" s="52"/>
      <c r="FA370" s="52"/>
      <c r="FB370" s="52"/>
      <c r="FC370" s="52"/>
      <c r="FD370" s="52"/>
      <c r="FE370" s="52"/>
      <c r="FF370" s="52"/>
      <c r="FG370" s="52"/>
      <c r="FH370" s="52"/>
      <c r="FI370" s="52"/>
      <c r="FJ370" s="52"/>
      <c r="FK370" s="52"/>
      <c r="FL370" s="52"/>
      <c r="FM370" s="52"/>
      <c r="FN370" s="52"/>
      <c r="FO370" s="52"/>
      <c r="FP370" s="52"/>
      <c r="FQ370" s="52"/>
      <c r="FR370" s="52"/>
      <c r="FS370" s="52"/>
      <c r="FT370" s="52"/>
      <c r="FU370" s="52"/>
      <c r="FV370" s="52"/>
      <c r="FW370" s="52"/>
      <c r="FX370" s="52"/>
      <c r="FY370" s="52"/>
      <c r="FZ370" s="52"/>
      <c r="GA370" s="52"/>
      <c r="GB370" s="52"/>
      <c r="GC370" s="52"/>
      <c r="GD370" s="52"/>
      <c r="GE370" s="52"/>
      <c r="GF370" s="52"/>
      <c r="GG370" s="52"/>
      <c r="GH370" s="52"/>
      <c r="GI370" s="52"/>
      <c r="GJ370" s="52"/>
      <c r="GK370" s="52"/>
      <c r="GL370" s="52"/>
      <c r="GM370" s="52"/>
      <c r="GN370" s="52"/>
      <c r="GO370" s="52"/>
      <c r="GP370" s="52"/>
      <c r="GQ370" s="52"/>
      <c r="GR370" s="52"/>
      <c r="GS370" s="52"/>
      <c r="GT370" s="52"/>
      <c r="GU370" s="52"/>
      <c r="GV370" s="52"/>
      <c r="GW370" s="52"/>
      <c r="GX370" s="52"/>
      <c r="GY370" s="52"/>
      <c r="GZ370" s="52"/>
      <c r="HA370" s="52"/>
      <c r="HB370" s="52"/>
    </row>
    <row r="371" spans="1:211" ht="13.8" x14ac:dyDescent="0.25">
      <c r="A371" s="119" t="s">
        <v>308</v>
      </c>
      <c r="B371" s="61" t="s">
        <v>284</v>
      </c>
      <c r="C371" s="61" t="s">
        <v>102</v>
      </c>
      <c r="D371" s="61"/>
      <c r="E371" s="61"/>
      <c r="F371" s="62">
        <f>SUM(F372)</f>
        <v>21278.29</v>
      </c>
    </row>
    <row r="372" spans="1:211" ht="13.8" x14ac:dyDescent="0.25">
      <c r="A372" s="119" t="s">
        <v>309</v>
      </c>
      <c r="B372" s="61" t="s">
        <v>284</v>
      </c>
      <c r="C372" s="61" t="s">
        <v>102</v>
      </c>
      <c r="D372" s="61"/>
      <c r="E372" s="61"/>
      <c r="F372" s="62">
        <f>SUM(F373+F380)</f>
        <v>21278.29</v>
      </c>
    </row>
    <row r="373" spans="1:211" ht="13.8" x14ac:dyDescent="0.3">
      <c r="A373" s="123" t="s">
        <v>310</v>
      </c>
      <c r="B373" s="47" t="s">
        <v>284</v>
      </c>
      <c r="C373" s="47" t="s">
        <v>102</v>
      </c>
      <c r="D373" s="47"/>
      <c r="E373" s="47"/>
      <c r="F373" s="86">
        <f>SUM(F374+F376+F378)</f>
        <v>18191.29</v>
      </c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9"/>
      <c r="EG373" s="59"/>
      <c r="EH373" s="59"/>
      <c r="EI373" s="59"/>
      <c r="EJ373" s="59"/>
      <c r="EK373" s="59"/>
      <c r="EL373" s="59"/>
      <c r="EM373" s="59"/>
      <c r="EN373" s="59"/>
      <c r="EO373" s="59"/>
      <c r="EP373" s="59"/>
      <c r="EQ373" s="59"/>
      <c r="ER373" s="59"/>
      <c r="ES373" s="59"/>
      <c r="ET373" s="59"/>
      <c r="EU373" s="59"/>
      <c r="EV373" s="59"/>
      <c r="EW373" s="59"/>
      <c r="EX373" s="59"/>
      <c r="EY373" s="59"/>
      <c r="EZ373" s="59"/>
      <c r="FA373" s="59"/>
      <c r="FB373" s="59"/>
      <c r="FC373" s="59"/>
      <c r="FD373" s="59"/>
      <c r="FE373" s="59"/>
      <c r="FF373" s="59"/>
      <c r="FG373" s="59"/>
      <c r="FH373" s="59"/>
      <c r="FI373" s="59"/>
      <c r="FJ373" s="59"/>
      <c r="FK373" s="59"/>
      <c r="FL373" s="59"/>
      <c r="FM373" s="59"/>
      <c r="FN373" s="59"/>
      <c r="FO373" s="59"/>
      <c r="FP373" s="59"/>
      <c r="FQ373" s="59"/>
      <c r="FR373" s="59"/>
      <c r="FS373" s="59"/>
      <c r="FT373" s="59"/>
      <c r="FU373" s="59"/>
      <c r="FV373" s="59"/>
      <c r="FW373" s="59"/>
      <c r="FX373" s="59"/>
      <c r="FY373" s="59"/>
      <c r="FZ373" s="59"/>
      <c r="GA373" s="59"/>
      <c r="GB373" s="59"/>
      <c r="GC373" s="59"/>
      <c r="GD373" s="59"/>
      <c r="GE373" s="59"/>
      <c r="GF373" s="59"/>
      <c r="GG373" s="59"/>
      <c r="GH373" s="59"/>
      <c r="GI373" s="59"/>
      <c r="GJ373" s="59"/>
      <c r="GK373" s="59"/>
      <c r="GL373" s="59"/>
      <c r="GM373" s="59"/>
      <c r="GN373" s="59"/>
      <c r="GO373" s="59"/>
      <c r="GP373" s="59"/>
      <c r="GQ373" s="59"/>
      <c r="GR373" s="59"/>
      <c r="GS373" s="59"/>
      <c r="GT373" s="59"/>
      <c r="GU373" s="59"/>
      <c r="GV373" s="59"/>
      <c r="GW373" s="59"/>
      <c r="GX373" s="59"/>
      <c r="GY373" s="59"/>
      <c r="GZ373" s="59"/>
      <c r="HA373" s="59"/>
      <c r="HB373" s="59"/>
    </row>
    <row r="374" spans="1:211" x14ac:dyDescent="0.25">
      <c r="A374" s="120" t="s">
        <v>311</v>
      </c>
      <c r="B374" s="50" t="s">
        <v>284</v>
      </c>
      <c r="C374" s="50" t="s">
        <v>102</v>
      </c>
      <c r="D374" s="50" t="s">
        <v>377</v>
      </c>
      <c r="E374" s="50"/>
      <c r="F374" s="82">
        <f>SUM(F375)</f>
        <v>5629.34</v>
      </c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52"/>
      <c r="BI374" s="52"/>
      <c r="BJ374" s="52"/>
      <c r="BK374" s="52"/>
      <c r="BL374" s="52"/>
      <c r="BM374" s="52"/>
      <c r="BN374" s="52"/>
      <c r="BO374" s="52"/>
      <c r="BP374" s="52"/>
      <c r="BQ374" s="52"/>
      <c r="BR374" s="52"/>
      <c r="BS374" s="52"/>
      <c r="BT374" s="52"/>
      <c r="BU374" s="52"/>
      <c r="BV374" s="52"/>
      <c r="BW374" s="52"/>
      <c r="BX374" s="52"/>
      <c r="BY374" s="52"/>
      <c r="BZ374" s="52"/>
      <c r="CA374" s="52"/>
      <c r="CB374" s="52"/>
      <c r="CC374" s="52"/>
      <c r="CD374" s="52"/>
      <c r="CE374" s="52"/>
      <c r="CF374" s="52"/>
      <c r="CG374" s="52"/>
      <c r="CH374" s="52"/>
      <c r="CI374" s="52"/>
      <c r="CJ374" s="52"/>
      <c r="CK374" s="52"/>
      <c r="CL374" s="52"/>
      <c r="CM374" s="52"/>
      <c r="CN374" s="52"/>
      <c r="CO374" s="52"/>
      <c r="CP374" s="52"/>
      <c r="CQ374" s="52"/>
      <c r="CR374" s="52"/>
      <c r="CS374" s="52"/>
      <c r="CT374" s="52"/>
      <c r="CU374" s="52"/>
      <c r="CV374" s="52"/>
      <c r="CW374" s="52"/>
      <c r="CX374" s="52"/>
      <c r="CY374" s="52"/>
      <c r="CZ374" s="52"/>
      <c r="DA374" s="52"/>
      <c r="DB374" s="52"/>
      <c r="DC374" s="52"/>
      <c r="DD374" s="52"/>
      <c r="DE374" s="52"/>
      <c r="DF374" s="52"/>
      <c r="DG374" s="52"/>
      <c r="DH374" s="52"/>
      <c r="DI374" s="52"/>
      <c r="DJ374" s="52"/>
      <c r="DK374" s="52"/>
      <c r="DL374" s="52"/>
      <c r="DM374" s="52"/>
      <c r="DN374" s="52"/>
      <c r="DO374" s="52"/>
      <c r="DP374" s="52"/>
      <c r="DQ374" s="52"/>
      <c r="DR374" s="52"/>
      <c r="DS374" s="52"/>
      <c r="DT374" s="52"/>
      <c r="DU374" s="52"/>
      <c r="DV374" s="52"/>
      <c r="DW374" s="52"/>
      <c r="DX374" s="52"/>
      <c r="DY374" s="52"/>
      <c r="DZ374" s="52"/>
      <c r="EA374" s="52"/>
      <c r="EB374" s="52"/>
      <c r="EC374" s="52"/>
      <c r="ED374" s="52"/>
      <c r="EE374" s="52"/>
      <c r="EF374" s="52"/>
      <c r="EG374" s="52"/>
      <c r="EH374" s="52"/>
      <c r="EI374" s="52"/>
      <c r="EJ374" s="52"/>
      <c r="EK374" s="52"/>
      <c r="EL374" s="52"/>
      <c r="EM374" s="52"/>
      <c r="EN374" s="52"/>
      <c r="EO374" s="52"/>
      <c r="EP374" s="52"/>
      <c r="EQ374" s="52"/>
      <c r="ER374" s="52"/>
      <c r="ES374" s="52"/>
      <c r="ET374" s="52"/>
      <c r="EU374" s="52"/>
      <c r="EV374" s="52"/>
      <c r="EW374" s="52"/>
      <c r="EX374" s="52"/>
      <c r="EY374" s="52"/>
      <c r="EZ374" s="52"/>
      <c r="FA374" s="52"/>
      <c r="FB374" s="52"/>
      <c r="FC374" s="52"/>
      <c r="FD374" s="52"/>
      <c r="FE374" s="52"/>
      <c r="FF374" s="52"/>
      <c r="FG374" s="52"/>
      <c r="FH374" s="52"/>
      <c r="FI374" s="52"/>
      <c r="FJ374" s="52"/>
      <c r="FK374" s="52"/>
      <c r="FL374" s="52"/>
      <c r="FM374" s="52"/>
      <c r="FN374" s="52"/>
      <c r="FO374" s="52"/>
      <c r="FP374" s="52"/>
      <c r="FQ374" s="52"/>
      <c r="FR374" s="52"/>
      <c r="FS374" s="52"/>
      <c r="FT374" s="52"/>
      <c r="FU374" s="52"/>
      <c r="FV374" s="52"/>
      <c r="FW374" s="52"/>
      <c r="FX374" s="52"/>
      <c r="FY374" s="52"/>
      <c r="FZ374" s="52"/>
      <c r="GA374" s="52"/>
      <c r="GB374" s="52"/>
      <c r="GC374" s="52"/>
      <c r="GD374" s="52"/>
      <c r="GE374" s="52"/>
      <c r="GF374" s="52"/>
      <c r="GG374" s="52"/>
      <c r="GH374" s="52"/>
      <c r="GI374" s="52"/>
      <c r="GJ374" s="52"/>
      <c r="GK374" s="52"/>
      <c r="GL374" s="52"/>
      <c r="GM374" s="52"/>
      <c r="GN374" s="52"/>
      <c r="GO374" s="52"/>
      <c r="GP374" s="52"/>
      <c r="GQ374" s="52"/>
      <c r="GR374" s="52"/>
      <c r="GS374" s="52"/>
      <c r="GT374" s="52"/>
      <c r="GU374" s="52"/>
      <c r="GV374" s="52"/>
      <c r="GW374" s="52"/>
      <c r="GX374" s="52"/>
      <c r="GY374" s="52"/>
      <c r="GZ374" s="52"/>
      <c r="HA374" s="52"/>
      <c r="HB374" s="52"/>
    </row>
    <row r="375" spans="1:211" x14ac:dyDescent="0.25">
      <c r="A375" s="53" t="s">
        <v>256</v>
      </c>
      <c r="B375" s="54" t="s">
        <v>284</v>
      </c>
      <c r="C375" s="54" t="s">
        <v>102</v>
      </c>
      <c r="D375" s="54" t="s">
        <v>377</v>
      </c>
      <c r="E375" s="50" t="s">
        <v>257</v>
      </c>
      <c r="F375" s="82">
        <v>5629.34</v>
      </c>
    </row>
    <row r="376" spans="1:211" x14ac:dyDescent="0.25">
      <c r="A376" s="120" t="s">
        <v>312</v>
      </c>
      <c r="B376" s="50" t="s">
        <v>284</v>
      </c>
      <c r="C376" s="50" t="s">
        <v>102</v>
      </c>
      <c r="D376" s="50" t="s">
        <v>378</v>
      </c>
      <c r="E376" s="50"/>
      <c r="F376" s="82">
        <f>SUM(F377)</f>
        <v>3965.59</v>
      </c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2"/>
      <c r="BN376" s="52"/>
      <c r="BO376" s="52"/>
      <c r="BP376" s="52"/>
      <c r="BQ376" s="52"/>
      <c r="BR376" s="52"/>
      <c r="BS376" s="52"/>
      <c r="BT376" s="52"/>
      <c r="BU376" s="52"/>
      <c r="BV376" s="52"/>
      <c r="BW376" s="52"/>
      <c r="BX376" s="52"/>
      <c r="BY376" s="52"/>
      <c r="BZ376" s="52"/>
      <c r="CA376" s="52"/>
      <c r="CB376" s="52"/>
      <c r="CC376" s="52"/>
      <c r="CD376" s="52"/>
      <c r="CE376" s="52"/>
      <c r="CF376" s="52"/>
      <c r="CG376" s="52"/>
      <c r="CH376" s="52"/>
      <c r="CI376" s="52"/>
      <c r="CJ376" s="52"/>
      <c r="CK376" s="52"/>
      <c r="CL376" s="52"/>
      <c r="CM376" s="52"/>
      <c r="CN376" s="52"/>
      <c r="CO376" s="52"/>
      <c r="CP376" s="52"/>
      <c r="CQ376" s="52"/>
      <c r="CR376" s="52"/>
      <c r="CS376" s="52"/>
      <c r="CT376" s="52"/>
      <c r="CU376" s="52"/>
      <c r="CV376" s="52"/>
      <c r="CW376" s="52"/>
      <c r="CX376" s="52"/>
      <c r="CY376" s="52"/>
      <c r="CZ376" s="52"/>
      <c r="DA376" s="52"/>
      <c r="DB376" s="52"/>
      <c r="DC376" s="52"/>
      <c r="DD376" s="52"/>
      <c r="DE376" s="52"/>
      <c r="DF376" s="52"/>
      <c r="DG376" s="52"/>
      <c r="DH376" s="52"/>
      <c r="DI376" s="52"/>
      <c r="DJ376" s="52"/>
      <c r="DK376" s="52"/>
      <c r="DL376" s="52"/>
      <c r="DM376" s="52"/>
      <c r="DN376" s="52"/>
      <c r="DO376" s="52"/>
      <c r="DP376" s="52"/>
      <c r="DQ376" s="52"/>
      <c r="DR376" s="52"/>
      <c r="DS376" s="52"/>
      <c r="DT376" s="52"/>
      <c r="DU376" s="52"/>
      <c r="DV376" s="52"/>
      <c r="DW376" s="52"/>
      <c r="DX376" s="52"/>
      <c r="DY376" s="52"/>
      <c r="DZ376" s="52"/>
      <c r="EA376" s="52"/>
      <c r="EB376" s="52"/>
      <c r="EC376" s="52"/>
      <c r="ED376" s="52"/>
      <c r="EE376" s="52"/>
      <c r="EF376" s="52"/>
      <c r="EG376" s="52"/>
      <c r="EH376" s="52"/>
      <c r="EI376" s="52"/>
      <c r="EJ376" s="52"/>
      <c r="EK376" s="52"/>
      <c r="EL376" s="52"/>
      <c r="EM376" s="52"/>
      <c r="EN376" s="52"/>
      <c r="EO376" s="52"/>
      <c r="EP376" s="52"/>
      <c r="EQ376" s="52"/>
      <c r="ER376" s="52"/>
      <c r="ES376" s="52"/>
      <c r="ET376" s="52"/>
      <c r="EU376" s="52"/>
      <c r="EV376" s="52"/>
      <c r="EW376" s="52"/>
      <c r="EX376" s="52"/>
      <c r="EY376" s="52"/>
      <c r="EZ376" s="52"/>
      <c r="FA376" s="52"/>
      <c r="FB376" s="52"/>
      <c r="FC376" s="52"/>
      <c r="FD376" s="52"/>
      <c r="FE376" s="52"/>
      <c r="FF376" s="52"/>
      <c r="FG376" s="52"/>
      <c r="FH376" s="52"/>
      <c r="FI376" s="52"/>
      <c r="FJ376" s="52"/>
      <c r="FK376" s="52"/>
      <c r="FL376" s="52"/>
      <c r="FM376" s="52"/>
      <c r="FN376" s="52"/>
      <c r="FO376" s="52"/>
      <c r="FP376" s="52"/>
      <c r="FQ376" s="52"/>
      <c r="FR376" s="52"/>
      <c r="FS376" s="52"/>
      <c r="FT376" s="52"/>
      <c r="FU376" s="52"/>
      <c r="FV376" s="52"/>
      <c r="FW376" s="52"/>
      <c r="FX376" s="52"/>
      <c r="FY376" s="52"/>
      <c r="FZ376" s="52"/>
      <c r="GA376" s="52"/>
      <c r="GB376" s="52"/>
      <c r="GC376" s="52"/>
      <c r="GD376" s="52"/>
      <c r="GE376" s="52"/>
      <c r="GF376" s="52"/>
      <c r="GG376" s="52"/>
      <c r="GH376" s="52"/>
      <c r="GI376" s="52"/>
      <c r="GJ376" s="52"/>
      <c r="GK376" s="52"/>
      <c r="GL376" s="52"/>
      <c r="GM376" s="52"/>
      <c r="GN376" s="52"/>
      <c r="GO376" s="52"/>
      <c r="GP376" s="52"/>
      <c r="GQ376" s="52"/>
      <c r="GR376" s="52"/>
      <c r="GS376" s="52"/>
      <c r="GT376" s="52"/>
      <c r="GU376" s="52"/>
      <c r="GV376" s="52"/>
      <c r="GW376" s="52"/>
      <c r="GX376" s="52"/>
      <c r="GY376" s="52"/>
      <c r="GZ376" s="52"/>
      <c r="HA376" s="52"/>
      <c r="HB376" s="52"/>
    </row>
    <row r="377" spans="1:211" x14ac:dyDescent="0.25">
      <c r="A377" s="49" t="s">
        <v>256</v>
      </c>
      <c r="B377" s="50" t="s">
        <v>284</v>
      </c>
      <c r="C377" s="50" t="s">
        <v>102</v>
      </c>
      <c r="D377" s="54" t="s">
        <v>378</v>
      </c>
      <c r="E377" s="50" t="s">
        <v>257</v>
      </c>
      <c r="F377" s="82">
        <v>3965.59</v>
      </c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  <c r="BP377" s="52"/>
      <c r="BQ377" s="52"/>
      <c r="BR377" s="52"/>
      <c r="BS377" s="52"/>
      <c r="BT377" s="52"/>
      <c r="BU377" s="52"/>
      <c r="BV377" s="52"/>
      <c r="BW377" s="52"/>
      <c r="BX377" s="52"/>
      <c r="BY377" s="52"/>
      <c r="BZ377" s="52"/>
      <c r="CA377" s="52"/>
      <c r="CB377" s="52"/>
      <c r="CC377" s="52"/>
      <c r="CD377" s="52"/>
      <c r="CE377" s="52"/>
      <c r="CF377" s="52"/>
      <c r="CG377" s="52"/>
      <c r="CH377" s="52"/>
      <c r="CI377" s="52"/>
      <c r="CJ377" s="52"/>
      <c r="CK377" s="52"/>
      <c r="CL377" s="52"/>
      <c r="CM377" s="52"/>
      <c r="CN377" s="52"/>
      <c r="CO377" s="52"/>
      <c r="CP377" s="52"/>
      <c r="CQ377" s="52"/>
      <c r="CR377" s="52"/>
      <c r="CS377" s="52"/>
      <c r="CT377" s="52"/>
      <c r="CU377" s="52"/>
      <c r="CV377" s="52"/>
      <c r="CW377" s="52"/>
      <c r="CX377" s="52"/>
      <c r="CY377" s="52"/>
      <c r="CZ377" s="52"/>
      <c r="DA377" s="52"/>
      <c r="DB377" s="52"/>
      <c r="DC377" s="52"/>
      <c r="DD377" s="52"/>
      <c r="DE377" s="52"/>
      <c r="DF377" s="52"/>
      <c r="DG377" s="52"/>
      <c r="DH377" s="52"/>
      <c r="DI377" s="52"/>
      <c r="DJ377" s="52"/>
      <c r="DK377" s="52"/>
      <c r="DL377" s="52"/>
      <c r="DM377" s="52"/>
      <c r="DN377" s="52"/>
      <c r="DO377" s="52"/>
      <c r="DP377" s="52"/>
      <c r="DQ377" s="52"/>
      <c r="DR377" s="52"/>
      <c r="DS377" s="52"/>
      <c r="DT377" s="52"/>
      <c r="DU377" s="52"/>
      <c r="DV377" s="52"/>
      <c r="DW377" s="52"/>
      <c r="DX377" s="52"/>
      <c r="DY377" s="52"/>
      <c r="DZ377" s="52"/>
      <c r="EA377" s="52"/>
      <c r="EB377" s="52"/>
      <c r="EC377" s="52"/>
      <c r="ED377" s="52"/>
      <c r="EE377" s="52"/>
      <c r="EF377" s="52"/>
      <c r="EG377" s="52"/>
      <c r="EH377" s="52"/>
      <c r="EI377" s="52"/>
      <c r="EJ377" s="52"/>
      <c r="EK377" s="52"/>
      <c r="EL377" s="52"/>
      <c r="EM377" s="52"/>
      <c r="EN377" s="52"/>
      <c r="EO377" s="52"/>
      <c r="EP377" s="52"/>
      <c r="EQ377" s="52"/>
      <c r="ER377" s="52"/>
      <c r="ES377" s="52"/>
      <c r="ET377" s="52"/>
      <c r="EU377" s="52"/>
      <c r="EV377" s="52"/>
      <c r="EW377" s="52"/>
      <c r="EX377" s="52"/>
      <c r="EY377" s="52"/>
      <c r="EZ377" s="52"/>
      <c r="FA377" s="52"/>
      <c r="FB377" s="52"/>
      <c r="FC377" s="52"/>
      <c r="FD377" s="52"/>
      <c r="FE377" s="52"/>
      <c r="FF377" s="52"/>
      <c r="FG377" s="52"/>
      <c r="FH377" s="52"/>
      <c r="FI377" s="52"/>
      <c r="FJ377" s="52"/>
      <c r="FK377" s="52"/>
      <c r="FL377" s="52"/>
      <c r="FM377" s="52"/>
      <c r="FN377" s="52"/>
      <c r="FO377" s="52"/>
      <c r="FP377" s="52"/>
      <c r="FQ377" s="52"/>
      <c r="FR377" s="52"/>
      <c r="FS377" s="52"/>
      <c r="FT377" s="52"/>
      <c r="FU377" s="52"/>
      <c r="FV377" s="52"/>
      <c r="FW377" s="52"/>
      <c r="FX377" s="52"/>
      <c r="FY377" s="52"/>
      <c r="FZ377" s="52"/>
      <c r="GA377" s="52"/>
      <c r="GB377" s="52"/>
      <c r="GC377" s="52"/>
      <c r="GD377" s="52"/>
      <c r="GE377" s="52"/>
      <c r="GF377" s="52"/>
      <c r="GG377" s="52"/>
      <c r="GH377" s="52"/>
      <c r="GI377" s="52"/>
      <c r="GJ377" s="52"/>
      <c r="GK377" s="52"/>
      <c r="GL377" s="52"/>
      <c r="GM377" s="52"/>
      <c r="GN377" s="52"/>
      <c r="GO377" s="52"/>
      <c r="GP377" s="52"/>
      <c r="GQ377" s="52"/>
      <c r="GR377" s="52"/>
      <c r="GS377" s="52"/>
      <c r="GT377" s="52"/>
      <c r="GU377" s="52"/>
      <c r="GV377" s="52"/>
      <c r="GW377" s="52"/>
      <c r="GX377" s="52"/>
      <c r="GY377" s="52"/>
      <c r="GZ377" s="52"/>
      <c r="HA377" s="52"/>
      <c r="HB377" s="52"/>
    </row>
    <row r="378" spans="1:211" x14ac:dyDescent="0.25">
      <c r="A378" s="120" t="s">
        <v>311</v>
      </c>
      <c r="B378" s="50" t="s">
        <v>284</v>
      </c>
      <c r="C378" s="50" t="s">
        <v>102</v>
      </c>
      <c r="D378" s="50" t="s">
        <v>379</v>
      </c>
      <c r="E378" s="50"/>
      <c r="F378" s="82">
        <f>SUM(F379)</f>
        <v>8596.36</v>
      </c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  <c r="BP378" s="52"/>
      <c r="BQ378" s="52"/>
      <c r="BR378" s="52"/>
      <c r="BS378" s="52"/>
      <c r="BT378" s="52"/>
      <c r="BU378" s="52"/>
      <c r="BV378" s="52"/>
      <c r="BW378" s="52"/>
      <c r="BX378" s="52"/>
      <c r="BY378" s="52"/>
      <c r="BZ378" s="52"/>
      <c r="CA378" s="52"/>
      <c r="CB378" s="52"/>
      <c r="CC378" s="52"/>
      <c r="CD378" s="52"/>
      <c r="CE378" s="52"/>
      <c r="CF378" s="52"/>
      <c r="CG378" s="52"/>
      <c r="CH378" s="52"/>
      <c r="CI378" s="52"/>
      <c r="CJ378" s="52"/>
      <c r="CK378" s="52"/>
      <c r="CL378" s="52"/>
      <c r="CM378" s="52"/>
      <c r="CN378" s="52"/>
      <c r="CO378" s="52"/>
      <c r="CP378" s="52"/>
      <c r="CQ378" s="52"/>
      <c r="CR378" s="52"/>
      <c r="CS378" s="52"/>
      <c r="CT378" s="52"/>
      <c r="CU378" s="52"/>
      <c r="CV378" s="52"/>
      <c r="CW378" s="52"/>
      <c r="CX378" s="52"/>
      <c r="CY378" s="52"/>
      <c r="CZ378" s="52"/>
      <c r="DA378" s="52"/>
      <c r="DB378" s="52"/>
      <c r="DC378" s="52"/>
      <c r="DD378" s="52"/>
      <c r="DE378" s="52"/>
      <c r="DF378" s="52"/>
      <c r="DG378" s="52"/>
      <c r="DH378" s="52"/>
      <c r="DI378" s="52"/>
      <c r="DJ378" s="52"/>
      <c r="DK378" s="52"/>
      <c r="DL378" s="52"/>
      <c r="DM378" s="52"/>
      <c r="DN378" s="52"/>
      <c r="DO378" s="52"/>
      <c r="DP378" s="52"/>
      <c r="DQ378" s="52"/>
      <c r="DR378" s="52"/>
      <c r="DS378" s="52"/>
      <c r="DT378" s="52"/>
      <c r="DU378" s="52"/>
      <c r="DV378" s="52"/>
      <c r="DW378" s="52"/>
      <c r="DX378" s="52"/>
      <c r="DY378" s="52"/>
      <c r="DZ378" s="52"/>
      <c r="EA378" s="52"/>
      <c r="EB378" s="52"/>
      <c r="EC378" s="52"/>
      <c r="ED378" s="52"/>
      <c r="EE378" s="52"/>
      <c r="EF378" s="52"/>
      <c r="EG378" s="52"/>
      <c r="EH378" s="52"/>
      <c r="EI378" s="52"/>
      <c r="EJ378" s="52"/>
      <c r="EK378" s="52"/>
      <c r="EL378" s="52"/>
      <c r="EM378" s="52"/>
      <c r="EN378" s="52"/>
      <c r="EO378" s="52"/>
      <c r="EP378" s="52"/>
      <c r="EQ378" s="52"/>
      <c r="ER378" s="52"/>
      <c r="ES378" s="52"/>
      <c r="ET378" s="52"/>
      <c r="EU378" s="52"/>
      <c r="EV378" s="52"/>
      <c r="EW378" s="52"/>
      <c r="EX378" s="52"/>
      <c r="EY378" s="52"/>
      <c r="EZ378" s="52"/>
      <c r="FA378" s="52"/>
      <c r="FB378" s="52"/>
      <c r="FC378" s="52"/>
      <c r="FD378" s="52"/>
      <c r="FE378" s="52"/>
      <c r="FF378" s="52"/>
      <c r="FG378" s="52"/>
      <c r="FH378" s="52"/>
      <c r="FI378" s="52"/>
      <c r="FJ378" s="52"/>
      <c r="FK378" s="52"/>
      <c r="FL378" s="52"/>
      <c r="FM378" s="52"/>
      <c r="FN378" s="52"/>
      <c r="FO378" s="52"/>
      <c r="FP378" s="52"/>
      <c r="FQ378" s="52"/>
      <c r="FR378" s="52"/>
      <c r="FS378" s="52"/>
      <c r="FT378" s="52"/>
      <c r="FU378" s="52"/>
      <c r="FV378" s="52"/>
      <c r="FW378" s="52"/>
      <c r="FX378" s="52"/>
      <c r="FY378" s="52"/>
      <c r="FZ378" s="52"/>
      <c r="GA378" s="52"/>
      <c r="GB378" s="52"/>
      <c r="GC378" s="52"/>
      <c r="GD378" s="52"/>
      <c r="GE378" s="52"/>
      <c r="GF378" s="52"/>
      <c r="GG378" s="52"/>
      <c r="GH378" s="52"/>
      <c r="GI378" s="52"/>
      <c r="GJ378" s="52"/>
      <c r="GK378" s="52"/>
      <c r="GL378" s="52"/>
      <c r="GM378" s="52"/>
      <c r="GN378" s="52"/>
      <c r="GO378" s="52"/>
      <c r="GP378" s="52"/>
      <c r="GQ378" s="52"/>
      <c r="GR378" s="52"/>
      <c r="GS378" s="52"/>
      <c r="GT378" s="52"/>
      <c r="GU378" s="52"/>
      <c r="GV378" s="52"/>
      <c r="GW378" s="52"/>
      <c r="GX378" s="52"/>
      <c r="GY378" s="52"/>
      <c r="GZ378" s="52"/>
      <c r="HA378" s="52"/>
      <c r="HB378" s="52"/>
    </row>
    <row r="379" spans="1:211" x14ac:dyDescent="0.25">
      <c r="A379" s="49" t="s">
        <v>256</v>
      </c>
      <c r="B379" s="50" t="s">
        <v>284</v>
      </c>
      <c r="C379" s="50" t="s">
        <v>102</v>
      </c>
      <c r="D379" s="50" t="s">
        <v>379</v>
      </c>
      <c r="E379" s="50" t="s">
        <v>257</v>
      </c>
      <c r="F379" s="82">
        <v>8596.36</v>
      </c>
    </row>
    <row r="380" spans="1:211" ht="52.8" x14ac:dyDescent="0.25">
      <c r="A380" s="71" t="s">
        <v>313</v>
      </c>
      <c r="B380" s="54" t="s">
        <v>284</v>
      </c>
      <c r="C380" s="54" t="s">
        <v>102</v>
      </c>
      <c r="D380" s="54" t="s">
        <v>314</v>
      </c>
      <c r="E380" s="54"/>
      <c r="F380" s="92">
        <v>3087</v>
      </c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87"/>
      <c r="BD380" s="87"/>
      <c r="BE380" s="87"/>
      <c r="BF380" s="87"/>
      <c r="BG380" s="87"/>
      <c r="BH380" s="87"/>
      <c r="BI380" s="87"/>
      <c r="BJ380" s="87"/>
      <c r="BK380" s="87"/>
      <c r="BL380" s="87"/>
      <c r="BM380" s="87"/>
      <c r="BN380" s="87"/>
      <c r="BO380" s="87"/>
      <c r="BP380" s="87"/>
      <c r="BQ380" s="87"/>
      <c r="BR380" s="87"/>
      <c r="BS380" s="87"/>
      <c r="BT380" s="87"/>
      <c r="BU380" s="87"/>
      <c r="BV380" s="87"/>
      <c r="BW380" s="87"/>
      <c r="BX380" s="87"/>
      <c r="BY380" s="87"/>
      <c r="BZ380" s="87"/>
      <c r="CA380" s="87"/>
      <c r="CB380" s="87"/>
      <c r="CC380" s="87"/>
      <c r="CD380" s="87"/>
      <c r="CE380" s="87"/>
      <c r="CF380" s="87"/>
      <c r="CG380" s="87"/>
      <c r="CH380" s="87"/>
      <c r="CI380" s="87"/>
      <c r="CJ380" s="87"/>
      <c r="CK380" s="87"/>
      <c r="CL380" s="87"/>
      <c r="CM380" s="87"/>
      <c r="CN380" s="87"/>
      <c r="CO380" s="87"/>
      <c r="CP380" s="87"/>
      <c r="CQ380" s="87"/>
      <c r="CR380" s="87"/>
      <c r="CS380" s="87"/>
      <c r="CT380" s="87"/>
      <c r="CU380" s="87"/>
      <c r="CV380" s="87"/>
      <c r="CW380" s="87"/>
      <c r="CX380" s="87"/>
      <c r="CY380" s="87"/>
      <c r="CZ380" s="87"/>
      <c r="DA380" s="87"/>
      <c r="DB380" s="87"/>
      <c r="DC380" s="87"/>
      <c r="DD380" s="87"/>
      <c r="DE380" s="87"/>
      <c r="DF380" s="87"/>
      <c r="DG380" s="87"/>
      <c r="DH380" s="87"/>
      <c r="DI380" s="87"/>
      <c r="DJ380" s="87"/>
      <c r="DK380" s="87"/>
      <c r="DL380" s="87"/>
      <c r="DM380" s="87"/>
      <c r="DN380" s="87"/>
      <c r="DO380" s="87"/>
      <c r="DP380" s="87"/>
      <c r="DQ380" s="87"/>
      <c r="DR380" s="87"/>
      <c r="DS380" s="87"/>
      <c r="DT380" s="87"/>
      <c r="DU380" s="87"/>
      <c r="DV380" s="87"/>
      <c r="DW380" s="87"/>
      <c r="DX380" s="87"/>
      <c r="DY380" s="87"/>
      <c r="DZ380" s="87"/>
      <c r="EA380" s="87"/>
      <c r="EB380" s="87"/>
      <c r="EC380" s="87"/>
      <c r="ED380" s="87"/>
      <c r="EE380" s="87"/>
      <c r="EF380" s="87"/>
      <c r="EG380" s="87"/>
      <c r="EH380" s="87"/>
      <c r="EI380" s="87"/>
      <c r="EJ380" s="87"/>
      <c r="EK380" s="87"/>
      <c r="EL380" s="87"/>
      <c r="EM380" s="87"/>
      <c r="EN380" s="87"/>
      <c r="EO380" s="87"/>
      <c r="EP380" s="87"/>
      <c r="EQ380" s="87"/>
      <c r="ER380" s="87"/>
      <c r="ES380" s="87"/>
      <c r="ET380" s="87"/>
      <c r="EU380" s="87"/>
      <c r="EV380" s="87"/>
      <c r="EW380" s="87"/>
      <c r="EX380" s="87"/>
      <c r="EY380" s="87"/>
      <c r="EZ380" s="87"/>
      <c r="FA380" s="87"/>
      <c r="FB380" s="87"/>
      <c r="FC380" s="87"/>
      <c r="FD380" s="87"/>
      <c r="FE380" s="87"/>
      <c r="FF380" s="87"/>
      <c r="FG380" s="87"/>
      <c r="FH380" s="87"/>
      <c r="FI380" s="87"/>
      <c r="FJ380" s="87"/>
      <c r="FK380" s="87"/>
      <c r="FL380" s="87"/>
      <c r="FM380" s="87"/>
      <c r="FN380" s="87"/>
      <c r="FO380" s="87"/>
      <c r="FP380" s="87"/>
      <c r="FQ380" s="87"/>
      <c r="FR380" s="87"/>
      <c r="FS380" s="87"/>
      <c r="FT380" s="87"/>
      <c r="FU380" s="87"/>
      <c r="FV380" s="87"/>
      <c r="FW380" s="87"/>
      <c r="FX380" s="87"/>
      <c r="FY380" s="87"/>
      <c r="FZ380" s="87"/>
      <c r="GA380" s="87"/>
      <c r="GB380" s="87"/>
      <c r="GC380" s="87"/>
      <c r="GD380" s="87"/>
      <c r="GE380" s="87"/>
      <c r="GF380" s="87"/>
      <c r="GG380" s="87"/>
      <c r="GH380" s="87"/>
      <c r="GI380" s="87"/>
      <c r="GJ380" s="87"/>
      <c r="GK380" s="87"/>
      <c r="GL380" s="87"/>
      <c r="GM380" s="87"/>
      <c r="GN380" s="87"/>
      <c r="GO380" s="87"/>
      <c r="GP380" s="87"/>
      <c r="GQ380" s="87"/>
      <c r="GR380" s="87"/>
      <c r="GS380" s="87"/>
      <c r="GT380" s="87"/>
      <c r="GU380" s="87"/>
      <c r="GV380" s="87"/>
      <c r="GW380" s="87"/>
      <c r="GX380" s="87"/>
      <c r="GY380" s="87"/>
      <c r="GZ380" s="87"/>
      <c r="HA380" s="87"/>
      <c r="HB380" s="87"/>
    </row>
    <row r="381" spans="1:211" x14ac:dyDescent="0.25">
      <c r="A381" s="49" t="s">
        <v>256</v>
      </c>
      <c r="B381" s="50" t="s">
        <v>284</v>
      </c>
      <c r="C381" s="50" t="s">
        <v>102</v>
      </c>
      <c r="D381" s="50" t="s">
        <v>314</v>
      </c>
      <c r="E381" s="50" t="s">
        <v>257</v>
      </c>
      <c r="F381" s="82">
        <v>3087</v>
      </c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  <c r="BZ381" s="88"/>
      <c r="CA381" s="88"/>
      <c r="CB381" s="88"/>
      <c r="CC381" s="88"/>
      <c r="CD381" s="88"/>
      <c r="CE381" s="88"/>
      <c r="CF381" s="88"/>
      <c r="CG381" s="88"/>
      <c r="CH381" s="88"/>
      <c r="CI381" s="88"/>
      <c r="CJ381" s="88"/>
      <c r="CK381" s="88"/>
      <c r="CL381" s="88"/>
      <c r="CM381" s="88"/>
      <c r="CN381" s="88"/>
      <c r="CO381" s="88"/>
      <c r="CP381" s="88"/>
      <c r="CQ381" s="88"/>
      <c r="CR381" s="88"/>
      <c r="CS381" s="88"/>
      <c r="CT381" s="88"/>
      <c r="CU381" s="88"/>
      <c r="CV381" s="88"/>
      <c r="CW381" s="88"/>
      <c r="CX381" s="88"/>
      <c r="CY381" s="88"/>
      <c r="CZ381" s="88"/>
      <c r="DA381" s="88"/>
      <c r="DB381" s="88"/>
      <c r="DC381" s="88"/>
      <c r="DD381" s="88"/>
      <c r="DE381" s="88"/>
      <c r="DF381" s="88"/>
      <c r="DG381" s="88"/>
      <c r="DH381" s="88"/>
      <c r="DI381" s="88"/>
      <c r="DJ381" s="88"/>
      <c r="DK381" s="88"/>
      <c r="DL381" s="88"/>
      <c r="DM381" s="88"/>
      <c r="DN381" s="88"/>
      <c r="DO381" s="88"/>
      <c r="DP381" s="88"/>
      <c r="DQ381" s="88"/>
      <c r="DR381" s="88"/>
      <c r="DS381" s="88"/>
      <c r="DT381" s="88"/>
      <c r="DU381" s="88"/>
      <c r="DV381" s="88"/>
      <c r="DW381" s="88"/>
      <c r="DX381" s="88"/>
      <c r="DY381" s="88"/>
      <c r="DZ381" s="88"/>
      <c r="EA381" s="88"/>
      <c r="EB381" s="88"/>
      <c r="EC381" s="88"/>
      <c r="ED381" s="88"/>
      <c r="EE381" s="88"/>
      <c r="EF381" s="88"/>
      <c r="EG381" s="88"/>
      <c r="EH381" s="88"/>
      <c r="EI381" s="88"/>
      <c r="EJ381" s="88"/>
      <c r="EK381" s="88"/>
      <c r="EL381" s="88"/>
      <c r="EM381" s="88"/>
      <c r="EN381" s="88"/>
      <c r="EO381" s="88"/>
      <c r="EP381" s="88"/>
      <c r="EQ381" s="88"/>
      <c r="ER381" s="88"/>
      <c r="ES381" s="88"/>
      <c r="ET381" s="88"/>
      <c r="EU381" s="88"/>
      <c r="EV381" s="88"/>
      <c r="EW381" s="88"/>
      <c r="EX381" s="88"/>
      <c r="EY381" s="88"/>
      <c r="EZ381" s="88"/>
      <c r="FA381" s="88"/>
      <c r="FB381" s="88"/>
      <c r="FC381" s="88"/>
      <c r="FD381" s="88"/>
      <c r="FE381" s="88"/>
      <c r="FF381" s="88"/>
      <c r="FG381" s="88"/>
      <c r="FH381" s="88"/>
      <c r="FI381" s="88"/>
      <c r="FJ381" s="88"/>
      <c r="FK381" s="88"/>
      <c r="FL381" s="88"/>
      <c r="FM381" s="88"/>
      <c r="FN381" s="88"/>
      <c r="FO381" s="88"/>
      <c r="FP381" s="88"/>
      <c r="FQ381" s="88"/>
      <c r="FR381" s="88"/>
      <c r="FS381" s="88"/>
      <c r="FT381" s="88"/>
      <c r="FU381" s="88"/>
      <c r="FV381" s="88"/>
      <c r="FW381" s="88"/>
      <c r="FX381" s="88"/>
      <c r="FY381" s="88"/>
      <c r="FZ381" s="88"/>
      <c r="GA381" s="88"/>
      <c r="GB381" s="88"/>
      <c r="GC381" s="88"/>
      <c r="GD381" s="88"/>
      <c r="GE381" s="88"/>
      <c r="GF381" s="88"/>
      <c r="GG381" s="88"/>
      <c r="GH381" s="88"/>
      <c r="GI381" s="88"/>
      <c r="GJ381" s="88"/>
      <c r="GK381" s="88"/>
      <c r="GL381" s="88"/>
      <c r="GM381" s="88"/>
      <c r="GN381" s="88"/>
      <c r="GO381" s="88"/>
      <c r="GP381" s="88"/>
      <c r="GQ381" s="88"/>
      <c r="GR381" s="88"/>
      <c r="GS381" s="88"/>
      <c r="GT381" s="88"/>
      <c r="GU381" s="88"/>
      <c r="GV381" s="88"/>
      <c r="GW381" s="88"/>
      <c r="GX381" s="88"/>
      <c r="GY381" s="88"/>
      <c r="GZ381" s="88"/>
      <c r="HA381" s="88"/>
      <c r="HB381" s="88"/>
    </row>
    <row r="382" spans="1:211" ht="13.8" x14ac:dyDescent="0.25">
      <c r="A382" s="43" t="s">
        <v>315</v>
      </c>
      <c r="B382" s="41" t="s">
        <v>284</v>
      </c>
      <c r="C382" s="41" t="s">
        <v>219</v>
      </c>
      <c r="D382" s="41"/>
      <c r="E382" s="41"/>
      <c r="F382" s="42">
        <f>SUM(F383)</f>
        <v>9133.5499999999993</v>
      </c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  <c r="AA382" s="124"/>
      <c r="AB382" s="124"/>
      <c r="AC382" s="124"/>
      <c r="AD382" s="124"/>
      <c r="AE382" s="124"/>
      <c r="AF382" s="124"/>
      <c r="AG382" s="124"/>
      <c r="AH382" s="124"/>
      <c r="AI382" s="124"/>
      <c r="AJ382" s="124"/>
      <c r="AK382" s="124"/>
      <c r="AL382" s="124"/>
      <c r="AM382" s="124"/>
      <c r="AN382" s="124"/>
      <c r="AO382" s="124"/>
      <c r="AP382" s="124"/>
      <c r="AQ382" s="124"/>
      <c r="AR382" s="124"/>
      <c r="AS382" s="124"/>
      <c r="AT382" s="124"/>
      <c r="AU382" s="124"/>
      <c r="AV382" s="124"/>
      <c r="AW382" s="124"/>
      <c r="AX382" s="124"/>
      <c r="AY382" s="124"/>
      <c r="AZ382" s="124"/>
      <c r="BA382" s="124"/>
      <c r="BB382" s="124"/>
      <c r="BC382" s="124"/>
      <c r="BD382" s="124"/>
      <c r="BE382" s="124"/>
      <c r="BF382" s="124"/>
      <c r="BG382" s="124"/>
      <c r="BH382" s="124"/>
      <c r="BI382" s="124"/>
      <c r="BJ382" s="124"/>
      <c r="BK382" s="124"/>
      <c r="BL382" s="124"/>
      <c r="BM382" s="124"/>
      <c r="BN382" s="124"/>
      <c r="BO382" s="124"/>
      <c r="BP382" s="124"/>
      <c r="BQ382" s="124"/>
      <c r="BR382" s="124"/>
      <c r="BS382" s="124"/>
      <c r="BT382" s="124"/>
      <c r="BU382" s="124"/>
      <c r="BV382" s="124"/>
      <c r="BW382" s="124"/>
      <c r="BX382" s="124"/>
      <c r="BY382" s="124"/>
      <c r="BZ382" s="124"/>
      <c r="CA382" s="124"/>
      <c r="CB382" s="124"/>
      <c r="CC382" s="124"/>
      <c r="CD382" s="124"/>
      <c r="CE382" s="124"/>
      <c r="CF382" s="124"/>
      <c r="CG382" s="124"/>
      <c r="CH382" s="124"/>
      <c r="CI382" s="124"/>
      <c r="CJ382" s="124"/>
      <c r="CK382" s="124"/>
      <c r="CL382" s="124"/>
      <c r="CM382" s="124"/>
      <c r="CN382" s="124"/>
      <c r="CO382" s="124"/>
      <c r="CP382" s="124"/>
      <c r="CQ382" s="124"/>
      <c r="CR382" s="124"/>
      <c r="CS382" s="124"/>
      <c r="CT382" s="124"/>
      <c r="CU382" s="124"/>
      <c r="CV382" s="124"/>
      <c r="CW382" s="124"/>
      <c r="CX382" s="124"/>
      <c r="CY382" s="124"/>
      <c r="CZ382" s="124"/>
      <c r="DA382" s="124"/>
      <c r="DB382" s="124"/>
      <c r="DC382" s="124"/>
      <c r="DD382" s="124"/>
      <c r="DE382" s="124"/>
      <c r="DF382" s="124"/>
      <c r="DG382" s="124"/>
      <c r="DH382" s="124"/>
      <c r="DI382" s="124"/>
      <c r="DJ382" s="124"/>
      <c r="DK382" s="124"/>
      <c r="DL382" s="124"/>
      <c r="DM382" s="124"/>
      <c r="DN382" s="124"/>
      <c r="DO382" s="124"/>
      <c r="DP382" s="124"/>
      <c r="DQ382" s="124"/>
      <c r="DR382" s="124"/>
      <c r="DS382" s="124"/>
      <c r="DT382" s="124"/>
      <c r="DU382" s="124"/>
      <c r="DV382" s="124"/>
      <c r="DW382" s="124"/>
      <c r="DX382" s="124"/>
      <c r="DY382" s="124"/>
      <c r="DZ382" s="124"/>
      <c r="EA382" s="124"/>
      <c r="EB382" s="124"/>
      <c r="EC382" s="124"/>
      <c r="ED382" s="124"/>
      <c r="EE382" s="124"/>
      <c r="EF382" s="124"/>
      <c r="EG382" s="124"/>
      <c r="EH382" s="124"/>
      <c r="EI382" s="124"/>
      <c r="EJ382" s="124"/>
      <c r="EK382" s="124"/>
      <c r="EL382" s="124"/>
      <c r="EM382" s="124"/>
      <c r="EN382" s="124"/>
      <c r="EO382" s="124"/>
      <c r="EP382" s="124"/>
      <c r="EQ382" s="124"/>
      <c r="ER382" s="124"/>
      <c r="ES382" s="124"/>
      <c r="ET382" s="124"/>
      <c r="EU382" s="124"/>
      <c r="EV382" s="124"/>
      <c r="EW382" s="124"/>
      <c r="EX382" s="124"/>
      <c r="EY382" s="124"/>
      <c r="EZ382" s="124"/>
      <c r="FA382" s="124"/>
      <c r="FB382" s="124"/>
      <c r="FC382" s="124"/>
      <c r="FD382" s="124"/>
      <c r="FE382" s="124"/>
      <c r="FF382" s="124"/>
      <c r="FG382" s="124"/>
      <c r="FH382" s="124"/>
      <c r="FI382" s="124"/>
      <c r="FJ382" s="124"/>
      <c r="FK382" s="124"/>
      <c r="FL382" s="124"/>
      <c r="FM382" s="124"/>
      <c r="FN382" s="124"/>
      <c r="FO382" s="124"/>
      <c r="FP382" s="124"/>
      <c r="FQ382" s="124"/>
      <c r="FR382" s="124"/>
      <c r="FS382" s="124"/>
      <c r="FT382" s="124"/>
      <c r="FU382" s="124"/>
      <c r="FV382" s="124"/>
      <c r="FW382" s="124"/>
      <c r="FX382" s="124"/>
      <c r="FY382" s="124"/>
      <c r="FZ382" s="124"/>
      <c r="GA382" s="124"/>
      <c r="GB382" s="124"/>
      <c r="GC382" s="124"/>
      <c r="GD382" s="124"/>
      <c r="GE382" s="124"/>
      <c r="GF382" s="124"/>
      <c r="GG382" s="124"/>
      <c r="GH382" s="124"/>
      <c r="GI382" s="124"/>
      <c r="GJ382" s="124"/>
      <c r="GK382" s="124"/>
      <c r="GL382" s="124"/>
      <c r="GM382" s="124"/>
      <c r="GN382" s="124"/>
      <c r="GO382" s="124"/>
      <c r="GP382" s="124"/>
      <c r="GQ382" s="124"/>
      <c r="GR382" s="124"/>
      <c r="GS382" s="124"/>
      <c r="GT382" s="124"/>
      <c r="GU382" s="124"/>
      <c r="GV382" s="124"/>
      <c r="GW382" s="124"/>
      <c r="GX382" s="124"/>
      <c r="GY382" s="124"/>
      <c r="GZ382" s="124"/>
      <c r="HA382" s="124"/>
      <c r="HB382" s="124"/>
      <c r="HC382" s="124"/>
    </row>
    <row r="383" spans="1:211" ht="26.4" x14ac:dyDescent="0.25">
      <c r="A383" s="75" t="s">
        <v>121</v>
      </c>
      <c r="B383" s="76" t="s">
        <v>284</v>
      </c>
      <c r="C383" s="76" t="s">
        <v>219</v>
      </c>
      <c r="D383" s="76"/>
      <c r="E383" s="76"/>
      <c r="F383" s="45">
        <f>SUM(F384+F394+F387)</f>
        <v>9133.5499999999993</v>
      </c>
    </row>
    <row r="384" spans="1:211" x14ac:dyDescent="0.25">
      <c r="A384" s="53" t="s">
        <v>96</v>
      </c>
      <c r="B384" s="66" t="s">
        <v>284</v>
      </c>
      <c r="C384" s="66" t="s">
        <v>219</v>
      </c>
      <c r="D384" s="66"/>
      <c r="E384" s="66"/>
      <c r="F384" s="55">
        <f>SUM(F390+F385)</f>
        <v>3539.7200000000003</v>
      </c>
    </row>
    <row r="385" spans="1:210" ht="26.4" x14ac:dyDescent="0.25">
      <c r="A385" s="49" t="s">
        <v>316</v>
      </c>
      <c r="B385" s="70" t="s">
        <v>284</v>
      </c>
      <c r="C385" s="70" t="s">
        <v>219</v>
      </c>
      <c r="D385" s="70" t="s">
        <v>317</v>
      </c>
      <c r="E385" s="70"/>
      <c r="F385" s="51">
        <f>SUM(F386)</f>
        <v>246.61</v>
      </c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  <c r="BM385" s="52"/>
      <c r="BN385" s="52"/>
      <c r="BO385" s="52"/>
      <c r="BP385" s="52"/>
      <c r="BQ385" s="52"/>
      <c r="BR385" s="52"/>
      <c r="BS385" s="52"/>
      <c r="BT385" s="52"/>
      <c r="BU385" s="52"/>
      <c r="BV385" s="52"/>
      <c r="BW385" s="52"/>
      <c r="BX385" s="52"/>
      <c r="BY385" s="52"/>
      <c r="BZ385" s="52"/>
      <c r="CA385" s="52"/>
      <c r="CB385" s="52"/>
      <c r="CC385" s="52"/>
      <c r="CD385" s="52"/>
      <c r="CE385" s="52"/>
      <c r="CF385" s="52"/>
      <c r="CG385" s="52"/>
      <c r="CH385" s="52"/>
      <c r="CI385" s="52"/>
      <c r="CJ385" s="52"/>
      <c r="CK385" s="52"/>
      <c r="CL385" s="52"/>
      <c r="CM385" s="52"/>
      <c r="CN385" s="52"/>
      <c r="CO385" s="52"/>
      <c r="CP385" s="52"/>
      <c r="CQ385" s="52"/>
      <c r="CR385" s="52"/>
      <c r="CS385" s="52"/>
      <c r="CT385" s="52"/>
      <c r="CU385" s="52"/>
      <c r="CV385" s="52"/>
      <c r="CW385" s="52"/>
      <c r="CX385" s="52"/>
      <c r="CY385" s="52"/>
      <c r="CZ385" s="52"/>
      <c r="DA385" s="52"/>
      <c r="DB385" s="52"/>
      <c r="DC385" s="52"/>
      <c r="DD385" s="52"/>
      <c r="DE385" s="52"/>
      <c r="DF385" s="52"/>
      <c r="DG385" s="52"/>
      <c r="DH385" s="52"/>
      <c r="DI385" s="52"/>
      <c r="DJ385" s="52"/>
      <c r="DK385" s="52"/>
      <c r="DL385" s="52"/>
      <c r="DM385" s="52"/>
      <c r="DN385" s="52"/>
      <c r="DO385" s="52"/>
      <c r="DP385" s="52"/>
      <c r="DQ385" s="52"/>
      <c r="DR385" s="52"/>
      <c r="DS385" s="52"/>
      <c r="DT385" s="52"/>
      <c r="DU385" s="52"/>
      <c r="DV385" s="52"/>
      <c r="DW385" s="52"/>
      <c r="DX385" s="52"/>
      <c r="DY385" s="52"/>
      <c r="DZ385" s="52"/>
      <c r="EA385" s="52"/>
      <c r="EB385" s="52"/>
      <c r="EC385" s="52"/>
      <c r="ED385" s="52"/>
      <c r="EE385" s="52"/>
      <c r="EF385" s="52"/>
      <c r="EG385" s="52"/>
      <c r="EH385" s="52"/>
      <c r="EI385" s="52"/>
      <c r="EJ385" s="52"/>
      <c r="EK385" s="52"/>
      <c r="EL385" s="52"/>
      <c r="EM385" s="52"/>
      <c r="EN385" s="52"/>
      <c r="EO385" s="52"/>
      <c r="EP385" s="52"/>
      <c r="EQ385" s="52"/>
      <c r="ER385" s="52"/>
      <c r="ES385" s="52"/>
      <c r="ET385" s="52"/>
      <c r="EU385" s="52"/>
      <c r="EV385" s="52"/>
      <c r="EW385" s="52"/>
      <c r="EX385" s="52"/>
      <c r="EY385" s="52"/>
      <c r="EZ385" s="52"/>
      <c r="FA385" s="52"/>
      <c r="FB385" s="52"/>
      <c r="FC385" s="52"/>
      <c r="FD385" s="52"/>
      <c r="FE385" s="52"/>
      <c r="FF385" s="52"/>
      <c r="FG385" s="52"/>
      <c r="FH385" s="52"/>
      <c r="FI385" s="52"/>
      <c r="FJ385" s="52"/>
      <c r="FK385" s="52"/>
      <c r="FL385" s="52"/>
      <c r="FM385" s="52"/>
      <c r="FN385" s="52"/>
      <c r="FO385" s="52"/>
      <c r="FP385" s="52"/>
      <c r="FQ385" s="52"/>
      <c r="FR385" s="52"/>
      <c r="FS385" s="52"/>
      <c r="FT385" s="52"/>
      <c r="FU385" s="52"/>
      <c r="FV385" s="52"/>
      <c r="FW385" s="52"/>
      <c r="FX385" s="52"/>
      <c r="FY385" s="52"/>
      <c r="FZ385" s="52"/>
      <c r="GA385" s="52"/>
      <c r="GB385" s="52"/>
      <c r="GC385" s="52"/>
      <c r="GD385" s="52"/>
      <c r="GE385" s="52"/>
      <c r="GF385" s="52"/>
      <c r="GG385" s="52"/>
      <c r="GH385" s="52"/>
      <c r="GI385" s="52"/>
      <c r="GJ385" s="52"/>
      <c r="GK385" s="52"/>
      <c r="GL385" s="52"/>
      <c r="GM385" s="52"/>
      <c r="GN385" s="52"/>
      <c r="GO385" s="52"/>
      <c r="GP385" s="52"/>
      <c r="GQ385" s="52"/>
      <c r="GR385" s="52"/>
      <c r="GS385" s="52"/>
      <c r="GT385" s="52"/>
      <c r="GU385" s="52"/>
      <c r="GV385" s="52"/>
      <c r="GW385" s="52"/>
      <c r="GX385" s="52"/>
      <c r="GY385" s="52"/>
      <c r="GZ385" s="52"/>
      <c r="HA385" s="52"/>
      <c r="HB385" s="52"/>
    </row>
    <row r="386" spans="1:210" x14ac:dyDescent="0.25">
      <c r="A386" s="53" t="s">
        <v>107</v>
      </c>
      <c r="B386" s="66" t="s">
        <v>284</v>
      </c>
      <c r="C386" s="66" t="s">
        <v>219</v>
      </c>
      <c r="D386" s="66" t="s">
        <v>317</v>
      </c>
      <c r="E386" s="54" t="s">
        <v>98</v>
      </c>
      <c r="F386" s="55">
        <v>246.61</v>
      </c>
    </row>
    <row r="387" spans="1:210" ht="39.6" x14ac:dyDescent="0.25">
      <c r="A387" s="49" t="s">
        <v>318</v>
      </c>
      <c r="B387" s="66" t="s">
        <v>284</v>
      </c>
      <c r="C387" s="66" t="s">
        <v>219</v>
      </c>
      <c r="D387" s="70" t="s">
        <v>319</v>
      </c>
      <c r="E387" s="66"/>
      <c r="F387" s="55">
        <f>SUM(F388+F389)</f>
        <v>3311.29</v>
      </c>
    </row>
    <row r="388" spans="1:210" ht="39.6" x14ac:dyDescent="0.25">
      <c r="A388" s="53" t="s">
        <v>89</v>
      </c>
      <c r="B388" s="54" t="s">
        <v>284</v>
      </c>
      <c r="C388" s="54" t="s">
        <v>219</v>
      </c>
      <c r="D388" s="66" t="s">
        <v>319</v>
      </c>
      <c r="E388" s="54" t="s">
        <v>90</v>
      </c>
      <c r="F388" s="55">
        <v>3009.35</v>
      </c>
    </row>
    <row r="389" spans="1:210" x14ac:dyDescent="0.25">
      <c r="A389" s="53" t="s">
        <v>107</v>
      </c>
      <c r="B389" s="54" t="s">
        <v>284</v>
      </c>
      <c r="C389" s="54" t="s">
        <v>219</v>
      </c>
      <c r="D389" s="66" t="s">
        <v>319</v>
      </c>
      <c r="E389" s="54" t="s">
        <v>98</v>
      </c>
      <c r="F389" s="55">
        <v>301.94</v>
      </c>
    </row>
    <row r="390" spans="1:210" ht="26.4" x14ac:dyDescent="0.25">
      <c r="A390" s="49" t="s">
        <v>320</v>
      </c>
      <c r="B390" s="70" t="s">
        <v>284</v>
      </c>
      <c r="C390" s="70" t="s">
        <v>219</v>
      </c>
      <c r="D390" s="70" t="s">
        <v>321</v>
      </c>
      <c r="E390" s="70"/>
      <c r="F390" s="51">
        <f>SUM(F391+F392+F393)</f>
        <v>3293.11</v>
      </c>
    </row>
    <row r="391" spans="1:210" ht="39.6" x14ac:dyDescent="0.25">
      <c r="A391" s="49" t="s">
        <v>89</v>
      </c>
      <c r="B391" s="70" t="s">
        <v>284</v>
      </c>
      <c r="C391" s="70" t="s">
        <v>219</v>
      </c>
      <c r="D391" s="70" t="s">
        <v>321</v>
      </c>
      <c r="E391" s="50" t="s">
        <v>90</v>
      </c>
      <c r="F391" s="55">
        <v>2910.48</v>
      </c>
    </row>
    <row r="392" spans="1:210" x14ac:dyDescent="0.25">
      <c r="A392" s="49" t="s">
        <v>107</v>
      </c>
      <c r="B392" s="70" t="s">
        <v>284</v>
      </c>
      <c r="C392" s="70" t="s">
        <v>219</v>
      </c>
      <c r="D392" s="70" t="s">
        <v>321</v>
      </c>
      <c r="E392" s="50" t="s">
        <v>98</v>
      </c>
      <c r="F392" s="51">
        <v>381.9</v>
      </c>
    </row>
    <row r="393" spans="1:210" x14ac:dyDescent="0.25">
      <c r="A393" s="49" t="s">
        <v>99</v>
      </c>
      <c r="B393" s="70" t="s">
        <v>284</v>
      </c>
      <c r="C393" s="70" t="s">
        <v>219</v>
      </c>
      <c r="D393" s="70" t="s">
        <v>321</v>
      </c>
      <c r="E393" s="50" t="s">
        <v>100</v>
      </c>
      <c r="F393" s="51">
        <v>0.73</v>
      </c>
    </row>
    <row r="394" spans="1:210" ht="26.4" x14ac:dyDescent="0.25">
      <c r="A394" s="49" t="s">
        <v>322</v>
      </c>
      <c r="B394" s="70" t="s">
        <v>284</v>
      </c>
      <c r="C394" s="70" t="s">
        <v>219</v>
      </c>
      <c r="D394" s="70" t="s">
        <v>323</v>
      </c>
      <c r="E394" s="70"/>
      <c r="F394" s="51">
        <f>SUM(F395+F396)</f>
        <v>2282.54</v>
      </c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52"/>
      <c r="BI394" s="52"/>
      <c r="BJ394" s="52"/>
      <c r="BK394" s="52"/>
      <c r="BL394" s="52"/>
      <c r="BM394" s="52"/>
      <c r="BN394" s="52"/>
      <c r="BO394" s="52"/>
      <c r="BP394" s="52"/>
      <c r="BQ394" s="52"/>
      <c r="BR394" s="52"/>
      <c r="BS394" s="52"/>
      <c r="BT394" s="52"/>
      <c r="BU394" s="52"/>
      <c r="BV394" s="52"/>
      <c r="BW394" s="52"/>
      <c r="BX394" s="52"/>
      <c r="BY394" s="52"/>
      <c r="BZ394" s="52"/>
      <c r="CA394" s="52"/>
      <c r="CB394" s="52"/>
      <c r="CC394" s="52"/>
      <c r="CD394" s="52"/>
      <c r="CE394" s="52"/>
      <c r="CF394" s="52"/>
      <c r="CG394" s="52"/>
      <c r="CH394" s="52"/>
      <c r="CI394" s="52"/>
      <c r="CJ394" s="52"/>
      <c r="CK394" s="52"/>
      <c r="CL394" s="52"/>
      <c r="CM394" s="52"/>
      <c r="CN394" s="52"/>
      <c r="CO394" s="52"/>
      <c r="CP394" s="52"/>
      <c r="CQ394" s="52"/>
      <c r="CR394" s="52"/>
      <c r="CS394" s="52"/>
      <c r="CT394" s="52"/>
      <c r="CU394" s="52"/>
      <c r="CV394" s="52"/>
      <c r="CW394" s="52"/>
      <c r="CX394" s="52"/>
      <c r="CY394" s="52"/>
      <c r="CZ394" s="52"/>
      <c r="DA394" s="52"/>
      <c r="DB394" s="52"/>
      <c r="DC394" s="52"/>
      <c r="DD394" s="52"/>
      <c r="DE394" s="52"/>
      <c r="DF394" s="52"/>
      <c r="DG394" s="52"/>
      <c r="DH394" s="52"/>
      <c r="DI394" s="52"/>
      <c r="DJ394" s="52"/>
      <c r="DK394" s="52"/>
      <c r="DL394" s="52"/>
      <c r="DM394" s="52"/>
      <c r="DN394" s="52"/>
      <c r="DO394" s="52"/>
      <c r="DP394" s="52"/>
      <c r="DQ394" s="52"/>
      <c r="DR394" s="52"/>
      <c r="DS394" s="52"/>
      <c r="DT394" s="52"/>
      <c r="DU394" s="52"/>
      <c r="DV394" s="52"/>
      <c r="DW394" s="52"/>
      <c r="DX394" s="52"/>
      <c r="DY394" s="52"/>
      <c r="DZ394" s="52"/>
      <c r="EA394" s="52"/>
      <c r="EB394" s="52"/>
      <c r="EC394" s="52"/>
      <c r="ED394" s="52"/>
      <c r="EE394" s="52"/>
      <c r="EF394" s="52"/>
      <c r="EG394" s="52"/>
      <c r="EH394" s="52"/>
      <c r="EI394" s="52"/>
      <c r="EJ394" s="52"/>
      <c r="EK394" s="52"/>
      <c r="EL394" s="52"/>
      <c r="EM394" s="52"/>
      <c r="EN394" s="52"/>
      <c r="EO394" s="52"/>
      <c r="EP394" s="52"/>
      <c r="EQ394" s="52"/>
      <c r="ER394" s="52"/>
      <c r="ES394" s="52"/>
      <c r="ET394" s="52"/>
      <c r="EU394" s="52"/>
      <c r="EV394" s="52"/>
      <c r="EW394" s="52"/>
      <c r="EX394" s="52"/>
      <c r="EY394" s="52"/>
      <c r="EZ394" s="52"/>
      <c r="FA394" s="52"/>
      <c r="FB394" s="52"/>
      <c r="FC394" s="52"/>
      <c r="FD394" s="52"/>
      <c r="FE394" s="52"/>
      <c r="FF394" s="52"/>
      <c r="FG394" s="52"/>
      <c r="FH394" s="52"/>
      <c r="FI394" s="52"/>
      <c r="FJ394" s="52"/>
      <c r="FK394" s="52"/>
      <c r="FL394" s="52"/>
      <c r="FM394" s="52"/>
      <c r="FN394" s="52"/>
      <c r="FO394" s="52"/>
      <c r="FP394" s="52"/>
      <c r="FQ394" s="52"/>
      <c r="FR394" s="52"/>
      <c r="FS394" s="52"/>
      <c r="FT394" s="52"/>
      <c r="FU394" s="52"/>
      <c r="FV394" s="52"/>
      <c r="FW394" s="52"/>
      <c r="FX394" s="52"/>
      <c r="FY394" s="52"/>
      <c r="FZ394" s="52"/>
      <c r="GA394" s="52"/>
      <c r="GB394" s="52"/>
      <c r="GC394" s="52"/>
      <c r="GD394" s="52"/>
      <c r="GE394" s="52"/>
      <c r="GF394" s="52"/>
      <c r="GG394" s="52"/>
      <c r="GH394" s="52"/>
      <c r="GI394" s="52"/>
      <c r="GJ394" s="52"/>
      <c r="GK394" s="52"/>
      <c r="GL394" s="52"/>
      <c r="GM394" s="52"/>
      <c r="GN394" s="52"/>
      <c r="GO394" s="52"/>
      <c r="GP394" s="52"/>
      <c r="GQ394" s="52"/>
      <c r="GR394" s="52"/>
      <c r="GS394" s="52"/>
      <c r="GT394" s="52"/>
      <c r="GU394" s="52"/>
      <c r="GV394" s="52"/>
      <c r="GW394" s="52"/>
      <c r="GX394" s="52"/>
      <c r="GY394" s="52"/>
      <c r="GZ394" s="52"/>
      <c r="HA394" s="52"/>
      <c r="HB394" s="52"/>
    </row>
    <row r="395" spans="1:210" s="52" customFormat="1" ht="39.6" x14ac:dyDescent="0.25">
      <c r="A395" s="49" t="s">
        <v>89</v>
      </c>
      <c r="B395" s="70" t="s">
        <v>284</v>
      </c>
      <c r="C395" s="70" t="s">
        <v>219</v>
      </c>
      <c r="D395" s="70" t="s">
        <v>323</v>
      </c>
      <c r="E395" s="50" t="s">
        <v>90</v>
      </c>
      <c r="F395" s="51">
        <v>2164.31</v>
      </c>
    </row>
    <row r="396" spans="1:210" x14ac:dyDescent="0.25">
      <c r="A396" s="49" t="s">
        <v>107</v>
      </c>
      <c r="B396" s="70" t="s">
        <v>284</v>
      </c>
      <c r="C396" s="70" t="s">
        <v>219</v>
      </c>
      <c r="D396" s="70" t="s">
        <v>323</v>
      </c>
      <c r="E396" s="50" t="s">
        <v>98</v>
      </c>
      <c r="F396" s="51">
        <v>118.23</v>
      </c>
    </row>
    <row r="397" spans="1:210" ht="15.6" x14ac:dyDescent="0.3">
      <c r="A397" s="40" t="s">
        <v>324</v>
      </c>
      <c r="B397" s="77" t="s">
        <v>114</v>
      </c>
      <c r="C397" s="77"/>
      <c r="D397" s="77"/>
      <c r="E397" s="77"/>
      <c r="F397" s="78">
        <f>SUM(F398+F408+F401)</f>
        <v>21811.39</v>
      </c>
    </row>
    <row r="398" spans="1:210" ht="14.4" x14ac:dyDescent="0.3">
      <c r="A398" s="83" t="s">
        <v>325</v>
      </c>
      <c r="B398" s="84" t="s">
        <v>114</v>
      </c>
      <c r="C398" s="84" t="s">
        <v>83</v>
      </c>
      <c r="D398" s="84"/>
      <c r="E398" s="84"/>
      <c r="F398" s="85">
        <f>SUM(F399)</f>
        <v>14462.92</v>
      </c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  <c r="BV398" s="69"/>
      <c r="BW398" s="69"/>
      <c r="BX398" s="69"/>
      <c r="BY398" s="69"/>
      <c r="BZ398" s="69"/>
      <c r="CA398" s="69"/>
      <c r="CB398" s="69"/>
      <c r="CC398" s="69"/>
      <c r="CD398" s="69"/>
      <c r="CE398" s="69"/>
      <c r="CF398" s="69"/>
      <c r="CG398" s="69"/>
      <c r="CH398" s="69"/>
      <c r="CI398" s="69"/>
      <c r="CJ398" s="69"/>
      <c r="CK398" s="69"/>
      <c r="CL398" s="69"/>
      <c r="CM398" s="69"/>
      <c r="CN398" s="69"/>
      <c r="CO398" s="69"/>
      <c r="CP398" s="69"/>
      <c r="CQ398" s="69"/>
      <c r="CR398" s="69"/>
      <c r="CS398" s="69"/>
      <c r="CT398" s="69"/>
      <c r="CU398" s="69"/>
      <c r="CV398" s="69"/>
      <c r="CW398" s="69"/>
      <c r="CX398" s="69"/>
      <c r="CY398" s="69"/>
      <c r="CZ398" s="69"/>
      <c r="DA398" s="69"/>
      <c r="DB398" s="69"/>
      <c r="DC398" s="69"/>
      <c r="DD398" s="69"/>
      <c r="DE398" s="69"/>
      <c r="DF398" s="69"/>
      <c r="DG398" s="69"/>
      <c r="DH398" s="69"/>
      <c r="DI398" s="69"/>
      <c r="DJ398" s="69"/>
      <c r="DK398" s="69"/>
      <c r="DL398" s="69"/>
      <c r="DM398" s="69"/>
      <c r="DN398" s="69"/>
      <c r="DO398" s="69"/>
      <c r="DP398" s="69"/>
      <c r="DQ398" s="69"/>
      <c r="DR398" s="69"/>
      <c r="DS398" s="69"/>
      <c r="DT398" s="69"/>
      <c r="DU398" s="69"/>
      <c r="DV398" s="69"/>
      <c r="DW398" s="69"/>
      <c r="DX398" s="69"/>
      <c r="DY398" s="69"/>
      <c r="DZ398" s="69"/>
      <c r="EA398" s="69"/>
      <c r="EB398" s="69"/>
      <c r="EC398" s="69"/>
      <c r="ED398" s="69"/>
      <c r="EE398" s="69"/>
      <c r="EF398" s="69"/>
      <c r="EG398" s="69"/>
      <c r="EH398" s="69"/>
      <c r="EI398" s="69"/>
      <c r="EJ398" s="69"/>
      <c r="EK398" s="69"/>
      <c r="EL398" s="69"/>
      <c r="EM398" s="69"/>
      <c r="EN398" s="69"/>
      <c r="EO398" s="69"/>
      <c r="EP398" s="69"/>
      <c r="EQ398" s="69"/>
      <c r="ER398" s="69"/>
      <c r="ES398" s="69"/>
      <c r="ET398" s="69"/>
      <c r="EU398" s="69"/>
      <c r="EV398" s="69"/>
      <c r="EW398" s="69"/>
      <c r="EX398" s="69"/>
      <c r="EY398" s="69"/>
      <c r="EZ398" s="69"/>
      <c r="FA398" s="69"/>
      <c r="FB398" s="69"/>
      <c r="FC398" s="69"/>
      <c r="FD398" s="69"/>
      <c r="FE398" s="69"/>
      <c r="FF398" s="69"/>
      <c r="FG398" s="69"/>
      <c r="FH398" s="69"/>
      <c r="FI398" s="69"/>
      <c r="FJ398" s="69"/>
      <c r="FK398" s="69"/>
      <c r="FL398" s="69"/>
      <c r="FM398" s="69"/>
      <c r="FN398" s="69"/>
      <c r="FO398" s="69"/>
      <c r="FP398" s="69"/>
      <c r="FQ398" s="69"/>
      <c r="FR398" s="69"/>
      <c r="FS398" s="69"/>
      <c r="FT398" s="69"/>
      <c r="FU398" s="69"/>
      <c r="FV398" s="69"/>
      <c r="FW398" s="69"/>
      <c r="FX398" s="69"/>
      <c r="FY398" s="69"/>
      <c r="FZ398" s="69"/>
      <c r="GA398" s="69"/>
      <c r="GB398" s="69"/>
      <c r="GC398" s="69"/>
      <c r="GD398" s="69"/>
      <c r="GE398" s="69"/>
      <c r="GF398" s="69"/>
      <c r="GG398" s="69"/>
      <c r="GH398" s="69"/>
      <c r="GI398" s="69"/>
      <c r="GJ398" s="69"/>
      <c r="GK398" s="69"/>
      <c r="GL398" s="69"/>
      <c r="GM398" s="69"/>
      <c r="GN398" s="69"/>
      <c r="GO398" s="69"/>
      <c r="GP398" s="69"/>
      <c r="GQ398" s="69"/>
      <c r="GR398" s="69"/>
      <c r="GS398" s="69"/>
      <c r="GT398" s="69"/>
      <c r="GU398" s="69"/>
      <c r="GV398" s="69"/>
      <c r="GW398" s="69"/>
      <c r="GX398" s="69"/>
      <c r="GY398" s="69"/>
      <c r="GZ398" s="69"/>
      <c r="HA398" s="69"/>
      <c r="HB398" s="69"/>
    </row>
    <row r="399" spans="1:210" ht="26.4" x14ac:dyDescent="0.25">
      <c r="A399" s="53" t="s">
        <v>326</v>
      </c>
      <c r="B399" s="66" t="s">
        <v>114</v>
      </c>
      <c r="C399" s="66" t="s">
        <v>83</v>
      </c>
      <c r="D399" s="66" t="s">
        <v>327</v>
      </c>
      <c r="E399" s="66"/>
      <c r="F399" s="55">
        <f>SUM(F400)</f>
        <v>14462.92</v>
      </c>
    </row>
    <row r="400" spans="1:210" ht="26.4" x14ac:dyDescent="0.25">
      <c r="A400" s="49" t="s">
        <v>140</v>
      </c>
      <c r="B400" s="70" t="s">
        <v>114</v>
      </c>
      <c r="C400" s="70" t="s">
        <v>83</v>
      </c>
      <c r="D400" s="70" t="s">
        <v>327</v>
      </c>
      <c r="E400" s="70" t="s">
        <v>141</v>
      </c>
      <c r="F400" s="51">
        <v>14462.92</v>
      </c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  <c r="BH400" s="52"/>
      <c r="BI400" s="52"/>
      <c r="BJ400" s="52"/>
      <c r="BK400" s="52"/>
      <c r="BL400" s="52"/>
      <c r="BM400" s="52"/>
      <c r="BN400" s="52"/>
      <c r="BO400" s="52"/>
      <c r="BP400" s="52"/>
      <c r="BQ400" s="52"/>
      <c r="BR400" s="52"/>
      <c r="BS400" s="52"/>
      <c r="BT400" s="52"/>
      <c r="BU400" s="52"/>
      <c r="BV400" s="52"/>
      <c r="BW400" s="52"/>
      <c r="BX400" s="52"/>
      <c r="BY400" s="52"/>
      <c r="BZ400" s="52"/>
      <c r="CA400" s="52"/>
      <c r="CB400" s="52"/>
      <c r="CC400" s="52"/>
      <c r="CD400" s="52"/>
      <c r="CE400" s="52"/>
      <c r="CF400" s="52"/>
      <c r="CG400" s="52"/>
      <c r="CH400" s="52"/>
      <c r="CI400" s="52"/>
      <c r="CJ400" s="52"/>
      <c r="CK400" s="52"/>
      <c r="CL400" s="52"/>
      <c r="CM400" s="52"/>
      <c r="CN400" s="52"/>
      <c r="CO400" s="52"/>
      <c r="CP400" s="52"/>
      <c r="CQ400" s="52"/>
      <c r="CR400" s="52"/>
      <c r="CS400" s="52"/>
      <c r="CT400" s="52"/>
      <c r="CU400" s="52"/>
      <c r="CV400" s="52"/>
      <c r="CW400" s="52"/>
      <c r="CX400" s="52"/>
      <c r="CY400" s="52"/>
      <c r="CZ400" s="52"/>
      <c r="DA400" s="52"/>
      <c r="DB400" s="52"/>
      <c r="DC400" s="52"/>
      <c r="DD400" s="52"/>
      <c r="DE400" s="52"/>
      <c r="DF400" s="52"/>
      <c r="DG400" s="52"/>
      <c r="DH400" s="52"/>
      <c r="DI400" s="52"/>
      <c r="DJ400" s="52"/>
      <c r="DK400" s="52"/>
      <c r="DL400" s="52"/>
      <c r="DM400" s="52"/>
      <c r="DN400" s="52"/>
      <c r="DO400" s="52"/>
      <c r="DP400" s="52"/>
      <c r="DQ400" s="52"/>
      <c r="DR400" s="52"/>
      <c r="DS400" s="52"/>
      <c r="DT400" s="52"/>
      <c r="DU400" s="52"/>
      <c r="DV400" s="52"/>
      <c r="DW400" s="52"/>
      <c r="DX400" s="52"/>
      <c r="DY400" s="52"/>
      <c r="DZ400" s="52"/>
      <c r="EA400" s="52"/>
      <c r="EB400" s="52"/>
      <c r="EC400" s="52"/>
      <c r="ED400" s="52"/>
      <c r="EE400" s="52"/>
      <c r="EF400" s="52"/>
      <c r="EG400" s="52"/>
      <c r="EH400" s="52"/>
      <c r="EI400" s="52"/>
      <c r="EJ400" s="52"/>
      <c r="EK400" s="52"/>
      <c r="EL400" s="52"/>
      <c r="EM400" s="52"/>
      <c r="EN400" s="52"/>
      <c r="EO400" s="52"/>
      <c r="EP400" s="52"/>
      <c r="EQ400" s="52"/>
      <c r="ER400" s="52"/>
      <c r="ES400" s="52"/>
      <c r="ET400" s="52"/>
      <c r="EU400" s="52"/>
      <c r="EV400" s="52"/>
      <c r="EW400" s="52"/>
      <c r="EX400" s="52"/>
      <c r="EY400" s="52"/>
      <c r="EZ400" s="52"/>
      <c r="FA400" s="52"/>
      <c r="FB400" s="52"/>
      <c r="FC400" s="52"/>
      <c r="FD400" s="52"/>
      <c r="FE400" s="52"/>
      <c r="FF400" s="52"/>
      <c r="FG400" s="52"/>
      <c r="FH400" s="52"/>
      <c r="FI400" s="52"/>
      <c r="FJ400" s="52"/>
      <c r="FK400" s="52"/>
      <c r="FL400" s="52"/>
      <c r="FM400" s="52"/>
      <c r="FN400" s="52"/>
      <c r="FO400" s="52"/>
      <c r="FP400" s="52"/>
      <c r="FQ400" s="52"/>
      <c r="FR400" s="52"/>
      <c r="FS400" s="52"/>
      <c r="FT400" s="52"/>
      <c r="FU400" s="52"/>
      <c r="FV400" s="52"/>
      <c r="FW400" s="52"/>
      <c r="FX400" s="52"/>
      <c r="FY400" s="52"/>
      <c r="FZ400" s="52"/>
      <c r="GA400" s="52"/>
      <c r="GB400" s="52"/>
      <c r="GC400" s="52"/>
      <c r="GD400" s="52"/>
      <c r="GE400" s="52"/>
      <c r="GF400" s="52"/>
      <c r="GG400" s="52"/>
      <c r="GH400" s="52"/>
      <c r="GI400" s="52"/>
      <c r="GJ400" s="52"/>
      <c r="GK400" s="52"/>
      <c r="GL400" s="52"/>
      <c r="GM400" s="52"/>
      <c r="GN400" s="52"/>
      <c r="GO400" s="52"/>
      <c r="GP400" s="52"/>
      <c r="GQ400" s="52"/>
      <c r="GR400" s="52"/>
      <c r="GS400" s="52"/>
      <c r="GT400" s="52"/>
      <c r="GU400" s="52"/>
      <c r="GV400" s="52"/>
      <c r="GW400" s="52"/>
      <c r="GX400" s="52"/>
      <c r="GY400" s="52"/>
      <c r="GZ400" s="52"/>
      <c r="HA400" s="52"/>
      <c r="HB400" s="52"/>
    </row>
    <row r="401" spans="1:210" ht="13.8" x14ac:dyDescent="0.25">
      <c r="A401" s="43" t="s">
        <v>328</v>
      </c>
      <c r="B401" s="41" t="s">
        <v>114</v>
      </c>
      <c r="C401" s="41" t="s">
        <v>85</v>
      </c>
      <c r="D401" s="41"/>
      <c r="E401" s="41"/>
      <c r="F401" s="51">
        <f>SUM(F402)</f>
        <v>5688.0999999999995</v>
      </c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  <c r="BH401" s="52"/>
      <c r="BI401" s="52"/>
      <c r="BJ401" s="52"/>
      <c r="BK401" s="52"/>
      <c r="BL401" s="52"/>
      <c r="BM401" s="52"/>
      <c r="BN401" s="52"/>
      <c r="BO401" s="52"/>
      <c r="BP401" s="52"/>
      <c r="BQ401" s="52"/>
      <c r="BR401" s="52"/>
      <c r="BS401" s="52"/>
      <c r="BT401" s="52"/>
      <c r="BU401" s="52"/>
      <c r="BV401" s="52"/>
      <c r="BW401" s="52"/>
      <c r="BX401" s="52"/>
      <c r="BY401" s="52"/>
      <c r="BZ401" s="52"/>
      <c r="CA401" s="52"/>
      <c r="CB401" s="52"/>
      <c r="CC401" s="52"/>
      <c r="CD401" s="52"/>
      <c r="CE401" s="52"/>
      <c r="CF401" s="52"/>
      <c r="CG401" s="52"/>
      <c r="CH401" s="52"/>
      <c r="CI401" s="52"/>
      <c r="CJ401" s="52"/>
      <c r="CK401" s="52"/>
      <c r="CL401" s="52"/>
      <c r="CM401" s="52"/>
      <c r="CN401" s="52"/>
      <c r="CO401" s="52"/>
      <c r="CP401" s="52"/>
      <c r="CQ401" s="52"/>
      <c r="CR401" s="52"/>
      <c r="CS401" s="52"/>
      <c r="CT401" s="52"/>
      <c r="CU401" s="52"/>
      <c r="CV401" s="52"/>
      <c r="CW401" s="52"/>
      <c r="CX401" s="52"/>
      <c r="CY401" s="52"/>
      <c r="CZ401" s="52"/>
      <c r="DA401" s="52"/>
      <c r="DB401" s="52"/>
      <c r="DC401" s="52"/>
      <c r="DD401" s="52"/>
      <c r="DE401" s="52"/>
      <c r="DF401" s="52"/>
      <c r="DG401" s="52"/>
      <c r="DH401" s="52"/>
      <c r="DI401" s="52"/>
      <c r="DJ401" s="52"/>
      <c r="DK401" s="52"/>
      <c r="DL401" s="52"/>
      <c r="DM401" s="52"/>
      <c r="DN401" s="52"/>
      <c r="DO401" s="52"/>
      <c r="DP401" s="52"/>
      <c r="DQ401" s="52"/>
      <c r="DR401" s="52"/>
      <c r="DS401" s="52"/>
      <c r="DT401" s="52"/>
      <c r="DU401" s="52"/>
      <c r="DV401" s="52"/>
      <c r="DW401" s="52"/>
      <c r="DX401" s="52"/>
      <c r="DY401" s="52"/>
      <c r="DZ401" s="52"/>
      <c r="EA401" s="52"/>
      <c r="EB401" s="52"/>
      <c r="EC401" s="52"/>
      <c r="ED401" s="52"/>
      <c r="EE401" s="52"/>
      <c r="EF401" s="52"/>
      <c r="EG401" s="52"/>
      <c r="EH401" s="52"/>
      <c r="EI401" s="52"/>
      <c r="EJ401" s="52"/>
      <c r="EK401" s="52"/>
      <c r="EL401" s="52"/>
      <c r="EM401" s="52"/>
      <c r="EN401" s="52"/>
      <c r="EO401" s="52"/>
      <c r="EP401" s="52"/>
      <c r="EQ401" s="52"/>
      <c r="ER401" s="52"/>
      <c r="ES401" s="52"/>
      <c r="ET401" s="52"/>
      <c r="EU401" s="52"/>
      <c r="EV401" s="52"/>
      <c r="EW401" s="52"/>
      <c r="EX401" s="52"/>
      <c r="EY401" s="52"/>
      <c r="EZ401" s="52"/>
      <c r="FA401" s="52"/>
      <c r="FB401" s="52"/>
      <c r="FC401" s="52"/>
      <c r="FD401" s="52"/>
      <c r="FE401" s="52"/>
      <c r="FF401" s="52"/>
      <c r="FG401" s="52"/>
      <c r="FH401" s="52"/>
      <c r="FI401" s="52"/>
      <c r="FJ401" s="52"/>
      <c r="FK401" s="52"/>
      <c r="FL401" s="52"/>
      <c r="FM401" s="52"/>
      <c r="FN401" s="52"/>
      <c r="FO401" s="52"/>
      <c r="FP401" s="52"/>
      <c r="FQ401" s="52"/>
      <c r="FR401" s="52"/>
      <c r="FS401" s="52"/>
      <c r="FT401" s="52"/>
      <c r="FU401" s="52"/>
      <c r="FV401" s="52"/>
      <c r="FW401" s="52"/>
      <c r="FX401" s="52"/>
      <c r="FY401" s="52"/>
      <c r="FZ401" s="52"/>
      <c r="GA401" s="52"/>
      <c r="GB401" s="52"/>
      <c r="GC401" s="52"/>
      <c r="GD401" s="52"/>
      <c r="GE401" s="52"/>
      <c r="GF401" s="52"/>
      <c r="GG401" s="52"/>
      <c r="GH401" s="52"/>
      <c r="GI401" s="52"/>
      <c r="GJ401" s="52"/>
      <c r="GK401" s="52"/>
      <c r="GL401" s="52"/>
      <c r="GM401" s="52"/>
      <c r="GN401" s="52"/>
      <c r="GO401" s="52"/>
      <c r="GP401" s="52"/>
      <c r="GQ401" s="52"/>
      <c r="GR401" s="52"/>
      <c r="GS401" s="52"/>
      <c r="GT401" s="52"/>
      <c r="GU401" s="52"/>
      <c r="GV401" s="52"/>
      <c r="GW401" s="52"/>
      <c r="GX401" s="52"/>
      <c r="GY401" s="52"/>
      <c r="GZ401" s="52"/>
      <c r="HA401" s="52"/>
      <c r="HB401" s="52"/>
    </row>
    <row r="402" spans="1:210" ht="26.4" x14ac:dyDescent="0.25">
      <c r="A402" s="53" t="s">
        <v>331</v>
      </c>
      <c r="B402" s="66" t="s">
        <v>114</v>
      </c>
      <c r="C402" s="66" t="s">
        <v>85</v>
      </c>
      <c r="D402" s="66"/>
      <c r="E402" s="66"/>
      <c r="F402" s="51">
        <f>SUM(F403+F404+F406+F405+F407)</f>
        <v>5688.0999999999995</v>
      </c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  <c r="BH402" s="52"/>
      <c r="BI402" s="52"/>
      <c r="BJ402" s="52"/>
      <c r="BK402" s="52"/>
      <c r="BL402" s="52"/>
      <c r="BM402" s="52"/>
      <c r="BN402" s="52"/>
      <c r="BO402" s="52"/>
      <c r="BP402" s="52"/>
      <c r="BQ402" s="52"/>
      <c r="BR402" s="52"/>
      <c r="BS402" s="52"/>
      <c r="BT402" s="52"/>
      <c r="BU402" s="52"/>
      <c r="BV402" s="52"/>
      <c r="BW402" s="52"/>
      <c r="BX402" s="52"/>
      <c r="BY402" s="52"/>
      <c r="BZ402" s="52"/>
      <c r="CA402" s="52"/>
      <c r="CB402" s="52"/>
      <c r="CC402" s="52"/>
      <c r="CD402" s="52"/>
      <c r="CE402" s="52"/>
      <c r="CF402" s="52"/>
      <c r="CG402" s="52"/>
      <c r="CH402" s="52"/>
      <c r="CI402" s="52"/>
      <c r="CJ402" s="52"/>
      <c r="CK402" s="52"/>
      <c r="CL402" s="52"/>
      <c r="CM402" s="52"/>
      <c r="CN402" s="52"/>
      <c r="CO402" s="52"/>
      <c r="CP402" s="52"/>
      <c r="CQ402" s="52"/>
      <c r="CR402" s="52"/>
      <c r="CS402" s="52"/>
      <c r="CT402" s="52"/>
      <c r="CU402" s="52"/>
      <c r="CV402" s="52"/>
      <c r="CW402" s="52"/>
      <c r="CX402" s="52"/>
      <c r="CY402" s="52"/>
      <c r="CZ402" s="52"/>
      <c r="DA402" s="52"/>
      <c r="DB402" s="52"/>
      <c r="DC402" s="52"/>
      <c r="DD402" s="52"/>
      <c r="DE402" s="52"/>
      <c r="DF402" s="52"/>
      <c r="DG402" s="52"/>
      <c r="DH402" s="52"/>
      <c r="DI402" s="52"/>
      <c r="DJ402" s="52"/>
      <c r="DK402" s="52"/>
      <c r="DL402" s="52"/>
      <c r="DM402" s="52"/>
      <c r="DN402" s="52"/>
      <c r="DO402" s="52"/>
      <c r="DP402" s="52"/>
      <c r="DQ402" s="52"/>
      <c r="DR402" s="52"/>
      <c r="DS402" s="52"/>
      <c r="DT402" s="52"/>
      <c r="DU402" s="52"/>
      <c r="DV402" s="52"/>
      <c r="DW402" s="52"/>
      <c r="DX402" s="52"/>
      <c r="DY402" s="52"/>
      <c r="DZ402" s="52"/>
      <c r="EA402" s="52"/>
      <c r="EB402" s="52"/>
      <c r="EC402" s="52"/>
      <c r="ED402" s="52"/>
      <c r="EE402" s="52"/>
      <c r="EF402" s="52"/>
      <c r="EG402" s="52"/>
      <c r="EH402" s="52"/>
      <c r="EI402" s="52"/>
      <c r="EJ402" s="52"/>
      <c r="EK402" s="52"/>
      <c r="EL402" s="52"/>
      <c r="EM402" s="52"/>
      <c r="EN402" s="52"/>
      <c r="EO402" s="52"/>
      <c r="EP402" s="52"/>
      <c r="EQ402" s="52"/>
      <c r="ER402" s="52"/>
      <c r="ES402" s="52"/>
      <c r="ET402" s="52"/>
      <c r="EU402" s="52"/>
      <c r="EV402" s="52"/>
      <c r="EW402" s="52"/>
      <c r="EX402" s="52"/>
      <c r="EY402" s="52"/>
      <c r="EZ402" s="52"/>
      <c r="FA402" s="52"/>
      <c r="FB402" s="52"/>
      <c r="FC402" s="52"/>
      <c r="FD402" s="52"/>
      <c r="FE402" s="52"/>
      <c r="FF402" s="52"/>
      <c r="FG402" s="52"/>
      <c r="FH402" s="52"/>
      <c r="FI402" s="52"/>
      <c r="FJ402" s="52"/>
      <c r="FK402" s="52"/>
      <c r="FL402" s="52"/>
      <c r="FM402" s="52"/>
      <c r="FN402" s="52"/>
      <c r="FO402" s="52"/>
      <c r="FP402" s="52"/>
      <c r="FQ402" s="52"/>
      <c r="FR402" s="52"/>
      <c r="FS402" s="52"/>
      <c r="FT402" s="52"/>
      <c r="FU402" s="52"/>
      <c r="FV402" s="52"/>
      <c r="FW402" s="52"/>
      <c r="FX402" s="52"/>
      <c r="FY402" s="52"/>
      <c r="FZ402" s="52"/>
      <c r="GA402" s="52"/>
      <c r="GB402" s="52"/>
      <c r="GC402" s="52"/>
      <c r="GD402" s="52"/>
      <c r="GE402" s="52"/>
      <c r="GF402" s="52"/>
      <c r="GG402" s="52"/>
      <c r="GH402" s="52"/>
      <c r="GI402" s="52"/>
      <c r="GJ402" s="52"/>
      <c r="GK402" s="52"/>
      <c r="GL402" s="52"/>
      <c r="GM402" s="52"/>
      <c r="GN402" s="52"/>
      <c r="GO402" s="52"/>
      <c r="GP402" s="52"/>
      <c r="GQ402" s="52"/>
      <c r="GR402" s="52"/>
      <c r="GS402" s="52"/>
      <c r="GT402" s="52"/>
      <c r="GU402" s="52"/>
      <c r="GV402" s="52"/>
      <c r="GW402" s="52"/>
      <c r="GX402" s="52"/>
      <c r="GY402" s="52"/>
      <c r="GZ402" s="52"/>
      <c r="HA402" s="52"/>
      <c r="HB402" s="52"/>
    </row>
    <row r="403" spans="1:210" x14ac:dyDescent="0.25">
      <c r="A403" s="49" t="s">
        <v>107</v>
      </c>
      <c r="B403" s="70" t="s">
        <v>114</v>
      </c>
      <c r="C403" s="70" t="s">
        <v>85</v>
      </c>
      <c r="D403" s="70" t="s">
        <v>327</v>
      </c>
      <c r="E403" s="70" t="s">
        <v>98</v>
      </c>
      <c r="F403" s="51">
        <v>0</v>
      </c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  <c r="BH403" s="52"/>
      <c r="BI403" s="52"/>
      <c r="BJ403" s="52"/>
      <c r="BK403" s="52"/>
      <c r="BL403" s="52"/>
      <c r="BM403" s="52"/>
      <c r="BN403" s="52"/>
      <c r="BO403" s="52"/>
      <c r="BP403" s="52"/>
      <c r="BQ403" s="52"/>
      <c r="BR403" s="52"/>
      <c r="BS403" s="52"/>
      <c r="BT403" s="52"/>
      <c r="BU403" s="52"/>
      <c r="BV403" s="52"/>
      <c r="BW403" s="52"/>
      <c r="BX403" s="52"/>
      <c r="BY403" s="52"/>
      <c r="BZ403" s="52"/>
      <c r="CA403" s="52"/>
      <c r="CB403" s="52"/>
      <c r="CC403" s="52"/>
      <c r="CD403" s="52"/>
      <c r="CE403" s="52"/>
      <c r="CF403" s="52"/>
      <c r="CG403" s="52"/>
      <c r="CH403" s="52"/>
      <c r="CI403" s="52"/>
      <c r="CJ403" s="52"/>
      <c r="CK403" s="52"/>
      <c r="CL403" s="52"/>
      <c r="CM403" s="52"/>
      <c r="CN403" s="52"/>
      <c r="CO403" s="52"/>
      <c r="CP403" s="52"/>
      <c r="CQ403" s="52"/>
      <c r="CR403" s="52"/>
      <c r="CS403" s="52"/>
      <c r="CT403" s="52"/>
      <c r="CU403" s="52"/>
      <c r="CV403" s="52"/>
      <c r="CW403" s="52"/>
      <c r="CX403" s="52"/>
      <c r="CY403" s="52"/>
      <c r="CZ403" s="52"/>
      <c r="DA403" s="52"/>
      <c r="DB403" s="52"/>
      <c r="DC403" s="52"/>
      <c r="DD403" s="52"/>
      <c r="DE403" s="52"/>
      <c r="DF403" s="52"/>
      <c r="DG403" s="52"/>
      <c r="DH403" s="52"/>
      <c r="DI403" s="52"/>
      <c r="DJ403" s="52"/>
      <c r="DK403" s="52"/>
      <c r="DL403" s="52"/>
      <c r="DM403" s="52"/>
      <c r="DN403" s="52"/>
      <c r="DO403" s="52"/>
      <c r="DP403" s="52"/>
      <c r="DQ403" s="52"/>
      <c r="DR403" s="52"/>
      <c r="DS403" s="52"/>
      <c r="DT403" s="52"/>
      <c r="DU403" s="52"/>
      <c r="DV403" s="52"/>
      <c r="DW403" s="52"/>
      <c r="DX403" s="52"/>
      <c r="DY403" s="52"/>
      <c r="DZ403" s="52"/>
      <c r="EA403" s="52"/>
      <c r="EB403" s="52"/>
      <c r="EC403" s="52"/>
      <c r="ED403" s="52"/>
      <c r="EE403" s="52"/>
      <c r="EF403" s="52"/>
      <c r="EG403" s="52"/>
      <c r="EH403" s="52"/>
      <c r="EI403" s="52"/>
      <c r="EJ403" s="52"/>
      <c r="EK403" s="52"/>
      <c r="EL403" s="52"/>
      <c r="EM403" s="52"/>
      <c r="EN403" s="52"/>
      <c r="EO403" s="52"/>
      <c r="EP403" s="52"/>
      <c r="EQ403" s="52"/>
      <c r="ER403" s="52"/>
      <c r="ES403" s="52"/>
      <c r="ET403" s="52"/>
      <c r="EU403" s="52"/>
      <c r="EV403" s="52"/>
      <c r="EW403" s="52"/>
      <c r="EX403" s="52"/>
      <c r="EY403" s="52"/>
      <c r="EZ403" s="52"/>
      <c r="FA403" s="52"/>
      <c r="FB403" s="52"/>
      <c r="FC403" s="52"/>
      <c r="FD403" s="52"/>
      <c r="FE403" s="52"/>
      <c r="FF403" s="52"/>
      <c r="FG403" s="52"/>
      <c r="FH403" s="52"/>
      <c r="FI403" s="52"/>
      <c r="FJ403" s="52"/>
      <c r="FK403" s="52"/>
      <c r="FL403" s="52"/>
      <c r="FM403" s="52"/>
      <c r="FN403" s="52"/>
      <c r="FO403" s="52"/>
      <c r="FP403" s="52"/>
      <c r="FQ403" s="52"/>
      <c r="FR403" s="52"/>
      <c r="FS403" s="52"/>
      <c r="FT403" s="52"/>
      <c r="FU403" s="52"/>
      <c r="FV403" s="52"/>
      <c r="FW403" s="52"/>
      <c r="FX403" s="52"/>
      <c r="FY403" s="52"/>
      <c r="FZ403" s="52"/>
      <c r="GA403" s="52"/>
      <c r="GB403" s="52"/>
      <c r="GC403" s="52"/>
      <c r="GD403" s="52"/>
      <c r="GE403" s="52"/>
      <c r="GF403" s="52"/>
      <c r="GG403" s="52"/>
      <c r="GH403" s="52"/>
      <c r="GI403" s="52"/>
      <c r="GJ403" s="52"/>
      <c r="GK403" s="52"/>
      <c r="GL403" s="52"/>
      <c r="GM403" s="52"/>
      <c r="GN403" s="52"/>
      <c r="GO403" s="52"/>
      <c r="GP403" s="52"/>
      <c r="GQ403" s="52"/>
      <c r="GR403" s="52"/>
      <c r="GS403" s="52"/>
      <c r="GT403" s="52"/>
      <c r="GU403" s="52"/>
      <c r="GV403" s="52"/>
      <c r="GW403" s="52"/>
      <c r="GX403" s="52"/>
      <c r="GY403" s="52"/>
      <c r="GZ403" s="52"/>
      <c r="HA403" s="52"/>
      <c r="HB403" s="52"/>
    </row>
    <row r="404" spans="1:210" ht="26.4" x14ac:dyDescent="0.25">
      <c r="A404" s="49" t="s">
        <v>138</v>
      </c>
      <c r="B404" s="70" t="s">
        <v>114</v>
      </c>
      <c r="C404" s="70" t="s">
        <v>85</v>
      </c>
      <c r="D404" s="70" t="s">
        <v>327</v>
      </c>
      <c r="E404" s="70" t="s">
        <v>139</v>
      </c>
      <c r="F404" s="51">
        <v>0</v>
      </c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  <c r="BP404" s="52"/>
      <c r="BQ404" s="52"/>
      <c r="BR404" s="52"/>
      <c r="BS404" s="52"/>
      <c r="BT404" s="52"/>
      <c r="BU404" s="52"/>
      <c r="BV404" s="52"/>
      <c r="BW404" s="52"/>
      <c r="BX404" s="52"/>
      <c r="BY404" s="52"/>
      <c r="BZ404" s="52"/>
      <c r="CA404" s="52"/>
      <c r="CB404" s="52"/>
      <c r="CC404" s="52"/>
      <c r="CD404" s="52"/>
      <c r="CE404" s="52"/>
      <c r="CF404" s="52"/>
      <c r="CG404" s="52"/>
      <c r="CH404" s="52"/>
      <c r="CI404" s="52"/>
      <c r="CJ404" s="52"/>
      <c r="CK404" s="52"/>
      <c r="CL404" s="52"/>
      <c r="CM404" s="52"/>
      <c r="CN404" s="52"/>
      <c r="CO404" s="52"/>
      <c r="CP404" s="52"/>
      <c r="CQ404" s="52"/>
      <c r="CR404" s="52"/>
      <c r="CS404" s="52"/>
      <c r="CT404" s="52"/>
      <c r="CU404" s="52"/>
      <c r="CV404" s="52"/>
      <c r="CW404" s="52"/>
      <c r="CX404" s="52"/>
      <c r="CY404" s="52"/>
      <c r="CZ404" s="52"/>
      <c r="DA404" s="52"/>
      <c r="DB404" s="52"/>
      <c r="DC404" s="52"/>
      <c r="DD404" s="52"/>
      <c r="DE404" s="52"/>
      <c r="DF404" s="52"/>
      <c r="DG404" s="52"/>
      <c r="DH404" s="52"/>
      <c r="DI404" s="52"/>
      <c r="DJ404" s="52"/>
      <c r="DK404" s="52"/>
      <c r="DL404" s="52"/>
      <c r="DM404" s="52"/>
      <c r="DN404" s="52"/>
      <c r="DO404" s="52"/>
      <c r="DP404" s="52"/>
      <c r="DQ404" s="52"/>
      <c r="DR404" s="52"/>
      <c r="DS404" s="52"/>
      <c r="DT404" s="52"/>
      <c r="DU404" s="52"/>
      <c r="DV404" s="52"/>
      <c r="DW404" s="52"/>
      <c r="DX404" s="52"/>
      <c r="DY404" s="52"/>
      <c r="DZ404" s="52"/>
      <c r="EA404" s="52"/>
      <c r="EB404" s="52"/>
      <c r="EC404" s="52"/>
      <c r="ED404" s="52"/>
      <c r="EE404" s="52"/>
      <c r="EF404" s="52"/>
      <c r="EG404" s="52"/>
      <c r="EH404" s="52"/>
      <c r="EI404" s="52"/>
      <c r="EJ404" s="52"/>
      <c r="EK404" s="52"/>
      <c r="EL404" s="52"/>
      <c r="EM404" s="52"/>
      <c r="EN404" s="52"/>
      <c r="EO404" s="52"/>
      <c r="EP404" s="52"/>
      <c r="EQ404" s="52"/>
      <c r="ER404" s="52"/>
      <c r="ES404" s="52"/>
      <c r="ET404" s="52"/>
      <c r="EU404" s="52"/>
      <c r="EV404" s="52"/>
      <c r="EW404" s="52"/>
      <c r="EX404" s="52"/>
      <c r="EY404" s="52"/>
      <c r="EZ404" s="52"/>
      <c r="FA404" s="52"/>
      <c r="FB404" s="52"/>
      <c r="FC404" s="52"/>
      <c r="FD404" s="52"/>
      <c r="FE404" s="52"/>
      <c r="FF404" s="52"/>
      <c r="FG404" s="52"/>
      <c r="FH404" s="52"/>
      <c r="FI404" s="52"/>
      <c r="FJ404" s="52"/>
      <c r="FK404" s="52"/>
      <c r="FL404" s="52"/>
      <c r="FM404" s="52"/>
      <c r="FN404" s="52"/>
      <c r="FO404" s="52"/>
      <c r="FP404" s="52"/>
      <c r="FQ404" s="52"/>
      <c r="FR404" s="52"/>
      <c r="FS404" s="52"/>
      <c r="FT404" s="52"/>
      <c r="FU404" s="52"/>
      <c r="FV404" s="52"/>
      <c r="FW404" s="52"/>
      <c r="FX404" s="52"/>
      <c r="FY404" s="52"/>
      <c r="FZ404" s="52"/>
      <c r="GA404" s="52"/>
      <c r="GB404" s="52"/>
      <c r="GC404" s="52"/>
      <c r="GD404" s="52"/>
      <c r="GE404" s="52"/>
      <c r="GF404" s="52"/>
      <c r="GG404" s="52"/>
      <c r="GH404" s="52"/>
      <c r="GI404" s="52"/>
      <c r="GJ404" s="52"/>
      <c r="GK404" s="52"/>
      <c r="GL404" s="52"/>
      <c r="GM404" s="52"/>
      <c r="GN404" s="52"/>
      <c r="GO404" s="52"/>
      <c r="GP404" s="52"/>
      <c r="GQ404" s="52"/>
      <c r="GR404" s="52"/>
      <c r="GS404" s="52"/>
      <c r="GT404" s="52"/>
      <c r="GU404" s="52"/>
      <c r="GV404" s="52"/>
      <c r="GW404" s="52"/>
      <c r="GX404" s="52"/>
      <c r="GY404" s="52"/>
      <c r="GZ404" s="52"/>
      <c r="HA404" s="52"/>
      <c r="HB404" s="52"/>
    </row>
    <row r="405" spans="1:210" ht="26.4" x14ac:dyDescent="0.25">
      <c r="A405" s="49" t="s">
        <v>140</v>
      </c>
      <c r="B405" s="70" t="s">
        <v>114</v>
      </c>
      <c r="C405" s="70" t="s">
        <v>85</v>
      </c>
      <c r="D405" s="70" t="s">
        <v>327</v>
      </c>
      <c r="E405" s="70" t="s">
        <v>139</v>
      </c>
      <c r="F405" s="51">
        <v>302.33999999999997</v>
      </c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  <c r="BH405" s="52"/>
      <c r="BI405" s="52"/>
      <c r="BJ405" s="52"/>
      <c r="BK405" s="52"/>
      <c r="BL405" s="52"/>
      <c r="BM405" s="52"/>
      <c r="BN405" s="52"/>
      <c r="BO405" s="52"/>
      <c r="BP405" s="52"/>
      <c r="BQ405" s="52"/>
      <c r="BR405" s="52"/>
      <c r="BS405" s="52"/>
      <c r="BT405" s="52"/>
      <c r="BU405" s="52"/>
      <c r="BV405" s="52"/>
      <c r="BW405" s="52"/>
      <c r="BX405" s="52"/>
      <c r="BY405" s="52"/>
      <c r="BZ405" s="52"/>
      <c r="CA405" s="52"/>
      <c r="CB405" s="52"/>
      <c r="CC405" s="52"/>
      <c r="CD405" s="52"/>
      <c r="CE405" s="52"/>
      <c r="CF405" s="52"/>
      <c r="CG405" s="52"/>
      <c r="CH405" s="52"/>
      <c r="CI405" s="52"/>
      <c r="CJ405" s="52"/>
      <c r="CK405" s="52"/>
      <c r="CL405" s="52"/>
      <c r="CM405" s="52"/>
      <c r="CN405" s="52"/>
      <c r="CO405" s="52"/>
      <c r="CP405" s="52"/>
      <c r="CQ405" s="52"/>
      <c r="CR405" s="52"/>
      <c r="CS405" s="52"/>
      <c r="CT405" s="52"/>
      <c r="CU405" s="52"/>
      <c r="CV405" s="52"/>
      <c r="CW405" s="52"/>
      <c r="CX405" s="52"/>
      <c r="CY405" s="52"/>
      <c r="CZ405" s="52"/>
      <c r="DA405" s="52"/>
      <c r="DB405" s="52"/>
      <c r="DC405" s="52"/>
      <c r="DD405" s="52"/>
      <c r="DE405" s="52"/>
      <c r="DF405" s="52"/>
      <c r="DG405" s="52"/>
      <c r="DH405" s="52"/>
      <c r="DI405" s="52"/>
      <c r="DJ405" s="52"/>
      <c r="DK405" s="52"/>
      <c r="DL405" s="52"/>
      <c r="DM405" s="52"/>
      <c r="DN405" s="52"/>
      <c r="DO405" s="52"/>
      <c r="DP405" s="52"/>
      <c r="DQ405" s="52"/>
      <c r="DR405" s="52"/>
      <c r="DS405" s="52"/>
      <c r="DT405" s="52"/>
      <c r="DU405" s="52"/>
      <c r="DV405" s="52"/>
      <c r="DW405" s="52"/>
      <c r="DX405" s="52"/>
      <c r="DY405" s="52"/>
      <c r="DZ405" s="52"/>
      <c r="EA405" s="52"/>
      <c r="EB405" s="52"/>
      <c r="EC405" s="52"/>
      <c r="ED405" s="52"/>
      <c r="EE405" s="52"/>
      <c r="EF405" s="52"/>
      <c r="EG405" s="52"/>
      <c r="EH405" s="52"/>
      <c r="EI405" s="52"/>
      <c r="EJ405" s="52"/>
      <c r="EK405" s="52"/>
      <c r="EL405" s="52"/>
      <c r="EM405" s="52"/>
      <c r="EN405" s="52"/>
      <c r="EO405" s="52"/>
      <c r="EP405" s="52"/>
      <c r="EQ405" s="52"/>
      <c r="ER405" s="52"/>
      <c r="ES405" s="52"/>
      <c r="ET405" s="52"/>
      <c r="EU405" s="52"/>
      <c r="EV405" s="52"/>
      <c r="EW405" s="52"/>
      <c r="EX405" s="52"/>
      <c r="EY405" s="52"/>
      <c r="EZ405" s="52"/>
      <c r="FA405" s="52"/>
      <c r="FB405" s="52"/>
      <c r="FC405" s="52"/>
      <c r="FD405" s="52"/>
      <c r="FE405" s="52"/>
      <c r="FF405" s="52"/>
      <c r="FG405" s="52"/>
      <c r="FH405" s="52"/>
      <c r="FI405" s="52"/>
      <c r="FJ405" s="52"/>
      <c r="FK405" s="52"/>
      <c r="FL405" s="52"/>
      <c r="FM405" s="52"/>
      <c r="FN405" s="52"/>
      <c r="FO405" s="52"/>
      <c r="FP405" s="52"/>
      <c r="FQ405" s="52"/>
      <c r="FR405" s="52"/>
      <c r="FS405" s="52"/>
      <c r="FT405" s="52"/>
      <c r="FU405" s="52"/>
      <c r="FV405" s="52"/>
      <c r="FW405" s="52"/>
      <c r="FX405" s="52"/>
      <c r="FY405" s="52"/>
      <c r="FZ405" s="52"/>
      <c r="GA405" s="52"/>
      <c r="GB405" s="52"/>
      <c r="GC405" s="52"/>
      <c r="GD405" s="52"/>
      <c r="GE405" s="52"/>
      <c r="GF405" s="52"/>
      <c r="GG405" s="52"/>
      <c r="GH405" s="52"/>
      <c r="GI405" s="52"/>
      <c r="GJ405" s="52"/>
      <c r="GK405" s="52"/>
      <c r="GL405" s="52"/>
      <c r="GM405" s="52"/>
      <c r="GN405" s="52"/>
      <c r="GO405" s="52"/>
      <c r="GP405" s="52"/>
      <c r="GQ405" s="52"/>
      <c r="GR405" s="52"/>
      <c r="GS405" s="52"/>
      <c r="GT405" s="52"/>
      <c r="GU405" s="52"/>
      <c r="GV405" s="52"/>
      <c r="GW405" s="52"/>
      <c r="GX405" s="52"/>
      <c r="GY405" s="52"/>
      <c r="GZ405" s="52"/>
      <c r="HA405" s="52"/>
      <c r="HB405" s="52"/>
    </row>
    <row r="406" spans="1:210" ht="26.4" x14ac:dyDescent="0.25">
      <c r="A406" s="49" t="s">
        <v>140</v>
      </c>
      <c r="B406" s="70" t="s">
        <v>114</v>
      </c>
      <c r="C406" s="70" t="s">
        <v>85</v>
      </c>
      <c r="D406" s="70" t="s">
        <v>327</v>
      </c>
      <c r="E406" s="70" t="s">
        <v>141</v>
      </c>
      <c r="F406" s="51">
        <v>122.6</v>
      </c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  <c r="BP406" s="52"/>
      <c r="BQ406" s="52"/>
      <c r="BR406" s="52"/>
      <c r="BS406" s="52"/>
      <c r="BT406" s="52"/>
      <c r="BU406" s="52"/>
      <c r="BV406" s="52"/>
      <c r="BW406" s="52"/>
      <c r="BX406" s="52"/>
      <c r="BY406" s="52"/>
      <c r="BZ406" s="52"/>
      <c r="CA406" s="52"/>
      <c r="CB406" s="52"/>
      <c r="CC406" s="52"/>
      <c r="CD406" s="52"/>
      <c r="CE406" s="52"/>
      <c r="CF406" s="52"/>
      <c r="CG406" s="52"/>
      <c r="CH406" s="52"/>
      <c r="CI406" s="52"/>
      <c r="CJ406" s="52"/>
      <c r="CK406" s="52"/>
      <c r="CL406" s="52"/>
      <c r="CM406" s="52"/>
      <c r="CN406" s="52"/>
      <c r="CO406" s="52"/>
      <c r="CP406" s="52"/>
      <c r="CQ406" s="52"/>
      <c r="CR406" s="52"/>
      <c r="CS406" s="52"/>
      <c r="CT406" s="52"/>
      <c r="CU406" s="52"/>
      <c r="CV406" s="52"/>
      <c r="CW406" s="52"/>
      <c r="CX406" s="52"/>
      <c r="CY406" s="52"/>
      <c r="CZ406" s="52"/>
      <c r="DA406" s="52"/>
      <c r="DB406" s="52"/>
      <c r="DC406" s="52"/>
      <c r="DD406" s="52"/>
      <c r="DE406" s="52"/>
      <c r="DF406" s="52"/>
      <c r="DG406" s="52"/>
      <c r="DH406" s="52"/>
      <c r="DI406" s="52"/>
      <c r="DJ406" s="52"/>
      <c r="DK406" s="52"/>
      <c r="DL406" s="52"/>
      <c r="DM406" s="52"/>
      <c r="DN406" s="52"/>
      <c r="DO406" s="52"/>
      <c r="DP406" s="52"/>
      <c r="DQ406" s="52"/>
      <c r="DR406" s="52"/>
      <c r="DS406" s="52"/>
      <c r="DT406" s="52"/>
      <c r="DU406" s="52"/>
      <c r="DV406" s="52"/>
      <c r="DW406" s="52"/>
      <c r="DX406" s="52"/>
      <c r="DY406" s="52"/>
      <c r="DZ406" s="52"/>
      <c r="EA406" s="52"/>
      <c r="EB406" s="52"/>
      <c r="EC406" s="52"/>
      <c r="ED406" s="52"/>
      <c r="EE406" s="52"/>
      <c r="EF406" s="52"/>
      <c r="EG406" s="52"/>
      <c r="EH406" s="52"/>
      <c r="EI406" s="52"/>
      <c r="EJ406" s="52"/>
      <c r="EK406" s="52"/>
      <c r="EL406" s="52"/>
      <c r="EM406" s="52"/>
      <c r="EN406" s="52"/>
      <c r="EO406" s="52"/>
      <c r="EP406" s="52"/>
      <c r="EQ406" s="52"/>
      <c r="ER406" s="52"/>
      <c r="ES406" s="52"/>
      <c r="ET406" s="52"/>
      <c r="EU406" s="52"/>
      <c r="EV406" s="52"/>
      <c r="EW406" s="52"/>
      <c r="EX406" s="52"/>
      <c r="EY406" s="52"/>
      <c r="EZ406" s="52"/>
      <c r="FA406" s="52"/>
      <c r="FB406" s="52"/>
      <c r="FC406" s="52"/>
      <c r="FD406" s="52"/>
      <c r="FE406" s="52"/>
      <c r="FF406" s="52"/>
      <c r="FG406" s="52"/>
      <c r="FH406" s="52"/>
      <c r="FI406" s="52"/>
      <c r="FJ406" s="52"/>
      <c r="FK406" s="52"/>
      <c r="FL406" s="52"/>
      <c r="FM406" s="52"/>
      <c r="FN406" s="52"/>
      <c r="FO406" s="52"/>
      <c r="FP406" s="52"/>
      <c r="FQ406" s="52"/>
      <c r="FR406" s="52"/>
      <c r="FS406" s="52"/>
      <c r="FT406" s="52"/>
      <c r="FU406" s="52"/>
      <c r="FV406" s="52"/>
      <c r="FW406" s="52"/>
      <c r="FX406" s="52"/>
      <c r="FY406" s="52"/>
      <c r="FZ406" s="52"/>
      <c r="GA406" s="52"/>
      <c r="GB406" s="52"/>
      <c r="GC406" s="52"/>
      <c r="GD406" s="52"/>
      <c r="GE406" s="52"/>
      <c r="GF406" s="52"/>
      <c r="GG406" s="52"/>
      <c r="GH406" s="52"/>
      <c r="GI406" s="52"/>
      <c r="GJ406" s="52"/>
      <c r="GK406" s="52"/>
      <c r="GL406" s="52"/>
      <c r="GM406" s="52"/>
      <c r="GN406" s="52"/>
      <c r="GO406" s="52"/>
      <c r="GP406" s="52"/>
      <c r="GQ406" s="52"/>
      <c r="GR406" s="52"/>
      <c r="GS406" s="52"/>
      <c r="GT406" s="52"/>
      <c r="GU406" s="52"/>
      <c r="GV406" s="52"/>
      <c r="GW406" s="52"/>
      <c r="GX406" s="52"/>
      <c r="GY406" s="52"/>
      <c r="GZ406" s="52"/>
      <c r="HA406" s="52"/>
      <c r="HB406" s="52"/>
    </row>
    <row r="407" spans="1:210" ht="26.4" x14ac:dyDescent="0.25">
      <c r="A407" s="49" t="s">
        <v>138</v>
      </c>
      <c r="B407" s="70" t="s">
        <v>114</v>
      </c>
      <c r="C407" s="70" t="s">
        <v>85</v>
      </c>
      <c r="D407" s="70" t="s">
        <v>329</v>
      </c>
      <c r="E407" s="70" t="s">
        <v>139</v>
      </c>
      <c r="F407" s="51">
        <v>5263.16</v>
      </c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2"/>
      <c r="BL407" s="52"/>
      <c r="BM407" s="52"/>
      <c r="BN407" s="52"/>
      <c r="BO407" s="52"/>
      <c r="BP407" s="52"/>
      <c r="BQ407" s="52"/>
      <c r="BR407" s="52"/>
      <c r="BS407" s="52"/>
      <c r="BT407" s="52"/>
      <c r="BU407" s="52"/>
      <c r="BV407" s="52"/>
      <c r="BW407" s="52"/>
      <c r="BX407" s="52"/>
      <c r="BY407" s="52"/>
      <c r="BZ407" s="52"/>
      <c r="CA407" s="52"/>
      <c r="CB407" s="52"/>
      <c r="CC407" s="52"/>
      <c r="CD407" s="52"/>
      <c r="CE407" s="52"/>
      <c r="CF407" s="52"/>
      <c r="CG407" s="52"/>
      <c r="CH407" s="52"/>
      <c r="CI407" s="52"/>
      <c r="CJ407" s="52"/>
      <c r="CK407" s="52"/>
      <c r="CL407" s="52"/>
      <c r="CM407" s="52"/>
      <c r="CN407" s="52"/>
      <c r="CO407" s="52"/>
      <c r="CP407" s="52"/>
      <c r="CQ407" s="52"/>
      <c r="CR407" s="52"/>
      <c r="CS407" s="52"/>
      <c r="CT407" s="52"/>
      <c r="CU407" s="52"/>
      <c r="CV407" s="52"/>
      <c r="CW407" s="52"/>
      <c r="CX407" s="52"/>
      <c r="CY407" s="52"/>
      <c r="CZ407" s="52"/>
      <c r="DA407" s="52"/>
      <c r="DB407" s="52"/>
      <c r="DC407" s="52"/>
      <c r="DD407" s="52"/>
      <c r="DE407" s="52"/>
      <c r="DF407" s="52"/>
      <c r="DG407" s="52"/>
      <c r="DH407" s="52"/>
      <c r="DI407" s="52"/>
      <c r="DJ407" s="52"/>
      <c r="DK407" s="52"/>
      <c r="DL407" s="52"/>
      <c r="DM407" s="52"/>
      <c r="DN407" s="52"/>
      <c r="DO407" s="52"/>
      <c r="DP407" s="52"/>
      <c r="DQ407" s="52"/>
      <c r="DR407" s="52"/>
      <c r="DS407" s="52"/>
      <c r="DT407" s="52"/>
      <c r="DU407" s="52"/>
      <c r="DV407" s="52"/>
      <c r="DW407" s="52"/>
      <c r="DX407" s="52"/>
      <c r="DY407" s="52"/>
      <c r="DZ407" s="52"/>
      <c r="EA407" s="52"/>
      <c r="EB407" s="52"/>
      <c r="EC407" s="52"/>
      <c r="ED407" s="52"/>
      <c r="EE407" s="52"/>
      <c r="EF407" s="52"/>
      <c r="EG407" s="52"/>
      <c r="EH407" s="52"/>
      <c r="EI407" s="52"/>
      <c r="EJ407" s="52"/>
      <c r="EK407" s="52"/>
      <c r="EL407" s="52"/>
      <c r="EM407" s="52"/>
      <c r="EN407" s="52"/>
      <c r="EO407" s="52"/>
      <c r="EP407" s="52"/>
      <c r="EQ407" s="52"/>
      <c r="ER407" s="52"/>
      <c r="ES407" s="52"/>
      <c r="ET407" s="52"/>
      <c r="EU407" s="52"/>
      <c r="EV407" s="52"/>
      <c r="EW407" s="52"/>
      <c r="EX407" s="52"/>
      <c r="EY407" s="52"/>
      <c r="EZ407" s="52"/>
      <c r="FA407" s="52"/>
      <c r="FB407" s="52"/>
      <c r="FC407" s="52"/>
      <c r="FD407" s="52"/>
      <c r="FE407" s="52"/>
      <c r="FF407" s="52"/>
      <c r="FG407" s="52"/>
      <c r="FH407" s="52"/>
      <c r="FI407" s="52"/>
      <c r="FJ407" s="52"/>
      <c r="FK407" s="52"/>
      <c r="FL407" s="52"/>
      <c r="FM407" s="52"/>
      <c r="FN407" s="52"/>
      <c r="FO407" s="52"/>
      <c r="FP407" s="52"/>
      <c r="FQ407" s="52"/>
      <c r="FR407" s="52"/>
      <c r="FS407" s="52"/>
      <c r="FT407" s="52"/>
      <c r="FU407" s="52"/>
      <c r="FV407" s="52"/>
      <c r="FW407" s="52"/>
      <c r="FX407" s="52"/>
      <c r="FY407" s="52"/>
      <c r="FZ407" s="52"/>
      <c r="GA407" s="52"/>
      <c r="GB407" s="52"/>
      <c r="GC407" s="52"/>
      <c r="GD407" s="52"/>
      <c r="GE407" s="52"/>
      <c r="GF407" s="52"/>
      <c r="GG407" s="52"/>
      <c r="GH407" s="52"/>
      <c r="GI407" s="52"/>
      <c r="GJ407" s="52"/>
      <c r="GK407" s="52"/>
      <c r="GL407" s="52"/>
      <c r="GM407" s="52"/>
      <c r="GN407" s="52"/>
      <c r="GO407" s="52"/>
      <c r="GP407" s="52"/>
      <c r="GQ407" s="52"/>
      <c r="GR407" s="52"/>
      <c r="GS407" s="52"/>
      <c r="GT407" s="52"/>
      <c r="GU407" s="52"/>
      <c r="GV407" s="52"/>
      <c r="GW407" s="52"/>
      <c r="GX407" s="52"/>
      <c r="GY407" s="52"/>
      <c r="GZ407" s="52"/>
      <c r="HA407" s="52"/>
      <c r="HB407" s="52"/>
    </row>
    <row r="408" spans="1:210" ht="14.4" x14ac:dyDescent="0.3">
      <c r="A408" s="83" t="s">
        <v>330</v>
      </c>
      <c r="B408" s="84" t="s">
        <v>114</v>
      </c>
      <c r="C408" s="84" t="s">
        <v>109</v>
      </c>
      <c r="D408" s="84"/>
      <c r="E408" s="84"/>
      <c r="F408" s="85">
        <f>SUM(F409+F411)</f>
        <v>1660.37</v>
      </c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  <c r="CA408" s="69"/>
      <c r="CB408" s="69"/>
      <c r="CC408" s="69"/>
      <c r="CD408" s="69"/>
      <c r="CE408" s="69"/>
      <c r="CF408" s="69"/>
      <c r="CG408" s="69"/>
      <c r="CH408" s="69"/>
      <c r="CI408" s="69"/>
      <c r="CJ408" s="69"/>
      <c r="CK408" s="69"/>
      <c r="CL408" s="69"/>
      <c r="CM408" s="69"/>
      <c r="CN408" s="69"/>
      <c r="CO408" s="69"/>
      <c r="CP408" s="69"/>
      <c r="CQ408" s="69"/>
      <c r="CR408" s="69"/>
      <c r="CS408" s="69"/>
      <c r="CT408" s="69"/>
      <c r="CU408" s="69"/>
      <c r="CV408" s="69"/>
      <c r="CW408" s="69"/>
      <c r="CX408" s="69"/>
      <c r="CY408" s="69"/>
      <c r="CZ408" s="69"/>
      <c r="DA408" s="69"/>
      <c r="DB408" s="69"/>
      <c r="DC408" s="69"/>
      <c r="DD408" s="69"/>
      <c r="DE408" s="69"/>
      <c r="DF408" s="69"/>
      <c r="DG408" s="69"/>
      <c r="DH408" s="69"/>
      <c r="DI408" s="69"/>
      <c r="DJ408" s="69"/>
      <c r="DK408" s="69"/>
      <c r="DL408" s="69"/>
      <c r="DM408" s="69"/>
      <c r="DN408" s="69"/>
      <c r="DO408" s="69"/>
      <c r="DP408" s="69"/>
      <c r="DQ408" s="69"/>
      <c r="DR408" s="69"/>
      <c r="DS408" s="69"/>
      <c r="DT408" s="69"/>
      <c r="DU408" s="69"/>
      <c r="DV408" s="69"/>
      <c r="DW408" s="69"/>
      <c r="DX408" s="69"/>
      <c r="DY408" s="69"/>
      <c r="DZ408" s="69"/>
      <c r="EA408" s="69"/>
      <c r="EB408" s="69"/>
      <c r="EC408" s="69"/>
      <c r="ED408" s="69"/>
      <c r="EE408" s="69"/>
      <c r="EF408" s="69"/>
      <c r="EG408" s="69"/>
      <c r="EH408" s="69"/>
      <c r="EI408" s="69"/>
      <c r="EJ408" s="69"/>
      <c r="EK408" s="69"/>
      <c r="EL408" s="69"/>
      <c r="EM408" s="69"/>
      <c r="EN408" s="69"/>
      <c r="EO408" s="69"/>
      <c r="EP408" s="69"/>
      <c r="EQ408" s="69"/>
      <c r="ER408" s="69"/>
      <c r="ES408" s="69"/>
      <c r="ET408" s="69"/>
      <c r="EU408" s="69"/>
      <c r="EV408" s="69"/>
      <c r="EW408" s="69"/>
      <c r="EX408" s="69"/>
      <c r="EY408" s="69"/>
      <c r="EZ408" s="69"/>
      <c r="FA408" s="69"/>
      <c r="FB408" s="69"/>
      <c r="FC408" s="69"/>
      <c r="FD408" s="69"/>
      <c r="FE408" s="69"/>
      <c r="FF408" s="69"/>
      <c r="FG408" s="69"/>
      <c r="FH408" s="69"/>
      <c r="FI408" s="69"/>
      <c r="FJ408" s="69"/>
      <c r="FK408" s="69"/>
      <c r="FL408" s="69"/>
      <c r="FM408" s="69"/>
      <c r="FN408" s="69"/>
      <c r="FO408" s="69"/>
      <c r="FP408" s="69"/>
      <c r="FQ408" s="69"/>
      <c r="FR408" s="69"/>
      <c r="FS408" s="69"/>
      <c r="FT408" s="69"/>
      <c r="FU408" s="69"/>
      <c r="FV408" s="69"/>
      <c r="FW408" s="69"/>
      <c r="FX408" s="69"/>
      <c r="FY408" s="69"/>
      <c r="FZ408" s="69"/>
      <c r="GA408" s="69"/>
      <c r="GB408" s="69"/>
      <c r="GC408" s="69"/>
      <c r="GD408" s="69"/>
      <c r="GE408" s="69"/>
      <c r="GF408" s="69"/>
      <c r="GG408" s="69"/>
      <c r="GH408" s="69"/>
      <c r="GI408" s="69"/>
      <c r="GJ408" s="69"/>
      <c r="GK408" s="69"/>
      <c r="GL408" s="69"/>
      <c r="GM408" s="69"/>
      <c r="GN408" s="69"/>
      <c r="GO408" s="69"/>
      <c r="GP408" s="69"/>
      <c r="GQ408" s="69"/>
      <c r="GR408" s="69"/>
      <c r="GS408" s="69"/>
      <c r="GT408" s="69"/>
      <c r="GU408" s="69"/>
      <c r="GV408" s="69"/>
      <c r="GW408" s="69"/>
      <c r="GX408" s="69"/>
      <c r="GY408" s="69"/>
      <c r="GZ408" s="69"/>
      <c r="HA408" s="69"/>
      <c r="HB408" s="69"/>
    </row>
    <row r="409" spans="1:210" ht="26.4" x14ac:dyDescent="0.25">
      <c r="A409" s="53" t="s">
        <v>331</v>
      </c>
      <c r="B409" s="66" t="s">
        <v>114</v>
      </c>
      <c r="C409" s="66" t="s">
        <v>109</v>
      </c>
      <c r="D409" s="66" t="s">
        <v>327</v>
      </c>
      <c r="E409" s="66"/>
      <c r="F409" s="55">
        <f>SUM(F410)</f>
        <v>1660.37</v>
      </c>
    </row>
    <row r="410" spans="1:210" ht="26.4" x14ac:dyDescent="0.25">
      <c r="A410" s="49" t="s">
        <v>140</v>
      </c>
      <c r="B410" s="70" t="s">
        <v>114</v>
      </c>
      <c r="C410" s="70" t="s">
        <v>109</v>
      </c>
      <c r="D410" s="70" t="s">
        <v>327</v>
      </c>
      <c r="E410" s="70" t="s">
        <v>141</v>
      </c>
      <c r="F410" s="51">
        <v>1660.37</v>
      </c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  <c r="BH410" s="52"/>
      <c r="BI410" s="52"/>
      <c r="BJ410" s="52"/>
      <c r="BK410" s="52"/>
      <c r="BL410" s="52"/>
      <c r="BM410" s="52"/>
      <c r="BN410" s="52"/>
      <c r="BO410" s="52"/>
      <c r="BP410" s="52"/>
      <c r="BQ410" s="52"/>
      <c r="BR410" s="52"/>
      <c r="BS410" s="52"/>
      <c r="BT410" s="52"/>
      <c r="BU410" s="52"/>
      <c r="BV410" s="52"/>
      <c r="BW410" s="52"/>
      <c r="BX410" s="52"/>
      <c r="BY410" s="52"/>
      <c r="BZ410" s="52"/>
      <c r="CA410" s="52"/>
      <c r="CB410" s="52"/>
      <c r="CC410" s="52"/>
      <c r="CD410" s="52"/>
      <c r="CE410" s="52"/>
      <c r="CF410" s="52"/>
      <c r="CG410" s="52"/>
      <c r="CH410" s="52"/>
      <c r="CI410" s="52"/>
      <c r="CJ410" s="52"/>
      <c r="CK410" s="52"/>
      <c r="CL410" s="52"/>
      <c r="CM410" s="52"/>
      <c r="CN410" s="52"/>
      <c r="CO410" s="52"/>
      <c r="CP410" s="52"/>
      <c r="CQ410" s="52"/>
      <c r="CR410" s="52"/>
      <c r="CS410" s="52"/>
      <c r="CT410" s="52"/>
      <c r="CU410" s="52"/>
      <c r="CV410" s="52"/>
      <c r="CW410" s="52"/>
      <c r="CX410" s="52"/>
      <c r="CY410" s="52"/>
      <c r="CZ410" s="52"/>
      <c r="DA410" s="52"/>
      <c r="DB410" s="52"/>
      <c r="DC410" s="52"/>
      <c r="DD410" s="52"/>
      <c r="DE410" s="52"/>
      <c r="DF410" s="52"/>
      <c r="DG410" s="52"/>
      <c r="DH410" s="52"/>
      <c r="DI410" s="52"/>
      <c r="DJ410" s="52"/>
      <c r="DK410" s="52"/>
      <c r="DL410" s="52"/>
      <c r="DM410" s="52"/>
      <c r="DN410" s="52"/>
      <c r="DO410" s="52"/>
      <c r="DP410" s="52"/>
      <c r="DQ410" s="52"/>
      <c r="DR410" s="52"/>
      <c r="DS410" s="52"/>
      <c r="DT410" s="52"/>
      <c r="DU410" s="52"/>
      <c r="DV410" s="52"/>
      <c r="DW410" s="52"/>
      <c r="DX410" s="52"/>
      <c r="DY410" s="52"/>
      <c r="DZ410" s="52"/>
      <c r="EA410" s="52"/>
      <c r="EB410" s="52"/>
      <c r="EC410" s="52"/>
      <c r="ED410" s="52"/>
      <c r="EE410" s="52"/>
      <c r="EF410" s="52"/>
      <c r="EG410" s="52"/>
      <c r="EH410" s="52"/>
      <c r="EI410" s="52"/>
      <c r="EJ410" s="52"/>
      <c r="EK410" s="52"/>
      <c r="EL410" s="52"/>
      <c r="EM410" s="52"/>
      <c r="EN410" s="52"/>
      <c r="EO410" s="52"/>
      <c r="EP410" s="52"/>
      <c r="EQ410" s="52"/>
      <c r="ER410" s="52"/>
      <c r="ES410" s="52"/>
      <c r="ET410" s="52"/>
      <c r="EU410" s="52"/>
      <c r="EV410" s="52"/>
      <c r="EW410" s="52"/>
      <c r="EX410" s="52"/>
      <c r="EY410" s="52"/>
      <c r="EZ410" s="52"/>
      <c r="FA410" s="52"/>
      <c r="FB410" s="52"/>
      <c r="FC410" s="52"/>
      <c r="FD410" s="52"/>
      <c r="FE410" s="52"/>
      <c r="FF410" s="52"/>
      <c r="FG410" s="52"/>
      <c r="FH410" s="52"/>
      <c r="FI410" s="52"/>
      <c r="FJ410" s="52"/>
      <c r="FK410" s="52"/>
      <c r="FL410" s="52"/>
      <c r="FM410" s="52"/>
      <c r="FN410" s="52"/>
      <c r="FO410" s="52"/>
      <c r="FP410" s="52"/>
      <c r="FQ410" s="52"/>
      <c r="FR410" s="52"/>
      <c r="FS410" s="52"/>
      <c r="FT410" s="52"/>
      <c r="FU410" s="52"/>
      <c r="FV410" s="52"/>
      <c r="FW410" s="52"/>
      <c r="FX410" s="52"/>
      <c r="FY410" s="52"/>
      <c r="FZ410" s="52"/>
      <c r="GA410" s="52"/>
      <c r="GB410" s="52"/>
      <c r="GC410" s="52"/>
      <c r="GD410" s="52"/>
      <c r="GE410" s="52"/>
      <c r="GF410" s="52"/>
      <c r="GG410" s="52"/>
      <c r="GH410" s="52"/>
      <c r="GI410" s="52"/>
      <c r="GJ410" s="52"/>
      <c r="GK410" s="52"/>
      <c r="GL410" s="52"/>
      <c r="GM410" s="52"/>
      <c r="GN410" s="52"/>
      <c r="GO410" s="52"/>
      <c r="GP410" s="52"/>
      <c r="GQ410" s="52"/>
      <c r="GR410" s="52"/>
      <c r="GS410" s="52"/>
      <c r="GT410" s="52"/>
      <c r="GU410" s="52"/>
      <c r="GV410" s="52"/>
      <c r="GW410" s="52"/>
      <c r="GX410" s="52"/>
      <c r="GY410" s="52"/>
      <c r="GZ410" s="52"/>
      <c r="HA410" s="52"/>
      <c r="HB410" s="52"/>
    </row>
    <row r="411" spans="1:210" x14ac:dyDescent="0.25">
      <c r="A411" s="53" t="s">
        <v>186</v>
      </c>
      <c r="B411" s="66" t="s">
        <v>114</v>
      </c>
      <c r="C411" s="66" t="s">
        <v>109</v>
      </c>
      <c r="D411" s="66" t="s">
        <v>187</v>
      </c>
      <c r="E411" s="66"/>
      <c r="F411" s="55">
        <f>SUM(F412)</f>
        <v>0</v>
      </c>
    </row>
    <row r="412" spans="1:210" s="52" customFormat="1" ht="26.4" x14ac:dyDescent="0.25">
      <c r="A412" s="49" t="s">
        <v>140</v>
      </c>
      <c r="B412" s="70" t="s">
        <v>114</v>
      </c>
      <c r="C412" s="70" t="s">
        <v>109</v>
      </c>
      <c r="D412" s="70" t="s">
        <v>187</v>
      </c>
      <c r="E412" s="70" t="s">
        <v>141</v>
      </c>
      <c r="F412" s="51">
        <v>0</v>
      </c>
    </row>
    <row r="413" spans="1:210" ht="15.6" x14ac:dyDescent="0.3">
      <c r="A413" s="40" t="s">
        <v>332</v>
      </c>
      <c r="B413" s="77" t="s">
        <v>171</v>
      </c>
      <c r="C413" s="77"/>
      <c r="D413" s="77"/>
      <c r="E413" s="77"/>
      <c r="F413" s="78">
        <f>SUM(F414)</f>
        <v>2858.05</v>
      </c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79"/>
      <c r="AU413" s="79"/>
      <c r="AV413" s="79"/>
      <c r="AW413" s="79"/>
      <c r="AX413" s="79"/>
      <c r="AY413" s="79"/>
      <c r="AZ413" s="79"/>
      <c r="BA413" s="79"/>
      <c r="BB413" s="79"/>
      <c r="BC413" s="79"/>
      <c r="BD413" s="79"/>
      <c r="BE413" s="79"/>
      <c r="BF413" s="79"/>
      <c r="BG413" s="79"/>
      <c r="BH413" s="79"/>
      <c r="BI413" s="79"/>
      <c r="BJ413" s="79"/>
      <c r="BK413" s="79"/>
      <c r="BL413" s="79"/>
      <c r="BM413" s="79"/>
      <c r="BN413" s="79"/>
      <c r="BO413" s="79"/>
      <c r="BP413" s="79"/>
      <c r="BQ413" s="79"/>
      <c r="BR413" s="79"/>
      <c r="BS413" s="79"/>
      <c r="BT413" s="79"/>
      <c r="BU413" s="79"/>
      <c r="BV413" s="79"/>
      <c r="BW413" s="79"/>
      <c r="BX413" s="79"/>
      <c r="BY413" s="79"/>
      <c r="BZ413" s="79"/>
      <c r="CA413" s="79"/>
      <c r="CB413" s="79"/>
      <c r="CC413" s="79"/>
      <c r="CD413" s="79"/>
      <c r="CE413" s="79"/>
      <c r="CF413" s="79"/>
      <c r="CG413" s="79"/>
      <c r="CH413" s="79"/>
      <c r="CI413" s="79"/>
      <c r="CJ413" s="79"/>
      <c r="CK413" s="79"/>
      <c r="CL413" s="79"/>
      <c r="CM413" s="79"/>
      <c r="CN413" s="79"/>
      <c r="CO413" s="79"/>
      <c r="CP413" s="79"/>
      <c r="CQ413" s="79"/>
      <c r="CR413" s="79"/>
      <c r="CS413" s="79"/>
      <c r="CT413" s="79"/>
      <c r="CU413" s="79"/>
      <c r="CV413" s="79"/>
      <c r="CW413" s="79"/>
      <c r="CX413" s="79"/>
      <c r="CY413" s="79"/>
      <c r="CZ413" s="79"/>
      <c r="DA413" s="79"/>
      <c r="DB413" s="79"/>
      <c r="DC413" s="79"/>
      <c r="DD413" s="79"/>
      <c r="DE413" s="79"/>
      <c r="DF413" s="79"/>
      <c r="DG413" s="79"/>
      <c r="DH413" s="79"/>
      <c r="DI413" s="79"/>
      <c r="DJ413" s="79"/>
      <c r="DK413" s="79"/>
      <c r="DL413" s="79"/>
      <c r="DM413" s="79"/>
      <c r="DN413" s="79"/>
      <c r="DO413" s="79"/>
      <c r="DP413" s="79"/>
      <c r="DQ413" s="79"/>
      <c r="DR413" s="79"/>
      <c r="DS413" s="79"/>
      <c r="DT413" s="79"/>
      <c r="DU413" s="79"/>
      <c r="DV413" s="79"/>
      <c r="DW413" s="79"/>
      <c r="DX413" s="79"/>
      <c r="DY413" s="79"/>
      <c r="DZ413" s="79"/>
      <c r="EA413" s="79"/>
      <c r="EB413" s="79"/>
      <c r="EC413" s="79"/>
      <c r="ED413" s="79"/>
      <c r="EE413" s="79"/>
      <c r="EF413" s="79"/>
      <c r="EG413" s="79"/>
      <c r="EH413" s="79"/>
      <c r="EI413" s="79"/>
      <c r="EJ413" s="79"/>
      <c r="EK413" s="79"/>
      <c r="EL413" s="79"/>
      <c r="EM413" s="79"/>
      <c r="EN413" s="79"/>
      <c r="EO413" s="79"/>
      <c r="EP413" s="79"/>
      <c r="EQ413" s="79"/>
      <c r="ER413" s="79"/>
      <c r="ES413" s="79"/>
      <c r="ET413" s="79"/>
      <c r="EU413" s="79"/>
      <c r="EV413" s="79"/>
      <c r="EW413" s="79"/>
      <c r="EX413" s="79"/>
      <c r="EY413" s="79"/>
      <c r="EZ413" s="79"/>
      <c r="FA413" s="79"/>
      <c r="FB413" s="79"/>
      <c r="FC413" s="79"/>
      <c r="FD413" s="79"/>
      <c r="FE413" s="79"/>
      <c r="FF413" s="79"/>
      <c r="FG413" s="79"/>
      <c r="FH413" s="79"/>
      <c r="FI413" s="79"/>
      <c r="FJ413" s="79"/>
      <c r="FK413" s="79"/>
      <c r="FL413" s="79"/>
      <c r="FM413" s="79"/>
      <c r="FN413" s="79"/>
      <c r="FO413" s="79"/>
      <c r="FP413" s="79"/>
      <c r="FQ413" s="79"/>
      <c r="FR413" s="79"/>
      <c r="FS413" s="79"/>
      <c r="FT413" s="79"/>
      <c r="FU413" s="79"/>
      <c r="FV413" s="79"/>
      <c r="FW413" s="79"/>
      <c r="FX413" s="79"/>
      <c r="FY413" s="79"/>
      <c r="FZ413" s="79"/>
      <c r="GA413" s="79"/>
      <c r="GB413" s="79"/>
      <c r="GC413" s="79"/>
      <c r="GD413" s="79"/>
      <c r="GE413" s="79"/>
      <c r="GF413" s="79"/>
      <c r="GG413" s="79"/>
      <c r="GH413" s="79"/>
      <c r="GI413" s="79"/>
      <c r="GJ413" s="79"/>
      <c r="GK413" s="79"/>
      <c r="GL413" s="79"/>
      <c r="GM413" s="79"/>
      <c r="GN413" s="79"/>
      <c r="GO413" s="79"/>
      <c r="GP413" s="79"/>
      <c r="GQ413" s="79"/>
      <c r="GR413" s="79"/>
      <c r="GS413" s="79"/>
      <c r="GT413" s="79"/>
      <c r="GU413" s="79"/>
      <c r="GV413" s="79"/>
      <c r="GW413" s="79"/>
      <c r="GX413" s="79"/>
      <c r="GY413" s="79"/>
      <c r="GZ413" s="79"/>
      <c r="HA413" s="79"/>
      <c r="HB413" s="79"/>
    </row>
    <row r="414" spans="1:210" ht="14.4" x14ac:dyDescent="0.3">
      <c r="A414" s="83" t="s">
        <v>333</v>
      </c>
      <c r="B414" s="84" t="s">
        <v>171</v>
      </c>
      <c r="C414" s="84" t="s">
        <v>85</v>
      </c>
      <c r="D414" s="84"/>
      <c r="E414" s="84"/>
      <c r="F414" s="85">
        <f>SUM(F415+F417)</f>
        <v>2858.05</v>
      </c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  <c r="AA414" s="124"/>
      <c r="AB414" s="124"/>
      <c r="AC414" s="124"/>
      <c r="AD414" s="124"/>
      <c r="AE414" s="124"/>
      <c r="AF414" s="124"/>
      <c r="AG414" s="124"/>
      <c r="AH414" s="124"/>
      <c r="AI414" s="124"/>
      <c r="AJ414" s="124"/>
      <c r="AK414" s="124"/>
      <c r="AL414" s="124"/>
      <c r="AM414" s="124"/>
      <c r="AN414" s="124"/>
      <c r="AO414" s="124"/>
      <c r="AP414" s="124"/>
      <c r="AQ414" s="124"/>
      <c r="AR414" s="124"/>
      <c r="AS414" s="124"/>
      <c r="AT414" s="124"/>
      <c r="AU414" s="124"/>
      <c r="AV414" s="124"/>
      <c r="AW414" s="124"/>
      <c r="AX414" s="124"/>
      <c r="AY414" s="124"/>
      <c r="AZ414" s="124"/>
      <c r="BA414" s="124"/>
      <c r="BB414" s="124"/>
      <c r="BC414" s="124"/>
      <c r="BD414" s="124"/>
      <c r="BE414" s="124"/>
      <c r="BF414" s="124"/>
      <c r="BG414" s="124"/>
      <c r="BH414" s="124"/>
      <c r="BI414" s="124"/>
      <c r="BJ414" s="124"/>
      <c r="BK414" s="124"/>
      <c r="BL414" s="124"/>
      <c r="BM414" s="124"/>
      <c r="BN414" s="124"/>
      <c r="BO414" s="124"/>
      <c r="BP414" s="124"/>
      <c r="BQ414" s="124"/>
      <c r="BR414" s="124"/>
      <c r="BS414" s="124"/>
      <c r="BT414" s="124"/>
      <c r="BU414" s="124"/>
      <c r="BV414" s="124"/>
      <c r="BW414" s="124"/>
      <c r="BX414" s="124"/>
      <c r="BY414" s="124"/>
      <c r="BZ414" s="124"/>
      <c r="CA414" s="124"/>
      <c r="CB414" s="124"/>
      <c r="CC414" s="124"/>
      <c r="CD414" s="124"/>
      <c r="CE414" s="124"/>
      <c r="CF414" s="124"/>
      <c r="CG414" s="124"/>
      <c r="CH414" s="124"/>
      <c r="CI414" s="124"/>
      <c r="CJ414" s="124"/>
      <c r="CK414" s="124"/>
      <c r="CL414" s="124"/>
      <c r="CM414" s="124"/>
      <c r="CN414" s="124"/>
      <c r="CO414" s="124"/>
      <c r="CP414" s="124"/>
      <c r="CQ414" s="124"/>
      <c r="CR414" s="124"/>
      <c r="CS414" s="124"/>
      <c r="CT414" s="124"/>
      <c r="CU414" s="124"/>
      <c r="CV414" s="124"/>
      <c r="CW414" s="124"/>
      <c r="CX414" s="124"/>
      <c r="CY414" s="124"/>
      <c r="CZ414" s="124"/>
      <c r="DA414" s="124"/>
      <c r="DB414" s="124"/>
      <c r="DC414" s="124"/>
      <c r="DD414" s="124"/>
      <c r="DE414" s="124"/>
      <c r="DF414" s="124"/>
      <c r="DG414" s="124"/>
      <c r="DH414" s="124"/>
      <c r="DI414" s="124"/>
      <c r="DJ414" s="124"/>
      <c r="DK414" s="124"/>
      <c r="DL414" s="124"/>
      <c r="DM414" s="124"/>
      <c r="DN414" s="124"/>
      <c r="DO414" s="124"/>
      <c r="DP414" s="124"/>
      <c r="DQ414" s="124"/>
      <c r="DR414" s="124"/>
      <c r="DS414" s="124"/>
      <c r="DT414" s="124"/>
      <c r="DU414" s="124"/>
      <c r="DV414" s="124"/>
      <c r="DW414" s="124"/>
      <c r="DX414" s="124"/>
      <c r="DY414" s="124"/>
      <c r="DZ414" s="124"/>
      <c r="EA414" s="124"/>
      <c r="EB414" s="124"/>
      <c r="EC414" s="124"/>
      <c r="ED414" s="124"/>
      <c r="EE414" s="124"/>
      <c r="EF414" s="124"/>
      <c r="EG414" s="124"/>
      <c r="EH414" s="124"/>
      <c r="EI414" s="124"/>
      <c r="EJ414" s="124"/>
      <c r="EK414" s="124"/>
      <c r="EL414" s="124"/>
      <c r="EM414" s="124"/>
      <c r="EN414" s="124"/>
      <c r="EO414" s="124"/>
      <c r="EP414" s="124"/>
      <c r="EQ414" s="124"/>
      <c r="ER414" s="124"/>
      <c r="ES414" s="124"/>
      <c r="ET414" s="124"/>
      <c r="EU414" s="124"/>
      <c r="EV414" s="124"/>
      <c r="EW414" s="124"/>
      <c r="EX414" s="124"/>
      <c r="EY414" s="124"/>
      <c r="EZ414" s="124"/>
      <c r="FA414" s="124"/>
      <c r="FB414" s="124"/>
      <c r="FC414" s="124"/>
      <c r="FD414" s="124"/>
      <c r="FE414" s="124"/>
      <c r="FF414" s="124"/>
      <c r="FG414" s="124"/>
      <c r="FH414" s="124"/>
      <c r="FI414" s="124"/>
      <c r="FJ414" s="124"/>
      <c r="FK414" s="124"/>
      <c r="FL414" s="124"/>
      <c r="FM414" s="124"/>
      <c r="FN414" s="124"/>
      <c r="FO414" s="124"/>
      <c r="FP414" s="124"/>
      <c r="FQ414" s="124"/>
      <c r="FR414" s="124"/>
      <c r="FS414" s="124"/>
      <c r="FT414" s="124"/>
      <c r="FU414" s="124"/>
      <c r="FV414" s="124"/>
      <c r="FW414" s="124"/>
      <c r="FX414" s="124"/>
      <c r="FY414" s="124"/>
      <c r="FZ414" s="124"/>
      <c r="GA414" s="124"/>
      <c r="GB414" s="124"/>
      <c r="GC414" s="124"/>
      <c r="GD414" s="124"/>
      <c r="GE414" s="124"/>
      <c r="GF414" s="124"/>
      <c r="GG414" s="124"/>
      <c r="GH414" s="124"/>
      <c r="GI414" s="124"/>
      <c r="GJ414" s="124"/>
      <c r="GK414" s="124"/>
      <c r="GL414" s="124"/>
      <c r="GM414" s="124"/>
      <c r="GN414" s="124"/>
      <c r="GO414" s="124"/>
      <c r="GP414" s="124"/>
      <c r="GQ414" s="124"/>
      <c r="GR414" s="124"/>
      <c r="GS414" s="124"/>
      <c r="GT414" s="124"/>
      <c r="GU414" s="124"/>
      <c r="GV414" s="124"/>
      <c r="GW414" s="124"/>
      <c r="GX414" s="124"/>
      <c r="GY414" s="124"/>
      <c r="GZ414" s="124"/>
      <c r="HA414" s="124"/>
      <c r="HB414" s="124"/>
    </row>
    <row r="415" spans="1:210" x14ac:dyDescent="0.25">
      <c r="A415" s="53" t="s">
        <v>333</v>
      </c>
      <c r="B415" s="66" t="s">
        <v>171</v>
      </c>
      <c r="C415" s="66" t="s">
        <v>85</v>
      </c>
      <c r="D415" s="66" t="s">
        <v>334</v>
      </c>
      <c r="E415" s="66"/>
      <c r="F415" s="55">
        <f>SUM(F416)</f>
        <v>2350</v>
      </c>
    </row>
    <row r="416" spans="1:210" s="52" customFormat="1" ht="26.4" x14ac:dyDescent="0.25">
      <c r="A416" s="49" t="s">
        <v>140</v>
      </c>
      <c r="B416" s="70" t="s">
        <v>171</v>
      </c>
      <c r="C416" s="70" t="s">
        <v>85</v>
      </c>
      <c r="D416" s="70" t="s">
        <v>334</v>
      </c>
      <c r="E416" s="70" t="s">
        <v>141</v>
      </c>
      <c r="F416" s="51">
        <v>2350</v>
      </c>
    </row>
    <row r="417" spans="1:210" x14ac:dyDescent="0.25">
      <c r="A417" s="53" t="s">
        <v>335</v>
      </c>
      <c r="B417" s="66" t="s">
        <v>336</v>
      </c>
      <c r="C417" s="66" t="s">
        <v>85</v>
      </c>
      <c r="D417" s="66" t="s">
        <v>337</v>
      </c>
      <c r="E417" s="66"/>
      <c r="F417" s="55">
        <f>SUM(F418)</f>
        <v>508.05</v>
      </c>
    </row>
    <row r="418" spans="1:210" s="52" customFormat="1" ht="26.4" x14ac:dyDescent="0.25">
      <c r="A418" s="49" t="s">
        <v>140</v>
      </c>
      <c r="B418" s="70" t="s">
        <v>171</v>
      </c>
      <c r="C418" s="70" t="s">
        <v>85</v>
      </c>
      <c r="D418" s="70" t="s">
        <v>337</v>
      </c>
      <c r="E418" s="70" t="s">
        <v>141</v>
      </c>
      <c r="F418" s="51">
        <v>508.05</v>
      </c>
    </row>
    <row r="419" spans="1:210" ht="15.6" x14ac:dyDescent="0.3">
      <c r="A419" s="40" t="s">
        <v>338</v>
      </c>
      <c r="B419" s="77" t="s">
        <v>118</v>
      </c>
      <c r="C419" s="77"/>
      <c r="D419" s="77"/>
      <c r="E419" s="77"/>
      <c r="F419" s="78">
        <f t="shared" ref="F419:F421" si="3">SUM(F420)</f>
        <v>0</v>
      </c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  <c r="Z419" s="125"/>
      <c r="AA419" s="125"/>
      <c r="AB419" s="125"/>
      <c r="AC419" s="125"/>
      <c r="AD419" s="125"/>
      <c r="AE419" s="125"/>
      <c r="AF419" s="125"/>
      <c r="AG419" s="125"/>
      <c r="AH419" s="125"/>
      <c r="AI419" s="125"/>
      <c r="AJ419" s="125"/>
      <c r="AK419" s="125"/>
      <c r="AL419" s="125"/>
      <c r="AM419" s="125"/>
      <c r="AN419" s="125"/>
      <c r="AO419" s="125"/>
      <c r="AP419" s="125"/>
      <c r="AQ419" s="125"/>
      <c r="AR419" s="125"/>
      <c r="AS419" s="125"/>
      <c r="AT419" s="125"/>
      <c r="AU419" s="125"/>
      <c r="AV419" s="125"/>
      <c r="AW419" s="125"/>
      <c r="AX419" s="125"/>
      <c r="AY419" s="125"/>
      <c r="AZ419" s="125"/>
      <c r="BA419" s="125"/>
      <c r="BB419" s="125"/>
      <c r="BC419" s="125"/>
      <c r="BD419" s="125"/>
      <c r="BE419" s="125"/>
      <c r="BF419" s="125"/>
      <c r="BG419" s="125"/>
      <c r="BH419" s="125"/>
      <c r="BI419" s="125"/>
      <c r="BJ419" s="125"/>
      <c r="BK419" s="125"/>
      <c r="BL419" s="125"/>
      <c r="BM419" s="125"/>
      <c r="BN419" s="125"/>
      <c r="BO419" s="125"/>
      <c r="BP419" s="125"/>
      <c r="BQ419" s="125"/>
      <c r="BR419" s="125"/>
      <c r="BS419" s="125"/>
      <c r="BT419" s="125"/>
      <c r="BU419" s="125"/>
      <c r="BV419" s="125"/>
      <c r="BW419" s="125"/>
      <c r="BX419" s="125"/>
      <c r="BY419" s="125"/>
      <c r="BZ419" s="125"/>
      <c r="CA419" s="125"/>
      <c r="CB419" s="125"/>
      <c r="CC419" s="125"/>
      <c r="CD419" s="125"/>
      <c r="CE419" s="125"/>
      <c r="CF419" s="125"/>
      <c r="CG419" s="125"/>
      <c r="CH419" s="125"/>
      <c r="CI419" s="125"/>
      <c r="CJ419" s="125"/>
      <c r="CK419" s="125"/>
      <c r="CL419" s="125"/>
      <c r="CM419" s="125"/>
      <c r="CN419" s="125"/>
      <c r="CO419" s="125"/>
      <c r="CP419" s="125"/>
      <c r="CQ419" s="125"/>
      <c r="CR419" s="125"/>
      <c r="CS419" s="125"/>
      <c r="CT419" s="125"/>
      <c r="CU419" s="125"/>
      <c r="CV419" s="125"/>
      <c r="CW419" s="125"/>
      <c r="CX419" s="125"/>
      <c r="CY419" s="125"/>
      <c r="CZ419" s="125"/>
      <c r="DA419" s="125"/>
      <c r="DB419" s="125"/>
      <c r="DC419" s="125"/>
      <c r="DD419" s="125"/>
      <c r="DE419" s="125"/>
      <c r="DF419" s="125"/>
      <c r="DG419" s="125"/>
      <c r="DH419" s="125"/>
      <c r="DI419" s="125"/>
      <c r="DJ419" s="125"/>
      <c r="DK419" s="125"/>
      <c r="DL419" s="125"/>
      <c r="DM419" s="125"/>
      <c r="DN419" s="125"/>
      <c r="DO419" s="125"/>
      <c r="DP419" s="125"/>
      <c r="DQ419" s="125"/>
      <c r="DR419" s="125"/>
      <c r="DS419" s="125"/>
      <c r="DT419" s="125"/>
      <c r="DU419" s="125"/>
      <c r="DV419" s="125"/>
      <c r="DW419" s="125"/>
      <c r="DX419" s="125"/>
      <c r="DY419" s="125"/>
      <c r="DZ419" s="125"/>
      <c r="EA419" s="125"/>
      <c r="EB419" s="125"/>
      <c r="EC419" s="125"/>
      <c r="ED419" s="125"/>
      <c r="EE419" s="125"/>
      <c r="EF419" s="125"/>
      <c r="EG419" s="125"/>
      <c r="EH419" s="125"/>
      <c r="EI419" s="125"/>
      <c r="EJ419" s="125"/>
      <c r="EK419" s="125"/>
      <c r="EL419" s="125"/>
      <c r="EM419" s="125"/>
      <c r="EN419" s="125"/>
      <c r="EO419" s="125"/>
      <c r="EP419" s="125"/>
      <c r="EQ419" s="125"/>
      <c r="ER419" s="125"/>
      <c r="ES419" s="125"/>
      <c r="ET419" s="125"/>
      <c r="EU419" s="125"/>
      <c r="EV419" s="125"/>
      <c r="EW419" s="125"/>
      <c r="EX419" s="125"/>
      <c r="EY419" s="125"/>
      <c r="EZ419" s="125"/>
      <c r="FA419" s="125"/>
      <c r="FB419" s="125"/>
      <c r="FC419" s="125"/>
      <c r="FD419" s="125"/>
      <c r="FE419" s="125"/>
      <c r="FF419" s="125"/>
      <c r="FG419" s="125"/>
      <c r="FH419" s="125"/>
      <c r="FI419" s="125"/>
      <c r="FJ419" s="125"/>
      <c r="FK419" s="125"/>
      <c r="FL419" s="125"/>
      <c r="FM419" s="125"/>
      <c r="FN419" s="125"/>
      <c r="FO419" s="125"/>
      <c r="FP419" s="125"/>
      <c r="FQ419" s="125"/>
      <c r="FR419" s="125"/>
      <c r="FS419" s="125"/>
      <c r="FT419" s="125"/>
      <c r="FU419" s="125"/>
      <c r="FV419" s="125"/>
      <c r="FW419" s="125"/>
      <c r="FX419" s="125"/>
      <c r="FY419" s="125"/>
      <c r="FZ419" s="125"/>
      <c r="GA419" s="125"/>
      <c r="GB419" s="125"/>
      <c r="GC419" s="125"/>
      <c r="GD419" s="125"/>
      <c r="GE419" s="125"/>
      <c r="GF419" s="125"/>
      <c r="GG419" s="125"/>
      <c r="GH419" s="125"/>
      <c r="GI419" s="125"/>
      <c r="GJ419" s="125"/>
      <c r="GK419" s="125"/>
      <c r="GL419" s="125"/>
      <c r="GM419" s="125"/>
      <c r="GN419" s="125"/>
      <c r="GO419" s="125"/>
      <c r="GP419" s="125"/>
      <c r="GQ419" s="125"/>
      <c r="GR419" s="125"/>
      <c r="GS419" s="125"/>
      <c r="GT419" s="125"/>
      <c r="GU419" s="125"/>
      <c r="GV419" s="125"/>
      <c r="GW419" s="125"/>
      <c r="GX419" s="125"/>
      <c r="GY419" s="125"/>
      <c r="GZ419" s="125"/>
      <c r="HA419" s="125"/>
      <c r="HB419" s="125"/>
    </row>
    <row r="420" spans="1:210" ht="13.8" x14ac:dyDescent="0.25">
      <c r="A420" s="43" t="s">
        <v>339</v>
      </c>
      <c r="B420" s="41" t="s">
        <v>118</v>
      </c>
      <c r="C420" s="41" t="s">
        <v>83</v>
      </c>
      <c r="D420" s="41"/>
      <c r="E420" s="41"/>
      <c r="F420" s="42">
        <f t="shared" si="3"/>
        <v>0</v>
      </c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  <c r="AA420" s="124"/>
      <c r="AB420" s="124"/>
      <c r="AC420" s="124"/>
      <c r="AD420" s="124"/>
      <c r="AE420" s="124"/>
      <c r="AF420" s="124"/>
      <c r="AG420" s="124"/>
      <c r="AH420" s="124"/>
      <c r="AI420" s="124"/>
      <c r="AJ420" s="124"/>
      <c r="AK420" s="124"/>
      <c r="AL420" s="124"/>
      <c r="AM420" s="124"/>
      <c r="AN420" s="124"/>
      <c r="AO420" s="124"/>
      <c r="AP420" s="124"/>
      <c r="AQ420" s="124"/>
      <c r="AR420" s="124"/>
      <c r="AS420" s="124"/>
      <c r="AT420" s="124"/>
      <c r="AU420" s="124"/>
      <c r="AV420" s="124"/>
      <c r="AW420" s="124"/>
      <c r="AX420" s="124"/>
      <c r="AY420" s="124"/>
      <c r="AZ420" s="124"/>
      <c r="BA420" s="124"/>
      <c r="BB420" s="124"/>
      <c r="BC420" s="124"/>
      <c r="BD420" s="124"/>
      <c r="BE420" s="124"/>
      <c r="BF420" s="124"/>
      <c r="BG420" s="124"/>
      <c r="BH420" s="124"/>
      <c r="BI420" s="124"/>
      <c r="BJ420" s="124"/>
      <c r="BK420" s="124"/>
      <c r="BL420" s="124"/>
      <c r="BM420" s="124"/>
      <c r="BN420" s="124"/>
      <c r="BO420" s="124"/>
      <c r="BP420" s="124"/>
      <c r="BQ420" s="124"/>
      <c r="BR420" s="124"/>
      <c r="BS420" s="124"/>
      <c r="BT420" s="124"/>
      <c r="BU420" s="124"/>
      <c r="BV420" s="124"/>
      <c r="BW420" s="124"/>
      <c r="BX420" s="124"/>
      <c r="BY420" s="124"/>
      <c r="BZ420" s="124"/>
      <c r="CA420" s="124"/>
      <c r="CB420" s="124"/>
      <c r="CC420" s="124"/>
      <c r="CD420" s="124"/>
      <c r="CE420" s="124"/>
      <c r="CF420" s="124"/>
      <c r="CG420" s="124"/>
      <c r="CH420" s="124"/>
      <c r="CI420" s="124"/>
      <c r="CJ420" s="124"/>
      <c r="CK420" s="124"/>
      <c r="CL420" s="124"/>
      <c r="CM420" s="124"/>
      <c r="CN420" s="124"/>
      <c r="CO420" s="124"/>
      <c r="CP420" s="124"/>
      <c r="CQ420" s="124"/>
      <c r="CR420" s="124"/>
      <c r="CS420" s="124"/>
      <c r="CT420" s="124"/>
      <c r="CU420" s="124"/>
      <c r="CV420" s="124"/>
      <c r="CW420" s="124"/>
      <c r="CX420" s="124"/>
      <c r="CY420" s="124"/>
      <c r="CZ420" s="124"/>
      <c r="DA420" s="124"/>
      <c r="DB420" s="124"/>
      <c r="DC420" s="124"/>
      <c r="DD420" s="124"/>
      <c r="DE420" s="124"/>
      <c r="DF420" s="124"/>
      <c r="DG420" s="124"/>
      <c r="DH420" s="124"/>
      <c r="DI420" s="124"/>
      <c r="DJ420" s="124"/>
      <c r="DK420" s="124"/>
      <c r="DL420" s="124"/>
      <c r="DM420" s="124"/>
      <c r="DN420" s="124"/>
      <c r="DO420" s="124"/>
      <c r="DP420" s="124"/>
      <c r="DQ420" s="124"/>
      <c r="DR420" s="124"/>
      <c r="DS420" s="124"/>
      <c r="DT420" s="124"/>
      <c r="DU420" s="124"/>
      <c r="DV420" s="124"/>
      <c r="DW420" s="124"/>
      <c r="DX420" s="124"/>
      <c r="DY420" s="124"/>
      <c r="DZ420" s="124"/>
      <c r="EA420" s="124"/>
      <c r="EB420" s="124"/>
      <c r="EC420" s="124"/>
      <c r="ED420" s="124"/>
      <c r="EE420" s="124"/>
      <c r="EF420" s="124"/>
      <c r="EG420" s="124"/>
      <c r="EH420" s="124"/>
      <c r="EI420" s="124"/>
      <c r="EJ420" s="124"/>
      <c r="EK420" s="124"/>
      <c r="EL420" s="124"/>
      <c r="EM420" s="124"/>
      <c r="EN420" s="124"/>
      <c r="EO420" s="124"/>
      <c r="EP420" s="124"/>
      <c r="EQ420" s="124"/>
      <c r="ER420" s="124"/>
      <c r="ES420" s="124"/>
      <c r="ET420" s="124"/>
      <c r="EU420" s="124"/>
      <c r="EV420" s="124"/>
      <c r="EW420" s="124"/>
      <c r="EX420" s="124"/>
      <c r="EY420" s="124"/>
      <c r="EZ420" s="124"/>
      <c r="FA420" s="124"/>
      <c r="FB420" s="124"/>
      <c r="FC420" s="124"/>
      <c r="FD420" s="124"/>
      <c r="FE420" s="124"/>
      <c r="FF420" s="124"/>
      <c r="FG420" s="124"/>
      <c r="FH420" s="124"/>
      <c r="FI420" s="124"/>
      <c r="FJ420" s="124"/>
      <c r="FK420" s="124"/>
      <c r="FL420" s="124"/>
      <c r="FM420" s="124"/>
      <c r="FN420" s="124"/>
      <c r="FO420" s="124"/>
      <c r="FP420" s="124"/>
      <c r="FQ420" s="124"/>
      <c r="FR420" s="124"/>
      <c r="FS420" s="124"/>
      <c r="FT420" s="124"/>
      <c r="FU420" s="124"/>
      <c r="FV420" s="124"/>
      <c r="FW420" s="124"/>
      <c r="FX420" s="124"/>
      <c r="FY420" s="124"/>
      <c r="FZ420" s="124"/>
      <c r="GA420" s="124"/>
      <c r="GB420" s="124"/>
      <c r="GC420" s="124"/>
      <c r="GD420" s="124"/>
      <c r="GE420" s="124"/>
      <c r="GF420" s="124"/>
      <c r="GG420" s="124"/>
      <c r="GH420" s="124"/>
      <c r="GI420" s="124"/>
      <c r="GJ420" s="124"/>
      <c r="GK420" s="124"/>
      <c r="GL420" s="124"/>
      <c r="GM420" s="124"/>
      <c r="GN420" s="124"/>
      <c r="GO420" s="124"/>
      <c r="GP420" s="124"/>
      <c r="GQ420" s="124"/>
      <c r="GR420" s="124"/>
      <c r="GS420" s="124"/>
      <c r="GT420" s="124"/>
      <c r="GU420" s="124"/>
      <c r="GV420" s="124"/>
      <c r="GW420" s="124"/>
      <c r="GX420" s="124"/>
      <c r="GY420" s="124"/>
      <c r="GZ420" s="124"/>
      <c r="HA420" s="124"/>
      <c r="HB420" s="124"/>
    </row>
    <row r="421" spans="1:210" x14ac:dyDescent="0.25">
      <c r="A421" s="53" t="s">
        <v>340</v>
      </c>
      <c r="B421" s="66" t="s">
        <v>118</v>
      </c>
      <c r="C421" s="66" t="s">
        <v>83</v>
      </c>
      <c r="D421" s="66" t="s">
        <v>341</v>
      </c>
      <c r="E421" s="66"/>
      <c r="F421" s="55">
        <f t="shared" si="3"/>
        <v>0</v>
      </c>
    </row>
    <row r="422" spans="1:210" s="52" customFormat="1" x14ac:dyDescent="0.25">
      <c r="A422" s="49" t="s">
        <v>342</v>
      </c>
      <c r="B422" s="70" t="s">
        <v>118</v>
      </c>
      <c r="C422" s="70" t="s">
        <v>83</v>
      </c>
      <c r="D422" s="70" t="s">
        <v>341</v>
      </c>
      <c r="E422" s="70" t="s">
        <v>343</v>
      </c>
      <c r="F422" s="51">
        <v>0</v>
      </c>
    </row>
    <row r="423" spans="1:210" ht="13.8" x14ac:dyDescent="0.25">
      <c r="A423" s="43" t="s">
        <v>344</v>
      </c>
      <c r="B423" s="41"/>
      <c r="C423" s="41"/>
      <c r="D423" s="41"/>
      <c r="E423" s="41"/>
      <c r="F423" s="42">
        <f>SUM(F10+F85+F89+F99+F122+F195+F205+F303+F337+F397+F413+F419)</f>
        <v>1211263.5200000003</v>
      </c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  <c r="AF423" s="126"/>
      <c r="AG423" s="126"/>
      <c r="AH423" s="126"/>
      <c r="AI423" s="126"/>
      <c r="AJ423" s="126"/>
      <c r="AK423" s="126"/>
      <c r="AL423" s="126"/>
      <c r="AM423" s="126"/>
      <c r="AN423" s="126"/>
      <c r="AO423" s="126"/>
      <c r="AP423" s="126"/>
      <c r="AQ423" s="126"/>
      <c r="AR423" s="126"/>
      <c r="AS423" s="126"/>
      <c r="AT423" s="126"/>
      <c r="AU423" s="126"/>
      <c r="AV423" s="126"/>
      <c r="AW423" s="126"/>
      <c r="AX423" s="126"/>
      <c r="AY423" s="126"/>
      <c r="AZ423" s="126"/>
      <c r="BA423" s="126"/>
      <c r="BB423" s="126"/>
      <c r="BC423" s="126"/>
      <c r="BD423" s="126"/>
      <c r="BE423" s="126"/>
      <c r="BF423" s="126"/>
      <c r="BG423" s="126"/>
      <c r="BH423" s="126"/>
      <c r="BI423" s="126"/>
      <c r="BJ423" s="126"/>
      <c r="BK423" s="126"/>
      <c r="BL423" s="126"/>
      <c r="BM423" s="126"/>
      <c r="BN423" s="126"/>
      <c r="BO423" s="126"/>
      <c r="BP423" s="126"/>
      <c r="BQ423" s="126"/>
      <c r="BR423" s="126"/>
      <c r="BS423" s="126"/>
      <c r="BT423" s="126"/>
      <c r="BU423" s="126"/>
      <c r="BV423" s="126"/>
      <c r="BW423" s="126"/>
      <c r="BX423" s="126"/>
      <c r="BY423" s="126"/>
      <c r="BZ423" s="126"/>
      <c r="CA423" s="126"/>
      <c r="CB423" s="126"/>
      <c r="CC423" s="126"/>
      <c r="CD423" s="126"/>
      <c r="CE423" s="126"/>
      <c r="CF423" s="126"/>
      <c r="CG423" s="126"/>
      <c r="CH423" s="126"/>
      <c r="CI423" s="126"/>
      <c r="CJ423" s="126"/>
      <c r="CK423" s="126"/>
      <c r="CL423" s="126"/>
      <c r="CM423" s="126"/>
      <c r="CN423" s="126"/>
      <c r="CO423" s="126"/>
      <c r="CP423" s="126"/>
      <c r="CQ423" s="126"/>
      <c r="CR423" s="126"/>
      <c r="CS423" s="126"/>
      <c r="CT423" s="126"/>
      <c r="CU423" s="126"/>
      <c r="CV423" s="126"/>
      <c r="CW423" s="126"/>
      <c r="CX423" s="126"/>
      <c r="CY423" s="126"/>
      <c r="CZ423" s="126"/>
      <c r="DA423" s="126"/>
      <c r="DB423" s="126"/>
      <c r="DC423" s="126"/>
      <c r="DD423" s="126"/>
      <c r="DE423" s="126"/>
      <c r="DF423" s="126"/>
      <c r="DG423" s="126"/>
      <c r="DH423" s="126"/>
      <c r="DI423" s="126"/>
      <c r="DJ423" s="126"/>
      <c r="DK423" s="126"/>
      <c r="DL423" s="126"/>
      <c r="DM423" s="126"/>
      <c r="DN423" s="126"/>
      <c r="DO423" s="126"/>
      <c r="DP423" s="126"/>
      <c r="DQ423" s="126"/>
      <c r="DR423" s="126"/>
      <c r="DS423" s="126"/>
      <c r="DT423" s="126"/>
      <c r="DU423" s="126"/>
      <c r="DV423" s="126"/>
      <c r="DW423" s="126"/>
      <c r="DX423" s="126"/>
      <c r="DY423" s="126"/>
      <c r="DZ423" s="126"/>
      <c r="EA423" s="126"/>
      <c r="EB423" s="126"/>
      <c r="EC423" s="126"/>
      <c r="ED423" s="126"/>
      <c r="EE423" s="126"/>
      <c r="EF423" s="126"/>
      <c r="EG423" s="126"/>
      <c r="EH423" s="126"/>
      <c r="EI423" s="126"/>
      <c r="EJ423" s="126"/>
      <c r="EK423" s="126"/>
      <c r="EL423" s="126"/>
      <c r="EM423" s="126"/>
      <c r="EN423" s="126"/>
      <c r="EO423" s="126"/>
      <c r="EP423" s="126"/>
      <c r="EQ423" s="126"/>
      <c r="ER423" s="126"/>
      <c r="ES423" s="126"/>
      <c r="ET423" s="126"/>
      <c r="EU423" s="126"/>
      <c r="EV423" s="126"/>
      <c r="EW423" s="126"/>
      <c r="EX423" s="126"/>
      <c r="EY423" s="126"/>
      <c r="EZ423" s="126"/>
      <c r="FA423" s="126"/>
      <c r="FB423" s="126"/>
      <c r="FC423" s="126"/>
      <c r="FD423" s="126"/>
      <c r="FE423" s="126"/>
      <c r="FF423" s="126"/>
      <c r="FG423" s="126"/>
      <c r="FH423" s="126"/>
      <c r="FI423" s="126"/>
      <c r="FJ423" s="126"/>
      <c r="FK423" s="126"/>
      <c r="FL423" s="126"/>
      <c r="FM423" s="126"/>
      <c r="FN423" s="126"/>
      <c r="FO423" s="126"/>
      <c r="FP423" s="126"/>
      <c r="FQ423" s="126"/>
      <c r="FR423" s="126"/>
      <c r="FS423" s="126"/>
      <c r="FT423" s="126"/>
      <c r="FU423" s="126"/>
      <c r="FV423" s="126"/>
      <c r="FW423" s="126"/>
      <c r="FX423" s="126"/>
      <c r="FY423" s="126"/>
      <c r="FZ423" s="126"/>
      <c r="GA423" s="126"/>
      <c r="GB423" s="126"/>
      <c r="GC423" s="126"/>
      <c r="GD423" s="126"/>
      <c r="GE423" s="126"/>
      <c r="GF423" s="126"/>
      <c r="GG423" s="126"/>
      <c r="GH423" s="126"/>
      <c r="GI423" s="126"/>
      <c r="GJ423" s="126"/>
      <c r="GK423" s="126"/>
      <c r="GL423" s="126"/>
      <c r="GM423" s="126"/>
      <c r="GN423" s="126"/>
      <c r="GO423" s="126"/>
      <c r="GP423" s="126"/>
      <c r="GQ423" s="126"/>
      <c r="GR423" s="126"/>
      <c r="GS423" s="126"/>
      <c r="GT423" s="126"/>
      <c r="GU423" s="126"/>
      <c r="GV423" s="126"/>
      <c r="GW423" s="126"/>
      <c r="GX423" s="126"/>
      <c r="GY423" s="126"/>
      <c r="GZ423" s="126"/>
      <c r="HA423" s="126"/>
      <c r="HB423" s="126"/>
    </row>
    <row r="424" spans="1:210" x14ac:dyDescent="0.25">
      <c r="A424" s="126"/>
      <c r="F424" s="128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  <c r="AF424" s="126"/>
      <c r="AG424" s="126"/>
      <c r="AH424" s="126"/>
      <c r="AI424" s="126"/>
      <c r="AJ424" s="126"/>
      <c r="AK424" s="126"/>
      <c r="AL424" s="126"/>
      <c r="AM424" s="126"/>
      <c r="AN424" s="126"/>
      <c r="AO424" s="126"/>
      <c r="AP424" s="126"/>
      <c r="AQ424" s="126"/>
      <c r="AR424" s="126"/>
      <c r="AS424" s="126"/>
      <c r="AT424" s="126"/>
      <c r="AU424" s="126"/>
      <c r="AV424" s="126"/>
      <c r="AW424" s="126"/>
      <c r="AX424" s="126"/>
      <c r="AY424" s="126"/>
      <c r="AZ424" s="126"/>
      <c r="BA424" s="126"/>
      <c r="BB424" s="126"/>
      <c r="BC424" s="126"/>
      <c r="BD424" s="126"/>
      <c r="BE424" s="126"/>
      <c r="BF424" s="126"/>
      <c r="BG424" s="126"/>
      <c r="BH424" s="126"/>
      <c r="BI424" s="126"/>
      <c r="BJ424" s="126"/>
      <c r="BK424" s="126"/>
      <c r="BL424" s="126"/>
      <c r="BM424" s="126"/>
      <c r="BN424" s="126"/>
      <c r="BO424" s="126"/>
      <c r="BP424" s="126"/>
      <c r="BQ424" s="126"/>
      <c r="BR424" s="126"/>
      <c r="BS424" s="126"/>
      <c r="BT424" s="126"/>
      <c r="BU424" s="126"/>
      <c r="BV424" s="126"/>
      <c r="BW424" s="126"/>
      <c r="BX424" s="126"/>
      <c r="BY424" s="126"/>
      <c r="BZ424" s="126"/>
      <c r="CA424" s="126"/>
      <c r="CB424" s="126"/>
      <c r="CC424" s="126"/>
      <c r="CD424" s="126"/>
      <c r="CE424" s="126"/>
      <c r="CF424" s="126"/>
      <c r="CG424" s="126"/>
      <c r="CH424" s="126"/>
      <c r="CI424" s="126"/>
      <c r="CJ424" s="126"/>
      <c r="CK424" s="126"/>
      <c r="CL424" s="126"/>
      <c r="CM424" s="126"/>
      <c r="CN424" s="126"/>
      <c r="CO424" s="126"/>
      <c r="CP424" s="126"/>
      <c r="CQ424" s="126"/>
      <c r="CR424" s="126"/>
      <c r="CS424" s="126"/>
      <c r="CT424" s="126"/>
      <c r="CU424" s="126"/>
      <c r="CV424" s="126"/>
      <c r="CW424" s="126"/>
      <c r="CX424" s="126"/>
      <c r="CY424" s="126"/>
      <c r="CZ424" s="126"/>
      <c r="DA424" s="126"/>
      <c r="DB424" s="126"/>
      <c r="DC424" s="126"/>
      <c r="DD424" s="126"/>
      <c r="DE424" s="126"/>
      <c r="DF424" s="126"/>
      <c r="DG424" s="126"/>
      <c r="DH424" s="126"/>
      <c r="DI424" s="126"/>
      <c r="DJ424" s="126"/>
      <c r="DK424" s="126"/>
      <c r="DL424" s="126"/>
      <c r="DM424" s="126"/>
      <c r="DN424" s="126"/>
      <c r="DO424" s="126"/>
      <c r="DP424" s="126"/>
      <c r="DQ424" s="126"/>
      <c r="DR424" s="126"/>
      <c r="DS424" s="126"/>
      <c r="DT424" s="126"/>
      <c r="DU424" s="126"/>
      <c r="DV424" s="126"/>
      <c r="DW424" s="126"/>
      <c r="DX424" s="126"/>
      <c r="DY424" s="126"/>
      <c r="DZ424" s="126"/>
      <c r="EA424" s="126"/>
      <c r="EB424" s="126"/>
      <c r="EC424" s="126"/>
      <c r="ED424" s="126"/>
      <c r="EE424" s="126"/>
      <c r="EF424" s="126"/>
      <c r="EG424" s="126"/>
      <c r="EH424" s="126"/>
      <c r="EI424" s="126"/>
      <c r="EJ424" s="126"/>
      <c r="EK424" s="126"/>
      <c r="EL424" s="126"/>
      <c r="EM424" s="126"/>
      <c r="EN424" s="126"/>
      <c r="EO424" s="126"/>
      <c r="EP424" s="126"/>
      <c r="EQ424" s="126"/>
      <c r="ER424" s="126"/>
      <c r="ES424" s="126"/>
      <c r="ET424" s="126"/>
      <c r="EU424" s="126"/>
      <c r="EV424" s="126"/>
      <c r="EW424" s="126"/>
      <c r="EX424" s="126"/>
      <c r="EY424" s="126"/>
      <c r="EZ424" s="126"/>
      <c r="FA424" s="126"/>
      <c r="FB424" s="126"/>
      <c r="FC424" s="126"/>
      <c r="FD424" s="126"/>
      <c r="FE424" s="126"/>
      <c r="FF424" s="126"/>
      <c r="FG424" s="126"/>
      <c r="FH424" s="126"/>
      <c r="FI424" s="126"/>
      <c r="FJ424" s="126"/>
      <c r="FK424" s="126"/>
      <c r="FL424" s="126"/>
      <c r="FM424" s="126"/>
      <c r="FN424" s="126"/>
      <c r="FO424" s="126"/>
      <c r="FP424" s="126"/>
      <c r="FQ424" s="126"/>
      <c r="FR424" s="126"/>
      <c r="FS424" s="126"/>
      <c r="FT424" s="126"/>
      <c r="FU424" s="126"/>
      <c r="FV424" s="126"/>
      <c r="FW424" s="126"/>
      <c r="FX424" s="126"/>
      <c r="FY424" s="126"/>
      <c r="FZ424" s="126"/>
      <c r="GA424" s="126"/>
      <c r="GB424" s="126"/>
      <c r="GC424" s="126"/>
      <c r="GD424" s="126"/>
      <c r="GE424" s="126"/>
      <c r="GF424" s="126"/>
      <c r="GG424" s="126"/>
      <c r="GH424" s="126"/>
      <c r="GI424" s="126"/>
      <c r="GJ424" s="126"/>
      <c r="GK424" s="126"/>
      <c r="GL424" s="126"/>
      <c r="GM424" s="126"/>
      <c r="GN424" s="126"/>
      <c r="GO424" s="126"/>
      <c r="GP424" s="126"/>
      <c r="GQ424" s="126"/>
      <c r="GR424" s="126"/>
      <c r="GS424" s="126"/>
      <c r="GT424" s="126"/>
      <c r="GU424" s="126"/>
      <c r="GV424" s="126"/>
      <c r="GW424" s="126"/>
      <c r="GX424" s="126"/>
      <c r="GY424" s="126"/>
      <c r="GZ424" s="126"/>
      <c r="HA424" s="126"/>
      <c r="HB424" s="126"/>
    </row>
    <row r="425" spans="1:210" x14ac:dyDescent="0.25">
      <c r="A425" s="126"/>
      <c r="F425" s="128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  <c r="AF425" s="126"/>
      <c r="AG425" s="126"/>
      <c r="AH425" s="126"/>
      <c r="AI425" s="126"/>
      <c r="AJ425" s="126"/>
      <c r="AK425" s="126"/>
      <c r="AL425" s="126"/>
      <c r="AM425" s="126"/>
      <c r="AN425" s="126"/>
      <c r="AO425" s="126"/>
      <c r="AP425" s="126"/>
      <c r="AQ425" s="126"/>
      <c r="AR425" s="126"/>
      <c r="AS425" s="126"/>
      <c r="AT425" s="126"/>
      <c r="AU425" s="126"/>
      <c r="AV425" s="126"/>
      <c r="AW425" s="126"/>
      <c r="AX425" s="126"/>
      <c r="AY425" s="126"/>
      <c r="AZ425" s="126"/>
      <c r="BA425" s="126"/>
      <c r="BB425" s="126"/>
      <c r="BC425" s="126"/>
      <c r="BD425" s="126"/>
      <c r="BE425" s="126"/>
      <c r="BF425" s="126"/>
      <c r="BG425" s="126"/>
      <c r="BH425" s="126"/>
      <c r="BI425" s="126"/>
      <c r="BJ425" s="126"/>
      <c r="BK425" s="126"/>
      <c r="BL425" s="126"/>
      <c r="BM425" s="126"/>
      <c r="BN425" s="126"/>
      <c r="BO425" s="126"/>
      <c r="BP425" s="126"/>
      <c r="BQ425" s="126"/>
      <c r="BR425" s="126"/>
      <c r="BS425" s="126"/>
      <c r="BT425" s="126"/>
      <c r="BU425" s="126"/>
      <c r="BV425" s="126"/>
      <c r="BW425" s="126"/>
      <c r="BX425" s="126"/>
      <c r="BY425" s="126"/>
      <c r="BZ425" s="126"/>
      <c r="CA425" s="126"/>
      <c r="CB425" s="126"/>
      <c r="CC425" s="126"/>
      <c r="CD425" s="126"/>
      <c r="CE425" s="126"/>
      <c r="CF425" s="126"/>
      <c r="CG425" s="126"/>
      <c r="CH425" s="126"/>
      <c r="CI425" s="126"/>
      <c r="CJ425" s="126"/>
      <c r="CK425" s="126"/>
      <c r="CL425" s="126"/>
      <c r="CM425" s="126"/>
      <c r="CN425" s="126"/>
      <c r="CO425" s="126"/>
      <c r="CP425" s="126"/>
      <c r="CQ425" s="126"/>
      <c r="CR425" s="126"/>
      <c r="CS425" s="126"/>
      <c r="CT425" s="126"/>
      <c r="CU425" s="126"/>
      <c r="CV425" s="126"/>
      <c r="CW425" s="126"/>
      <c r="CX425" s="126"/>
      <c r="CY425" s="126"/>
      <c r="CZ425" s="126"/>
      <c r="DA425" s="126"/>
      <c r="DB425" s="126"/>
      <c r="DC425" s="126"/>
      <c r="DD425" s="126"/>
      <c r="DE425" s="126"/>
      <c r="DF425" s="126"/>
      <c r="DG425" s="126"/>
      <c r="DH425" s="126"/>
      <c r="DI425" s="126"/>
      <c r="DJ425" s="126"/>
      <c r="DK425" s="126"/>
      <c r="DL425" s="126"/>
      <c r="DM425" s="126"/>
      <c r="DN425" s="126"/>
      <c r="DO425" s="126"/>
      <c r="DP425" s="126"/>
      <c r="DQ425" s="126"/>
      <c r="DR425" s="126"/>
      <c r="DS425" s="126"/>
      <c r="DT425" s="126"/>
      <c r="DU425" s="126"/>
      <c r="DV425" s="126"/>
      <c r="DW425" s="126"/>
      <c r="DX425" s="126"/>
      <c r="DY425" s="126"/>
      <c r="DZ425" s="126"/>
      <c r="EA425" s="126"/>
      <c r="EB425" s="126"/>
      <c r="EC425" s="126"/>
      <c r="ED425" s="126"/>
      <c r="EE425" s="126"/>
      <c r="EF425" s="126"/>
      <c r="EG425" s="126"/>
      <c r="EH425" s="126"/>
      <c r="EI425" s="126"/>
      <c r="EJ425" s="126"/>
      <c r="EK425" s="126"/>
      <c r="EL425" s="126"/>
      <c r="EM425" s="126"/>
      <c r="EN425" s="126"/>
      <c r="EO425" s="126"/>
      <c r="EP425" s="126"/>
      <c r="EQ425" s="126"/>
      <c r="ER425" s="126"/>
      <c r="ES425" s="126"/>
      <c r="ET425" s="126"/>
      <c r="EU425" s="126"/>
      <c r="EV425" s="126"/>
      <c r="EW425" s="126"/>
      <c r="EX425" s="126"/>
      <c r="EY425" s="126"/>
      <c r="EZ425" s="126"/>
      <c r="FA425" s="126"/>
      <c r="FB425" s="126"/>
      <c r="FC425" s="126"/>
      <c r="FD425" s="126"/>
      <c r="FE425" s="126"/>
      <c r="FF425" s="126"/>
      <c r="FG425" s="126"/>
      <c r="FH425" s="126"/>
      <c r="FI425" s="126"/>
      <c r="FJ425" s="126"/>
      <c r="FK425" s="126"/>
      <c r="FL425" s="126"/>
      <c r="FM425" s="126"/>
      <c r="FN425" s="126"/>
      <c r="FO425" s="126"/>
      <c r="FP425" s="126"/>
      <c r="FQ425" s="126"/>
      <c r="FR425" s="126"/>
      <c r="FS425" s="126"/>
      <c r="FT425" s="126"/>
      <c r="FU425" s="126"/>
      <c r="FV425" s="126"/>
      <c r="FW425" s="126"/>
      <c r="FX425" s="126"/>
      <c r="FY425" s="126"/>
      <c r="FZ425" s="126"/>
      <c r="GA425" s="126"/>
      <c r="GB425" s="126"/>
      <c r="GC425" s="126"/>
      <c r="GD425" s="126"/>
      <c r="GE425" s="126"/>
      <c r="GF425" s="126"/>
      <c r="GG425" s="126"/>
      <c r="GH425" s="126"/>
      <c r="GI425" s="126"/>
      <c r="GJ425" s="126"/>
      <c r="GK425" s="126"/>
      <c r="GL425" s="126"/>
      <c r="GM425" s="126"/>
      <c r="GN425" s="126"/>
      <c r="GO425" s="126"/>
      <c r="GP425" s="126"/>
      <c r="GQ425" s="126"/>
      <c r="GR425" s="126"/>
      <c r="GS425" s="126"/>
      <c r="GT425" s="126"/>
      <c r="GU425" s="126"/>
      <c r="GV425" s="126"/>
      <c r="GW425" s="126"/>
      <c r="GX425" s="126"/>
      <c r="GY425" s="126"/>
      <c r="GZ425" s="126"/>
      <c r="HA425" s="126"/>
      <c r="HB425" s="126"/>
    </row>
  </sheetData>
  <mergeCells count="10">
    <mergeCell ref="A1:F1"/>
    <mergeCell ref="A2:F2"/>
    <mergeCell ref="A3:F3"/>
    <mergeCell ref="A5:F5"/>
    <mergeCell ref="A7:A8"/>
    <mergeCell ref="B7:B8"/>
    <mergeCell ref="C7:C8"/>
    <mergeCell ref="D7:D8"/>
    <mergeCell ref="E7:E8"/>
    <mergeCell ref="F7:F8"/>
  </mergeCells>
  <pageMargins left="0.59055118110236227" right="0" top="0.74803149606299213" bottom="0.74803149606299213" header="0.31496062992125984" footer="0.31496062992125984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8"/>
  <sheetViews>
    <sheetView view="pageBreakPreview" topLeftCell="A438" zoomScaleNormal="100" zoomScaleSheetLayoutView="100" workbookViewId="0">
      <selection activeCell="K449" sqref="K449"/>
    </sheetView>
  </sheetViews>
  <sheetFormatPr defaultColWidth="5.44140625" defaultRowHeight="13.2" x14ac:dyDescent="0.25"/>
  <cols>
    <col min="1" max="1" width="86.44140625" style="35" customWidth="1"/>
    <col min="2" max="2" width="6.88671875" style="327" customWidth="1"/>
    <col min="3" max="3" width="8" style="127" customWidth="1"/>
    <col min="4" max="4" width="7.88671875" style="127" customWidth="1"/>
    <col min="5" max="5" width="13.6640625" style="127" customWidth="1"/>
    <col min="6" max="6" width="6" style="127" customWidth="1"/>
    <col min="7" max="7" width="13.5546875" style="329" customWidth="1"/>
    <col min="8" max="8" width="11.33203125" style="181" customWidth="1"/>
    <col min="9" max="254" width="8.88671875" style="181" customWidth="1"/>
    <col min="255" max="255" width="47.6640625" style="181" customWidth="1"/>
    <col min="256" max="256" width="5.44140625" style="181"/>
    <col min="257" max="257" width="55.44140625" style="181" customWidth="1"/>
    <col min="258" max="258" width="5.44140625" style="181" customWidth="1"/>
    <col min="259" max="259" width="6.6640625" style="181" customWidth="1"/>
    <col min="260" max="260" width="6.44140625" style="181" customWidth="1"/>
    <col min="261" max="261" width="13.6640625" style="181" customWidth="1"/>
    <col min="262" max="262" width="6" style="181" customWidth="1"/>
    <col min="263" max="263" width="13.5546875" style="181" customWidth="1"/>
    <col min="264" max="510" width="8.88671875" style="181" customWidth="1"/>
    <col min="511" max="511" width="47.6640625" style="181" customWidth="1"/>
    <col min="512" max="512" width="5.44140625" style="181"/>
    <col min="513" max="513" width="55.44140625" style="181" customWidth="1"/>
    <col min="514" max="514" width="5.44140625" style="181" customWidth="1"/>
    <col min="515" max="515" width="6.6640625" style="181" customWidth="1"/>
    <col min="516" max="516" width="6.44140625" style="181" customWidth="1"/>
    <col min="517" max="517" width="13.6640625" style="181" customWidth="1"/>
    <col min="518" max="518" width="6" style="181" customWidth="1"/>
    <col min="519" max="519" width="13.5546875" style="181" customWidth="1"/>
    <col min="520" max="766" width="8.88671875" style="181" customWidth="1"/>
    <col min="767" max="767" width="47.6640625" style="181" customWidth="1"/>
    <col min="768" max="768" width="5.44140625" style="181"/>
    <col min="769" max="769" width="55.44140625" style="181" customWidth="1"/>
    <col min="770" max="770" width="5.44140625" style="181" customWidth="1"/>
    <col min="771" max="771" width="6.6640625" style="181" customWidth="1"/>
    <col min="772" max="772" width="6.44140625" style="181" customWidth="1"/>
    <col min="773" max="773" width="13.6640625" style="181" customWidth="1"/>
    <col min="774" max="774" width="6" style="181" customWidth="1"/>
    <col min="775" max="775" width="13.5546875" style="181" customWidth="1"/>
    <col min="776" max="1022" width="8.88671875" style="181" customWidth="1"/>
    <col min="1023" max="1023" width="47.6640625" style="181" customWidth="1"/>
    <col min="1024" max="1024" width="5.44140625" style="181"/>
    <col min="1025" max="1025" width="55.44140625" style="181" customWidth="1"/>
    <col min="1026" max="1026" width="5.44140625" style="181" customWidth="1"/>
    <col min="1027" max="1027" width="6.6640625" style="181" customWidth="1"/>
    <col min="1028" max="1028" width="6.44140625" style="181" customWidth="1"/>
    <col min="1029" max="1029" width="13.6640625" style="181" customWidth="1"/>
    <col min="1030" max="1030" width="6" style="181" customWidth="1"/>
    <col min="1031" max="1031" width="13.5546875" style="181" customWidth="1"/>
    <col min="1032" max="1278" width="8.88671875" style="181" customWidth="1"/>
    <col min="1279" max="1279" width="47.6640625" style="181" customWidth="1"/>
    <col min="1280" max="1280" width="5.44140625" style="181"/>
    <col min="1281" max="1281" width="55.44140625" style="181" customWidth="1"/>
    <col min="1282" max="1282" width="5.44140625" style="181" customWidth="1"/>
    <col min="1283" max="1283" width="6.6640625" style="181" customWidth="1"/>
    <col min="1284" max="1284" width="6.44140625" style="181" customWidth="1"/>
    <col min="1285" max="1285" width="13.6640625" style="181" customWidth="1"/>
    <col min="1286" max="1286" width="6" style="181" customWidth="1"/>
    <col min="1287" max="1287" width="13.5546875" style="181" customWidth="1"/>
    <col min="1288" max="1534" width="8.88671875" style="181" customWidth="1"/>
    <col min="1535" max="1535" width="47.6640625" style="181" customWidth="1"/>
    <col min="1536" max="1536" width="5.44140625" style="181"/>
    <col min="1537" max="1537" width="55.44140625" style="181" customWidth="1"/>
    <col min="1538" max="1538" width="5.44140625" style="181" customWidth="1"/>
    <col min="1539" max="1539" width="6.6640625" style="181" customWidth="1"/>
    <col min="1540" max="1540" width="6.44140625" style="181" customWidth="1"/>
    <col min="1541" max="1541" width="13.6640625" style="181" customWidth="1"/>
    <col min="1542" max="1542" width="6" style="181" customWidth="1"/>
    <col min="1543" max="1543" width="13.5546875" style="181" customWidth="1"/>
    <col min="1544" max="1790" width="8.88671875" style="181" customWidth="1"/>
    <col min="1791" max="1791" width="47.6640625" style="181" customWidth="1"/>
    <col min="1792" max="1792" width="5.44140625" style="181"/>
    <col min="1793" max="1793" width="55.44140625" style="181" customWidth="1"/>
    <col min="1794" max="1794" width="5.44140625" style="181" customWidth="1"/>
    <col min="1795" max="1795" width="6.6640625" style="181" customWidth="1"/>
    <col min="1796" max="1796" width="6.44140625" style="181" customWidth="1"/>
    <col min="1797" max="1797" width="13.6640625" style="181" customWidth="1"/>
    <col min="1798" max="1798" width="6" style="181" customWidth="1"/>
    <col min="1799" max="1799" width="13.5546875" style="181" customWidth="1"/>
    <col min="1800" max="2046" width="8.88671875" style="181" customWidth="1"/>
    <col min="2047" max="2047" width="47.6640625" style="181" customWidth="1"/>
    <col min="2048" max="2048" width="5.44140625" style="181"/>
    <col min="2049" max="2049" width="55.44140625" style="181" customWidth="1"/>
    <col min="2050" max="2050" width="5.44140625" style="181" customWidth="1"/>
    <col min="2051" max="2051" width="6.6640625" style="181" customWidth="1"/>
    <col min="2052" max="2052" width="6.44140625" style="181" customWidth="1"/>
    <col min="2053" max="2053" width="13.6640625" style="181" customWidth="1"/>
    <col min="2054" max="2054" width="6" style="181" customWidth="1"/>
    <col min="2055" max="2055" width="13.5546875" style="181" customWidth="1"/>
    <col min="2056" max="2302" width="8.88671875" style="181" customWidth="1"/>
    <col min="2303" max="2303" width="47.6640625" style="181" customWidth="1"/>
    <col min="2304" max="2304" width="5.44140625" style="181"/>
    <col min="2305" max="2305" width="55.44140625" style="181" customWidth="1"/>
    <col min="2306" max="2306" width="5.44140625" style="181" customWidth="1"/>
    <col min="2307" max="2307" width="6.6640625" style="181" customWidth="1"/>
    <col min="2308" max="2308" width="6.44140625" style="181" customWidth="1"/>
    <col min="2309" max="2309" width="13.6640625" style="181" customWidth="1"/>
    <col min="2310" max="2310" width="6" style="181" customWidth="1"/>
    <col min="2311" max="2311" width="13.5546875" style="181" customWidth="1"/>
    <col min="2312" max="2558" width="8.88671875" style="181" customWidth="1"/>
    <col min="2559" max="2559" width="47.6640625" style="181" customWidth="1"/>
    <col min="2560" max="2560" width="5.44140625" style="181"/>
    <col min="2561" max="2561" width="55.44140625" style="181" customWidth="1"/>
    <col min="2562" max="2562" width="5.44140625" style="181" customWidth="1"/>
    <col min="2563" max="2563" width="6.6640625" style="181" customWidth="1"/>
    <col min="2564" max="2564" width="6.44140625" style="181" customWidth="1"/>
    <col min="2565" max="2565" width="13.6640625" style="181" customWidth="1"/>
    <col min="2566" max="2566" width="6" style="181" customWidth="1"/>
    <col min="2567" max="2567" width="13.5546875" style="181" customWidth="1"/>
    <col min="2568" max="2814" width="8.88671875" style="181" customWidth="1"/>
    <col min="2815" max="2815" width="47.6640625" style="181" customWidth="1"/>
    <col min="2816" max="2816" width="5.44140625" style="181"/>
    <col min="2817" max="2817" width="55.44140625" style="181" customWidth="1"/>
    <col min="2818" max="2818" width="5.44140625" style="181" customWidth="1"/>
    <col min="2819" max="2819" width="6.6640625" style="181" customWidth="1"/>
    <col min="2820" max="2820" width="6.44140625" style="181" customWidth="1"/>
    <col min="2821" max="2821" width="13.6640625" style="181" customWidth="1"/>
    <col min="2822" max="2822" width="6" style="181" customWidth="1"/>
    <col min="2823" max="2823" width="13.5546875" style="181" customWidth="1"/>
    <col min="2824" max="3070" width="8.88671875" style="181" customWidth="1"/>
    <col min="3071" max="3071" width="47.6640625" style="181" customWidth="1"/>
    <col min="3072" max="3072" width="5.44140625" style="181"/>
    <col min="3073" max="3073" width="55.44140625" style="181" customWidth="1"/>
    <col min="3074" max="3074" width="5.44140625" style="181" customWidth="1"/>
    <col min="3075" max="3075" width="6.6640625" style="181" customWidth="1"/>
    <col min="3076" max="3076" width="6.44140625" style="181" customWidth="1"/>
    <col min="3077" max="3077" width="13.6640625" style="181" customWidth="1"/>
    <col min="3078" max="3078" width="6" style="181" customWidth="1"/>
    <col min="3079" max="3079" width="13.5546875" style="181" customWidth="1"/>
    <col min="3080" max="3326" width="8.88671875" style="181" customWidth="1"/>
    <col min="3327" max="3327" width="47.6640625" style="181" customWidth="1"/>
    <col min="3328" max="3328" width="5.44140625" style="181"/>
    <col min="3329" max="3329" width="55.44140625" style="181" customWidth="1"/>
    <col min="3330" max="3330" width="5.44140625" style="181" customWidth="1"/>
    <col min="3331" max="3331" width="6.6640625" style="181" customWidth="1"/>
    <col min="3332" max="3332" width="6.44140625" style="181" customWidth="1"/>
    <col min="3333" max="3333" width="13.6640625" style="181" customWidth="1"/>
    <col min="3334" max="3334" width="6" style="181" customWidth="1"/>
    <col min="3335" max="3335" width="13.5546875" style="181" customWidth="1"/>
    <col min="3336" max="3582" width="8.88671875" style="181" customWidth="1"/>
    <col min="3583" max="3583" width="47.6640625" style="181" customWidth="1"/>
    <col min="3584" max="3584" width="5.44140625" style="181"/>
    <col min="3585" max="3585" width="55.44140625" style="181" customWidth="1"/>
    <col min="3586" max="3586" width="5.44140625" style="181" customWidth="1"/>
    <col min="3587" max="3587" width="6.6640625" style="181" customWidth="1"/>
    <col min="3588" max="3588" width="6.44140625" style="181" customWidth="1"/>
    <col min="3589" max="3589" width="13.6640625" style="181" customWidth="1"/>
    <col min="3590" max="3590" width="6" style="181" customWidth="1"/>
    <col min="3591" max="3591" width="13.5546875" style="181" customWidth="1"/>
    <col min="3592" max="3838" width="8.88671875" style="181" customWidth="1"/>
    <col min="3839" max="3839" width="47.6640625" style="181" customWidth="1"/>
    <col min="3840" max="3840" width="5.44140625" style="181"/>
    <col min="3841" max="3841" width="55.44140625" style="181" customWidth="1"/>
    <col min="3842" max="3842" width="5.44140625" style="181" customWidth="1"/>
    <col min="3843" max="3843" width="6.6640625" style="181" customWidth="1"/>
    <col min="3844" max="3844" width="6.44140625" style="181" customWidth="1"/>
    <col min="3845" max="3845" width="13.6640625" style="181" customWidth="1"/>
    <col min="3846" max="3846" width="6" style="181" customWidth="1"/>
    <col min="3847" max="3847" width="13.5546875" style="181" customWidth="1"/>
    <col min="3848" max="4094" width="8.88671875" style="181" customWidth="1"/>
    <col min="4095" max="4095" width="47.6640625" style="181" customWidth="1"/>
    <col min="4096" max="4096" width="5.44140625" style="181"/>
    <col min="4097" max="4097" width="55.44140625" style="181" customWidth="1"/>
    <col min="4098" max="4098" width="5.44140625" style="181" customWidth="1"/>
    <col min="4099" max="4099" width="6.6640625" style="181" customWidth="1"/>
    <col min="4100" max="4100" width="6.44140625" style="181" customWidth="1"/>
    <col min="4101" max="4101" width="13.6640625" style="181" customWidth="1"/>
    <col min="4102" max="4102" width="6" style="181" customWidth="1"/>
    <col min="4103" max="4103" width="13.5546875" style="181" customWidth="1"/>
    <col min="4104" max="4350" width="8.88671875" style="181" customWidth="1"/>
    <col min="4351" max="4351" width="47.6640625" style="181" customWidth="1"/>
    <col min="4352" max="4352" width="5.44140625" style="181"/>
    <col min="4353" max="4353" width="55.44140625" style="181" customWidth="1"/>
    <col min="4354" max="4354" width="5.44140625" style="181" customWidth="1"/>
    <col min="4355" max="4355" width="6.6640625" style="181" customWidth="1"/>
    <col min="4356" max="4356" width="6.44140625" style="181" customWidth="1"/>
    <col min="4357" max="4357" width="13.6640625" style="181" customWidth="1"/>
    <col min="4358" max="4358" width="6" style="181" customWidth="1"/>
    <col min="4359" max="4359" width="13.5546875" style="181" customWidth="1"/>
    <col min="4360" max="4606" width="8.88671875" style="181" customWidth="1"/>
    <col min="4607" max="4607" width="47.6640625" style="181" customWidth="1"/>
    <col min="4608" max="4608" width="5.44140625" style="181"/>
    <col min="4609" max="4609" width="55.44140625" style="181" customWidth="1"/>
    <col min="4610" max="4610" width="5.44140625" style="181" customWidth="1"/>
    <col min="4611" max="4611" width="6.6640625" style="181" customWidth="1"/>
    <col min="4612" max="4612" width="6.44140625" style="181" customWidth="1"/>
    <col min="4613" max="4613" width="13.6640625" style="181" customWidth="1"/>
    <col min="4614" max="4614" width="6" style="181" customWidth="1"/>
    <col min="4615" max="4615" width="13.5546875" style="181" customWidth="1"/>
    <col min="4616" max="4862" width="8.88671875" style="181" customWidth="1"/>
    <col min="4863" max="4863" width="47.6640625" style="181" customWidth="1"/>
    <col min="4864" max="4864" width="5.44140625" style="181"/>
    <col min="4865" max="4865" width="55.44140625" style="181" customWidth="1"/>
    <col min="4866" max="4866" width="5.44140625" style="181" customWidth="1"/>
    <col min="4867" max="4867" width="6.6640625" style="181" customWidth="1"/>
    <col min="4868" max="4868" width="6.44140625" style="181" customWidth="1"/>
    <col min="4869" max="4869" width="13.6640625" style="181" customWidth="1"/>
    <col min="4870" max="4870" width="6" style="181" customWidth="1"/>
    <col min="4871" max="4871" width="13.5546875" style="181" customWidth="1"/>
    <col min="4872" max="5118" width="8.88671875" style="181" customWidth="1"/>
    <col min="5119" max="5119" width="47.6640625" style="181" customWidth="1"/>
    <col min="5120" max="5120" width="5.44140625" style="181"/>
    <col min="5121" max="5121" width="55.44140625" style="181" customWidth="1"/>
    <col min="5122" max="5122" width="5.44140625" style="181" customWidth="1"/>
    <col min="5123" max="5123" width="6.6640625" style="181" customWidth="1"/>
    <col min="5124" max="5124" width="6.44140625" style="181" customWidth="1"/>
    <col min="5125" max="5125" width="13.6640625" style="181" customWidth="1"/>
    <col min="5126" max="5126" width="6" style="181" customWidth="1"/>
    <col min="5127" max="5127" width="13.5546875" style="181" customWidth="1"/>
    <col min="5128" max="5374" width="8.88671875" style="181" customWidth="1"/>
    <col min="5375" max="5375" width="47.6640625" style="181" customWidth="1"/>
    <col min="5376" max="5376" width="5.44140625" style="181"/>
    <col min="5377" max="5377" width="55.44140625" style="181" customWidth="1"/>
    <col min="5378" max="5378" width="5.44140625" style="181" customWidth="1"/>
    <col min="5379" max="5379" width="6.6640625" style="181" customWidth="1"/>
    <col min="5380" max="5380" width="6.44140625" style="181" customWidth="1"/>
    <col min="5381" max="5381" width="13.6640625" style="181" customWidth="1"/>
    <col min="5382" max="5382" width="6" style="181" customWidth="1"/>
    <col min="5383" max="5383" width="13.5546875" style="181" customWidth="1"/>
    <col min="5384" max="5630" width="8.88671875" style="181" customWidth="1"/>
    <col min="5631" max="5631" width="47.6640625" style="181" customWidth="1"/>
    <col min="5632" max="5632" width="5.44140625" style="181"/>
    <col min="5633" max="5633" width="55.44140625" style="181" customWidth="1"/>
    <col min="5634" max="5634" width="5.44140625" style="181" customWidth="1"/>
    <col min="5635" max="5635" width="6.6640625" style="181" customWidth="1"/>
    <col min="5636" max="5636" width="6.44140625" style="181" customWidth="1"/>
    <col min="5637" max="5637" width="13.6640625" style="181" customWidth="1"/>
    <col min="5638" max="5638" width="6" style="181" customWidth="1"/>
    <col min="5639" max="5639" width="13.5546875" style="181" customWidth="1"/>
    <col min="5640" max="5886" width="8.88671875" style="181" customWidth="1"/>
    <col min="5887" max="5887" width="47.6640625" style="181" customWidth="1"/>
    <col min="5888" max="5888" width="5.44140625" style="181"/>
    <col min="5889" max="5889" width="55.44140625" style="181" customWidth="1"/>
    <col min="5890" max="5890" width="5.44140625" style="181" customWidth="1"/>
    <col min="5891" max="5891" width="6.6640625" style="181" customWidth="1"/>
    <col min="5892" max="5892" width="6.44140625" style="181" customWidth="1"/>
    <col min="5893" max="5893" width="13.6640625" style="181" customWidth="1"/>
    <col min="5894" max="5894" width="6" style="181" customWidth="1"/>
    <col min="5895" max="5895" width="13.5546875" style="181" customWidth="1"/>
    <col min="5896" max="6142" width="8.88671875" style="181" customWidth="1"/>
    <col min="6143" max="6143" width="47.6640625" style="181" customWidth="1"/>
    <col min="6144" max="6144" width="5.44140625" style="181"/>
    <col min="6145" max="6145" width="55.44140625" style="181" customWidth="1"/>
    <col min="6146" max="6146" width="5.44140625" style="181" customWidth="1"/>
    <col min="6147" max="6147" width="6.6640625" style="181" customWidth="1"/>
    <col min="6148" max="6148" width="6.44140625" style="181" customWidth="1"/>
    <col min="6149" max="6149" width="13.6640625" style="181" customWidth="1"/>
    <col min="6150" max="6150" width="6" style="181" customWidth="1"/>
    <col min="6151" max="6151" width="13.5546875" style="181" customWidth="1"/>
    <col min="6152" max="6398" width="8.88671875" style="181" customWidth="1"/>
    <col min="6399" max="6399" width="47.6640625" style="181" customWidth="1"/>
    <col min="6400" max="6400" width="5.44140625" style="181"/>
    <col min="6401" max="6401" width="55.44140625" style="181" customWidth="1"/>
    <col min="6402" max="6402" width="5.44140625" style="181" customWidth="1"/>
    <col min="6403" max="6403" width="6.6640625" style="181" customWidth="1"/>
    <col min="6404" max="6404" width="6.44140625" style="181" customWidth="1"/>
    <col min="6405" max="6405" width="13.6640625" style="181" customWidth="1"/>
    <col min="6406" max="6406" width="6" style="181" customWidth="1"/>
    <col min="6407" max="6407" width="13.5546875" style="181" customWidth="1"/>
    <col min="6408" max="6654" width="8.88671875" style="181" customWidth="1"/>
    <col min="6655" max="6655" width="47.6640625" style="181" customWidth="1"/>
    <col min="6656" max="6656" width="5.44140625" style="181"/>
    <col min="6657" max="6657" width="55.44140625" style="181" customWidth="1"/>
    <col min="6658" max="6658" width="5.44140625" style="181" customWidth="1"/>
    <col min="6659" max="6659" width="6.6640625" style="181" customWidth="1"/>
    <col min="6660" max="6660" width="6.44140625" style="181" customWidth="1"/>
    <col min="6661" max="6661" width="13.6640625" style="181" customWidth="1"/>
    <col min="6662" max="6662" width="6" style="181" customWidth="1"/>
    <col min="6663" max="6663" width="13.5546875" style="181" customWidth="1"/>
    <col min="6664" max="6910" width="8.88671875" style="181" customWidth="1"/>
    <col min="6911" max="6911" width="47.6640625" style="181" customWidth="1"/>
    <col min="6912" max="6912" width="5.44140625" style="181"/>
    <col min="6913" max="6913" width="55.44140625" style="181" customWidth="1"/>
    <col min="6914" max="6914" width="5.44140625" style="181" customWidth="1"/>
    <col min="6915" max="6915" width="6.6640625" style="181" customWidth="1"/>
    <col min="6916" max="6916" width="6.44140625" style="181" customWidth="1"/>
    <col min="6917" max="6917" width="13.6640625" style="181" customWidth="1"/>
    <col min="6918" max="6918" width="6" style="181" customWidth="1"/>
    <col min="6919" max="6919" width="13.5546875" style="181" customWidth="1"/>
    <col min="6920" max="7166" width="8.88671875" style="181" customWidth="1"/>
    <col min="7167" max="7167" width="47.6640625" style="181" customWidth="1"/>
    <col min="7168" max="7168" width="5.44140625" style="181"/>
    <col min="7169" max="7169" width="55.44140625" style="181" customWidth="1"/>
    <col min="7170" max="7170" width="5.44140625" style="181" customWidth="1"/>
    <col min="7171" max="7171" width="6.6640625" style="181" customWidth="1"/>
    <col min="7172" max="7172" width="6.44140625" style="181" customWidth="1"/>
    <col min="7173" max="7173" width="13.6640625" style="181" customWidth="1"/>
    <col min="7174" max="7174" width="6" style="181" customWidth="1"/>
    <col min="7175" max="7175" width="13.5546875" style="181" customWidth="1"/>
    <col min="7176" max="7422" width="8.88671875" style="181" customWidth="1"/>
    <col min="7423" max="7423" width="47.6640625" style="181" customWidth="1"/>
    <col min="7424" max="7424" width="5.44140625" style="181"/>
    <col min="7425" max="7425" width="55.44140625" style="181" customWidth="1"/>
    <col min="7426" max="7426" width="5.44140625" style="181" customWidth="1"/>
    <col min="7427" max="7427" width="6.6640625" style="181" customWidth="1"/>
    <col min="7428" max="7428" width="6.44140625" style="181" customWidth="1"/>
    <col min="7429" max="7429" width="13.6640625" style="181" customWidth="1"/>
    <col min="7430" max="7430" width="6" style="181" customWidth="1"/>
    <col min="7431" max="7431" width="13.5546875" style="181" customWidth="1"/>
    <col min="7432" max="7678" width="8.88671875" style="181" customWidth="1"/>
    <col min="7679" max="7679" width="47.6640625" style="181" customWidth="1"/>
    <col min="7680" max="7680" width="5.44140625" style="181"/>
    <col min="7681" max="7681" width="55.44140625" style="181" customWidth="1"/>
    <col min="7682" max="7682" width="5.44140625" style="181" customWidth="1"/>
    <col min="7683" max="7683" width="6.6640625" style="181" customWidth="1"/>
    <col min="7684" max="7684" width="6.44140625" style="181" customWidth="1"/>
    <col min="7685" max="7685" width="13.6640625" style="181" customWidth="1"/>
    <col min="7686" max="7686" width="6" style="181" customWidth="1"/>
    <col min="7687" max="7687" width="13.5546875" style="181" customWidth="1"/>
    <col min="7688" max="7934" width="8.88671875" style="181" customWidth="1"/>
    <col min="7935" max="7935" width="47.6640625" style="181" customWidth="1"/>
    <col min="7936" max="7936" width="5.44140625" style="181"/>
    <col min="7937" max="7937" width="55.44140625" style="181" customWidth="1"/>
    <col min="7938" max="7938" width="5.44140625" style="181" customWidth="1"/>
    <col min="7939" max="7939" width="6.6640625" style="181" customWidth="1"/>
    <col min="7940" max="7940" width="6.44140625" style="181" customWidth="1"/>
    <col min="7941" max="7941" width="13.6640625" style="181" customWidth="1"/>
    <col min="7942" max="7942" width="6" style="181" customWidth="1"/>
    <col min="7943" max="7943" width="13.5546875" style="181" customWidth="1"/>
    <col min="7944" max="8190" width="8.88671875" style="181" customWidth="1"/>
    <col min="8191" max="8191" width="47.6640625" style="181" customWidth="1"/>
    <col min="8192" max="8192" width="5.44140625" style="181"/>
    <col min="8193" max="8193" width="55.44140625" style="181" customWidth="1"/>
    <col min="8194" max="8194" width="5.44140625" style="181" customWidth="1"/>
    <col min="8195" max="8195" width="6.6640625" style="181" customWidth="1"/>
    <col min="8196" max="8196" width="6.44140625" style="181" customWidth="1"/>
    <col min="8197" max="8197" width="13.6640625" style="181" customWidth="1"/>
    <col min="8198" max="8198" width="6" style="181" customWidth="1"/>
    <col min="8199" max="8199" width="13.5546875" style="181" customWidth="1"/>
    <col min="8200" max="8446" width="8.88671875" style="181" customWidth="1"/>
    <col min="8447" max="8447" width="47.6640625" style="181" customWidth="1"/>
    <col min="8448" max="8448" width="5.44140625" style="181"/>
    <col min="8449" max="8449" width="55.44140625" style="181" customWidth="1"/>
    <col min="8450" max="8450" width="5.44140625" style="181" customWidth="1"/>
    <col min="8451" max="8451" width="6.6640625" style="181" customWidth="1"/>
    <col min="8452" max="8452" width="6.44140625" style="181" customWidth="1"/>
    <col min="8453" max="8453" width="13.6640625" style="181" customWidth="1"/>
    <col min="8454" max="8454" width="6" style="181" customWidth="1"/>
    <col min="8455" max="8455" width="13.5546875" style="181" customWidth="1"/>
    <col min="8456" max="8702" width="8.88671875" style="181" customWidth="1"/>
    <col min="8703" max="8703" width="47.6640625" style="181" customWidth="1"/>
    <col min="8704" max="8704" width="5.44140625" style="181"/>
    <col min="8705" max="8705" width="55.44140625" style="181" customWidth="1"/>
    <col min="8706" max="8706" width="5.44140625" style="181" customWidth="1"/>
    <col min="8707" max="8707" width="6.6640625" style="181" customWidth="1"/>
    <col min="8708" max="8708" width="6.44140625" style="181" customWidth="1"/>
    <col min="8709" max="8709" width="13.6640625" style="181" customWidth="1"/>
    <col min="8710" max="8710" width="6" style="181" customWidth="1"/>
    <col min="8711" max="8711" width="13.5546875" style="181" customWidth="1"/>
    <col min="8712" max="8958" width="8.88671875" style="181" customWidth="1"/>
    <col min="8959" max="8959" width="47.6640625" style="181" customWidth="1"/>
    <col min="8960" max="8960" width="5.44140625" style="181"/>
    <col min="8961" max="8961" width="55.44140625" style="181" customWidth="1"/>
    <col min="8962" max="8962" width="5.44140625" style="181" customWidth="1"/>
    <col min="8963" max="8963" width="6.6640625" style="181" customWidth="1"/>
    <col min="8964" max="8964" width="6.44140625" style="181" customWidth="1"/>
    <col min="8965" max="8965" width="13.6640625" style="181" customWidth="1"/>
    <col min="8966" max="8966" width="6" style="181" customWidth="1"/>
    <col min="8967" max="8967" width="13.5546875" style="181" customWidth="1"/>
    <col min="8968" max="9214" width="8.88671875" style="181" customWidth="1"/>
    <col min="9215" max="9215" width="47.6640625" style="181" customWidth="1"/>
    <col min="9216" max="9216" width="5.44140625" style="181"/>
    <col min="9217" max="9217" width="55.44140625" style="181" customWidth="1"/>
    <col min="9218" max="9218" width="5.44140625" style="181" customWidth="1"/>
    <col min="9219" max="9219" width="6.6640625" style="181" customWidth="1"/>
    <col min="9220" max="9220" width="6.44140625" style="181" customWidth="1"/>
    <col min="9221" max="9221" width="13.6640625" style="181" customWidth="1"/>
    <col min="9222" max="9222" width="6" style="181" customWidth="1"/>
    <col min="9223" max="9223" width="13.5546875" style="181" customWidth="1"/>
    <col min="9224" max="9470" width="8.88671875" style="181" customWidth="1"/>
    <col min="9471" max="9471" width="47.6640625" style="181" customWidth="1"/>
    <col min="9472" max="9472" width="5.44140625" style="181"/>
    <col min="9473" max="9473" width="55.44140625" style="181" customWidth="1"/>
    <col min="9474" max="9474" width="5.44140625" style="181" customWidth="1"/>
    <col min="9475" max="9475" width="6.6640625" style="181" customWidth="1"/>
    <col min="9476" max="9476" width="6.44140625" style="181" customWidth="1"/>
    <col min="9477" max="9477" width="13.6640625" style="181" customWidth="1"/>
    <col min="9478" max="9478" width="6" style="181" customWidth="1"/>
    <col min="9479" max="9479" width="13.5546875" style="181" customWidth="1"/>
    <col min="9480" max="9726" width="8.88671875" style="181" customWidth="1"/>
    <col min="9727" max="9727" width="47.6640625" style="181" customWidth="1"/>
    <col min="9728" max="9728" width="5.44140625" style="181"/>
    <col min="9729" max="9729" width="55.44140625" style="181" customWidth="1"/>
    <col min="9730" max="9730" width="5.44140625" style="181" customWidth="1"/>
    <col min="9731" max="9731" width="6.6640625" style="181" customWidth="1"/>
    <col min="9732" max="9732" width="6.44140625" style="181" customWidth="1"/>
    <col min="9733" max="9733" width="13.6640625" style="181" customWidth="1"/>
    <col min="9734" max="9734" width="6" style="181" customWidth="1"/>
    <col min="9735" max="9735" width="13.5546875" style="181" customWidth="1"/>
    <col min="9736" max="9982" width="8.88671875" style="181" customWidth="1"/>
    <col min="9983" max="9983" width="47.6640625" style="181" customWidth="1"/>
    <col min="9984" max="9984" width="5.44140625" style="181"/>
    <col min="9985" max="9985" width="55.44140625" style="181" customWidth="1"/>
    <col min="9986" max="9986" width="5.44140625" style="181" customWidth="1"/>
    <col min="9987" max="9987" width="6.6640625" style="181" customWidth="1"/>
    <col min="9988" max="9988" width="6.44140625" style="181" customWidth="1"/>
    <col min="9989" max="9989" width="13.6640625" style="181" customWidth="1"/>
    <col min="9990" max="9990" width="6" style="181" customWidth="1"/>
    <col min="9991" max="9991" width="13.5546875" style="181" customWidth="1"/>
    <col min="9992" max="10238" width="8.88671875" style="181" customWidth="1"/>
    <col min="10239" max="10239" width="47.6640625" style="181" customWidth="1"/>
    <col min="10240" max="10240" width="5.44140625" style="181"/>
    <col min="10241" max="10241" width="55.44140625" style="181" customWidth="1"/>
    <col min="10242" max="10242" width="5.44140625" style="181" customWidth="1"/>
    <col min="10243" max="10243" width="6.6640625" style="181" customWidth="1"/>
    <col min="10244" max="10244" width="6.44140625" style="181" customWidth="1"/>
    <col min="10245" max="10245" width="13.6640625" style="181" customWidth="1"/>
    <col min="10246" max="10246" width="6" style="181" customWidth="1"/>
    <col min="10247" max="10247" width="13.5546875" style="181" customWidth="1"/>
    <col min="10248" max="10494" width="8.88671875" style="181" customWidth="1"/>
    <col min="10495" max="10495" width="47.6640625" style="181" customWidth="1"/>
    <col min="10496" max="10496" width="5.44140625" style="181"/>
    <col min="10497" max="10497" width="55.44140625" style="181" customWidth="1"/>
    <col min="10498" max="10498" width="5.44140625" style="181" customWidth="1"/>
    <col min="10499" max="10499" width="6.6640625" style="181" customWidth="1"/>
    <col min="10500" max="10500" width="6.44140625" style="181" customWidth="1"/>
    <col min="10501" max="10501" width="13.6640625" style="181" customWidth="1"/>
    <col min="10502" max="10502" width="6" style="181" customWidth="1"/>
    <col min="10503" max="10503" width="13.5546875" style="181" customWidth="1"/>
    <col min="10504" max="10750" width="8.88671875" style="181" customWidth="1"/>
    <col min="10751" max="10751" width="47.6640625" style="181" customWidth="1"/>
    <col min="10752" max="10752" width="5.44140625" style="181"/>
    <col min="10753" max="10753" width="55.44140625" style="181" customWidth="1"/>
    <col min="10754" max="10754" width="5.44140625" style="181" customWidth="1"/>
    <col min="10755" max="10755" width="6.6640625" style="181" customWidth="1"/>
    <col min="10756" max="10756" width="6.44140625" style="181" customWidth="1"/>
    <col min="10757" max="10757" width="13.6640625" style="181" customWidth="1"/>
    <col min="10758" max="10758" width="6" style="181" customWidth="1"/>
    <col min="10759" max="10759" width="13.5546875" style="181" customWidth="1"/>
    <col min="10760" max="11006" width="8.88671875" style="181" customWidth="1"/>
    <col min="11007" max="11007" width="47.6640625" style="181" customWidth="1"/>
    <col min="11008" max="11008" width="5.44140625" style="181"/>
    <col min="11009" max="11009" width="55.44140625" style="181" customWidth="1"/>
    <col min="11010" max="11010" width="5.44140625" style="181" customWidth="1"/>
    <col min="11011" max="11011" width="6.6640625" style="181" customWidth="1"/>
    <col min="11012" max="11012" width="6.44140625" style="181" customWidth="1"/>
    <col min="11013" max="11013" width="13.6640625" style="181" customWidth="1"/>
    <col min="11014" max="11014" width="6" style="181" customWidth="1"/>
    <col min="11015" max="11015" width="13.5546875" style="181" customWidth="1"/>
    <col min="11016" max="11262" width="8.88671875" style="181" customWidth="1"/>
    <col min="11263" max="11263" width="47.6640625" style="181" customWidth="1"/>
    <col min="11264" max="11264" width="5.44140625" style="181"/>
    <col min="11265" max="11265" width="55.44140625" style="181" customWidth="1"/>
    <col min="11266" max="11266" width="5.44140625" style="181" customWidth="1"/>
    <col min="11267" max="11267" width="6.6640625" style="181" customWidth="1"/>
    <col min="11268" max="11268" width="6.44140625" style="181" customWidth="1"/>
    <col min="11269" max="11269" width="13.6640625" style="181" customWidth="1"/>
    <col min="11270" max="11270" width="6" style="181" customWidth="1"/>
    <col min="11271" max="11271" width="13.5546875" style="181" customWidth="1"/>
    <col min="11272" max="11518" width="8.88671875" style="181" customWidth="1"/>
    <col min="11519" max="11519" width="47.6640625" style="181" customWidth="1"/>
    <col min="11520" max="11520" width="5.44140625" style="181"/>
    <col min="11521" max="11521" width="55.44140625" style="181" customWidth="1"/>
    <col min="11522" max="11522" width="5.44140625" style="181" customWidth="1"/>
    <col min="11523" max="11523" width="6.6640625" style="181" customWidth="1"/>
    <col min="11524" max="11524" width="6.44140625" style="181" customWidth="1"/>
    <col min="11525" max="11525" width="13.6640625" style="181" customWidth="1"/>
    <col min="11526" max="11526" width="6" style="181" customWidth="1"/>
    <col min="11527" max="11527" width="13.5546875" style="181" customWidth="1"/>
    <col min="11528" max="11774" width="8.88671875" style="181" customWidth="1"/>
    <col min="11775" max="11775" width="47.6640625" style="181" customWidth="1"/>
    <col min="11776" max="11776" width="5.44140625" style="181"/>
    <col min="11777" max="11777" width="55.44140625" style="181" customWidth="1"/>
    <col min="11778" max="11778" width="5.44140625" style="181" customWidth="1"/>
    <col min="11779" max="11779" width="6.6640625" style="181" customWidth="1"/>
    <col min="11780" max="11780" width="6.44140625" style="181" customWidth="1"/>
    <col min="11781" max="11781" width="13.6640625" style="181" customWidth="1"/>
    <col min="11782" max="11782" width="6" style="181" customWidth="1"/>
    <col min="11783" max="11783" width="13.5546875" style="181" customWidth="1"/>
    <col min="11784" max="12030" width="8.88671875" style="181" customWidth="1"/>
    <col min="12031" max="12031" width="47.6640625" style="181" customWidth="1"/>
    <col min="12032" max="12032" width="5.44140625" style="181"/>
    <col min="12033" max="12033" width="55.44140625" style="181" customWidth="1"/>
    <col min="12034" max="12034" width="5.44140625" style="181" customWidth="1"/>
    <col min="12035" max="12035" width="6.6640625" style="181" customWidth="1"/>
    <col min="12036" max="12036" width="6.44140625" style="181" customWidth="1"/>
    <col min="12037" max="12037" width="13.6640625" style="181" customWidth="1"/>
    <col min="12038" max="12038" width="6" style="181" customWidth="1"/>
    <col min="12039" max="12039" width="13.5546875" style="181" customWidth="1"/>
    <col min="12040" max="12286" width="8.88671875" style="181" customWidth="1"/>
    <col min="12287" max="12287" width="47.6640625" style="181" customWidth="1"/>
    <col min="12288" max="12288" width="5.44140625" style="181"/>
    <col min="12289" max="12289" width="55.44140625" style="181" customWidth="1"/>
    <col min="12290" max="12290" width="5.44140625" style="181" customWidth="1"/>
    <col min="12291" max="12291" width="6.6640625" style="181" customWidth="1"/>
    <col min="12292" max="12292" width="6.44140625" style="181" customWidth="1"/>
    <col min="12293" max="12293" width="13.6640625" style="181" customWidth="1"/>
    <col min="12294" max="12294" width="6" style="181" customWidth="1"/>
    <col min="12295" max="12295" width="13.5546875" style="181" customWidth="1"/>
    <col min="12296" max="12542" width="8.88671875" style="181" customWidth="1"/>
    <col min="12543" max="12543" width="47.6640625" style="181" customWidth="1"/>
    <col min="12544" max="12544" width="5.44140625" style="181"/>
    <col min="12545" max="12545" width="55.44140625" style="181" customWidth="1"/>
    <col min="12546" max="12546" width="5.44140625" style="181" customWidth="1"/>
    <col min="12547" max="12547" width="6.6640625" style="181" customWidth="1"/>
    <col min="12548" max="12548" width="6.44140625" style="181" customWidth="1"/>
    <col min="12549" max="12549" width="13.6640625" style="181" customWidth="1"/>
    <col min="12550" max="12550" width="6" style="181" customWidth="1"/>
    <col min="12551" max="12551" width="13.5546875" style="181" customWidth="1"/>
    <col min="12552" max="12798" width="8.88671875" style="181" customWidth="1"/>
    <col min="12799" max="12799" width="47.6640625" style="181" customWidth="1"/>
    <col min="12800" max="12800" width="5.44140625" style="181"/>
    <col min="12801" max="12801" width="55.44140625" style="181" customWidth="1"/>
    <col min="12802" max="12802" width="5.44140625" style="181" customWidth="1"/>
    <col min="12803" max="12803" width="6.6640625" style="181" customWidth="1"/>
    <col min="12804" max="12804" width="6.44140625" style="181" customWidth="1"/>
    <col min="12805" max="12805" width="13.6640625" style="181" customWidth="1"/>
    <col min="12806" max="12806" width="6" style="181" customWidth="1"/>
    <col min="12807" max="12807" width="13.5546875" style="181" customWidth="1"/>
    <col min="12808" max="13054" width="8.88671875" style="181" customWidth="1"/>
    <col min="13055" max="13055" width="47.6640625" style="181" customWidth="1"/>
    <col min="13056" max="13056" width="5.44140625" style="181"/>
    <col min="13057" max="13057" width="55.44140625" style="181" customWidth="1"/>
    <col min="13058" max="13058" width="5.44140625" style="181" customWidth="1"/>
    <col min="13059" max="13059" width="6.6640625" style="181" customWidth="1"/>
    <col min="13060" max="13060" width="6.44140625" style="181" customWidth="1"/>
    <col min="13061" max="13061" width="13.6640625" style="181" customWidth="1"/>
    <col min="13062" max="13062" width="6" style="181" customWidth="1"/>
    <col min="13063" max="13063" width="13.5546875" style="181" customWidth="1"/>
    <col min="13064" max="13310" width="8.88671875" style="181" customWidth="1"/>
    <col min="13311" max="13311" width="47.6640625" style="181" customWidth="1"/>
    <col min="13312" max="13312" width="5.44140625" style="181"/>
    <col min="13313" max="13313" width="55.44140625" style="181" customWidth="1"/>
    <col min="13314" max="13314" width="5.44140625" style="181" customWidth="1"/>
    <col min="13315" max="13315" width="6.6640625" style="181" customWidth="1"/>
    <col min="13316" max="13316" width="6.44140625" style="181" customWidth="1"/>
    <col min="13317" max="13317" width="13.6640625" style="181" customWidth="1"/>
    <col min="13318" max="13318" width="6" style="181" customWidth="1"/>
    <col min="13319" max="13319" width="13.5546875" style="181" customWidth="1"/>
    <col min="13320" max="13566" width="8.88671875" style="181" customWidth="1"/>
    <col min="13567" max="13567" width="47.6640625" style="181" customWidth="1"/>
    <col min="13568" max="13568" width="5.44140625" style="181"/>
    <col min="13569" max="13569" width="55.44140625" style="181" customWidth="1"/>
    <col min="13570" max="13570" width="5.44140625" style="181" customWidth="1"/>
    <col min="13571" max="13571" width="6.6640625" style="181" customWidth="1"/>
    <col min="13572" max="13572" width="6.44140625" style="181" customWidth="1"/>
    <col min="13573" max="13573" width="13.6640625" style="181" customWidth="1"/>
    <col min="13574" max="13574" width="6" style="181" customWidth="1"/>
    <col min="13575" max="13575" width="13.5546875" style="181" customWidth="1"/>
    <col min="13576" max="13822" width="8.88671875" style="181" customWidth="1"/>
    <col min="13823" max="13823" width="47.6640625" style="181" customWidth="1"/>
    <col min="13824" max="13824" width="5.44140625" style="181"/>
    <col min="13825" max="13825" width="55.44140625" style="181" customWidth="1"/>
    <col min="13826" max="13826" width="5.44140625" style="181" customWidth="1"/>
    <col min="13827" max="13827" width="6.6640625" style="181" customWidth="1"/>
    <col min="13828" max="13828" width="6.44140625" style="181" customWidth="1"/>
    <col min="13829" max="13829" width="13.6640625" style="181" customWidth="1"/>
    <col min="13830" max="13830" width="6" style="181" customWidth="1"/>
    <col min="13831" max="13831" width="13.5546875" style="181" customWidth="1"/>
    <col min="13832" max="14078" width="8.88671875" style="181" customWidth="1"/>
    <col min="14079" max="14079" width="47.6640625" style="181" customWidth="1"/>
    <col min="14080" max="14080" width="5.44140625" style="181"/>
    <col min="14081" max="14081" width="55.44140625" style="181" customWidth="1"/>
    <col min="14082" max="14082" width="5.44140625" style="181" customWidth="1"/>
    <col min="14083" max="14083" width="6.6640625" style="181" customWidth="1"/>
    <col min="14084" max="14084" width="6.44140625" style="181" customWidth="1"/>
    <col min="14085" max="14085" width="13.6640625" style="181" customWidth="1"/>
    <col min="14086" max="14086" width="6" style="181" customWidth="1"/>
    <col min="14087" max="14087" width="13.5546875" style="181" customWidth="1"/>
    <col min="14088" max="14334" width="8.88671875" style="181" customWidth="1"/>
    <col min="14335" max="14335" width="47.6640625" style="181" customWidth="1"/>
    <col min="14336" max="14336" width="5.44140625" style="181"/>
    <col min="14337" max="14337" width="55.44140625" style="181" customWidth="1"/>
    <col min="14338" max="14338" width="5.44140625" style="181" customWidth="1"/>
    <col min="14339" max="14339" width="6.6640625" style="181" customWidth="1"/>
    <col min="14340" max="14340" width="6.44140625" style="181" customWidth="1"/>
    <col min="14341" max="14341" width="13.6640625" style="181" customWidth="1"/>
    <col min="14342" max="14342" width="6" style="181" customWidth="1"/>
    <col min="14343" max="14343" width="13.5546875" style="181" customWidth="1"/>
    <col min="14344" max="14590" width="8.88671875" style="181" customWidth="1"/>
    <col min="14591" max="14591" width="47.6640625" style="181" customWidth="1"/>
    <col min="14592" max="14592" width="5.44140625" style="181"/>
    <col min="14593" max="14593" width="55.44140625" style="181" customWidth="1"/>
    <col min="14594" max="14594" width="5.44140625" style="181" customWidth="1"/>
    <col min="14595" max="14595" width="6.6640625" style="181" customWidth="1"/>
    <col min="14596" max="14596" width="6.44140625" style="181" customWidth="1"/>
    <col min="14597" max="14597" width="13.6640625" style="181" customWidth="1"/>
    <col min="14598" max="14598" width="6" style="181" customWidth="1"/>
    <col min="14599" max="14599" width="13.5546875" style="181" customWidth="1"/>
    <col min="14600" max="14846" width="8.88671875" style="181" customWidth="1"/>
    <col min="14847" max="14847" width="47.6640625" style="181" customWidth="1"/>
    <col min="14848" max="14848" width="5.44140625" style="181"/>
    <col min="14849" max="14849" width="55.44140625" style="181" customWidth="1"/>
    <col min="14850" max="14850" width="5.44140625" style="181" customWidth="1"/>
    <col min="14851" max="14851" width="6.6640625" style="181" customWidth="1"/>
    <col min="14852" max="14852" width="6.44140625" style="181" customWidth="1"/>
    <col min="14853" max="14853" width="13.6640625" style="181" customWidth="1"/>
    <col min="14854" max="14854" width="6" style="181" customWidth="1"/>
    <col min="14855" max="14855" width="13.5546875" style="181" customWidth="1"/>
    <col min="14856" max="15102" width="8.88671875" style="181" customWidth="1"/>
    <col min="15103" max="15103" width="47.6640625" style="181" customWidth="1"/>
    <col min="15104" max="15104" width="5.44140625" style="181"/>
    <col min="15105" max="15105" width="55.44140625" style="181" customWidth="1"/>
    <col min="15106" max="15106" width="5.44140625" style="181" customWidth="1"/>
    <col min="15107" max="15107" width="6.6640625" style="181" customWidth="1"/>
    <col min="15108" max="15108" width="6.44140625" style="181" customWidth="1"/>
    <col min="15109" max="15109" width="13.6640625" style="181" customWidth="1"/>
    <col min="15110" max="15110" width="6" style="181" customWidth="1"/>
    <col min="15111" max="15111" width="13.5546875" style="181" customWidth="1"/>
    <col min="15112" max="15358" width="8.88671875" style="181" customWidth="1"/>
    <col min="15359" max="15359" width="47.6640625" style="181" customWidth="1"/>
    <col min="15360" max="15360" width="5.44140625" style="181"/>
    <col min="15361" max="15361" width="55.44140625" style="181" customWidth="1"/>
    <col min="15362" max="15362" width="5.44140625" style="181" customWidth="1"/>
    <col min="15363" max="15363" width="6.6640625" style="181" customWidth="1"/>
    <col min="15364" max="15364" width="6.44140625" style="181" customWidth="1"/>
    <col min="15365" max="15365" width="13.6640625" style="181" customWidth="1"/>
    <col min="15366" max="15366" width="6" style="181" customWidth="1"/>
    <col min="15367" max="15367" width="13.5546875" style="181" customWidth="1"/>
    <col min="15368" max="15614" width="8.88671875" style="181" customWidth="1"/>
    <col min="15615" max="15615" width="47.6640625" style="181" customWidth="1"/>
    <col min="15616" max="15616" width="5.44140625" style="181"/>
    <col min="15617" max="15617" width="55.44140625" style="181" customWidth="1"/>
    <col min="15618" max="15618" width="5.44140625" style="181" customWidth="1"/>
    <col min="15619" max="15619" width="6.6640625" style="181" customWidth="1"/>
    <col min="15620" max="15620" width="6.44140625" style="181" customWidth="1"/>
    <col min="15621" max="15621" width="13.6640625" style="181" customWidth="1"/>
    <col min="15622" max="15622" width="6" style="181" customWidth="1"/>
    <col min="15623" max="15623" width="13.5546875" style="181" customWidth="1"/>
    <col min="15624" max="15870" width="8.88671875" style="181" customWidth="1"/>
    <col min="15871" max="15871" width="47.6640625" style="181" customWidth="1"/>
    <col min="15872" max="15872" width="5.44140625" style="181"/>
    <col min="15873" max="15873" width="55.44140625" style="181" customWidth="1"/>
    <col min="15874" max="15874" width="5.44140625" style="181" customWidth="1"/>
    <col min="15875" max="15875" width="6.6640625" style="181" customWidth="1"/>
    <col min="15876" max="15876" width="6.44140625" style="181" customWidth="1"/>
    <col min="15877" max="15877" width="13.6640625" style="181" customWidth="1"/>
    <col min="15878" max="15878" width="6" style="181" customWidth="1"/>
    <col min="15879" max="15879" width="13.5546875" style="181" customWidth="1"/>
    <col min="15880" max="16126" width="8.88671875" style="181" customWidth="1"/>
    <col min="16127" max="16127" width="47.6640625" style="181" customWidth="1"/>
    <col min="16128" max="16128" width="5.44140625" style="181"/>
    <col min="16129" max="16129" width="55.44140625" style="181" customWidth="1"/>
    <col min="16130" max="16130" width="5.44140625" style="181" customWidth="1"/>
    <col min="16131" max="16131" width="6.6640625" style="181" customWidth="1"/>
    <col min="16132" max="16132" width="6.44140625" style="181" customWidth="1"/>
    <col min="16133" max="16133" width="13.6640625" style="181" customWidth="1"/>
    <col min="16134" max="16134" width="6" style="181" customWidth="1"/>
    <col min="16135" max="16135" width="13.5546875" style="181" customWidth="1"/>
    <col min="16136" max="16382" width="8.88671875" style="181" customWidth="1"/>
    <col min="16383" max="16383" width="47.6640625" style="181" customWidth="1"/>
    <col min="16384" max="16384" width="5.44140625" style="181"/>
  </cols>
  <sheetData>
    <row r="1" spans="1:254" ht="14.4" x14ac:dyDescent="0.3">
      <c r="A1" s="370" t="s">
        <v>685</v>
      </c>
      <c r="B1" s="370"/>
      <c r="C1" s="370"/>
      <c r="D1" s="370"/>
      <c r="E1" s="370"/>
      <c r="F1" s="370"/>
      <c r="G1" s="371"/>
      <c r="H1" s="180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ht="14.4" x14ac:dyDescent="0.3">
      <c r="A2" s="372" t="s">
        <v>71</v>
      </c>
      <c r="B2" s="372"/>
      <c r="C2" s="372"/>
      <c r="D2" s="372"/>
      <c r="E2" s="372"/>
      <c r="F2" s="372"/>
      <c r="G2" s="373"/>
      <c r="H2" s="180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</row>
    <row r="3" spans="1:254" ht="14.4" x14ac:dyDescent="0.3">
      <c r="A3" s="372" t="s">
        <v>686</v>
      </c>
      <c r="B3" s="372"/>
      <c r="C3" s="372"/>
      <c r="D3" s="372"/>
      <c r="E3" s="372"/>
      <c r="F3" s="372"/>
      <c r="G3" s="373"/>
      <c r="H3" s="180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</row>
    <row r="4" spans="1:254" ht="15.6" x14ac:dyDescent="0.3">
      <c r="A4" s="374" t="s">
        <v>687</v>
      </c>
      <c r="B4" s="374"/>
      <c r="C4" s="374"/>
      <c r="D4" s="374"/>
      <c r="E4" s="374"/>
      <c r="F4" s="374"/>
      <c r="G4" s="374"/>
      <c r="H4" s="182"/>
    </row>
    <row r="5" spans="1:254" x14ac:dyDescent="0.25">
      <c r="A5" s="375" t="s">
        <v>577</v>
      </c>
      <c r="B5" s="375"/>
      <c r="C5" s="375"/>
      <c r="D5" s="375"/>
      <c r="E5" s="375"/>
      <c r="F5" s="375"/>
      <c r="G5" s="375"/>
      <c r="H5" s="182"/>
    </row>
    <row r="6" spans="1:254" x14ac:dyDescent="0.25">
      <c r="A6" s="183"/>
      <c r="B6" s="183"/>
      <c r="C6" s="183"/>
      <c r="D6" s="183"/>
      <c r="E6" s="183"/>
      <c r="F6" s="183"/>
      <c r="G6" s="184" t="s">
        <v>2</v>
      </c>
      <c r="H6" s="182"/>
    </row>
    <row r="7" spans="1:254" x14ac:dyDescent="0.25">
      <c r="A7" s="376" t="s">
        <v>578</v>
      </c>
      <c r="B7" s="378" t="s">
        <v>579</v>
      </c>
      <c r="C7" s="379"/>
      <c r="D7" s="379"/>
      <c r="E7" s="379"/>
      <c r="F7" s="379"/>
      <c r="G7" s="380" t="s">
        <v>77</v>
      </c>
    </row>
    <row r="8" spans="1:254" x14ac:dyDescent="0.25">
      <c r="A8" s="377"/>
      <c r="B8" s="185" t="s">
        <v>580</v>
      </c>
      <c r="C8" s="186" t="s">
        <v>73</v>
      </c>
      <c r="D8" s="186" t="s">
        <v>581</v>
      </c>
      <c r="E8" s="187" t="s">
        <v>75</v>
      </c>
      <c r="F8" s="187" t="s">
        <v>76</v>
      </c>
      <c r="G8" s="381"/>
    </row>
    <row r="9" spans="1:254" x14ac:dyDescent="0.25">
      <c r="A9" s="185">
        <v>1</v>
      </c>
      <c r="B9" s="185">
        <v>2</v>
      </c>
      <c r="C9" s="186" t="s">
        <v>79</v>
      </c>
      <c r="D9" s="186" t="s">
        <v>80</v>
      </c>
      <c r="E9" s="187">
        <v>5</v>
      </c>
      <c r="F9" s="187">
        <v>6</v>
      </c>
      <c r="G9" s="188">
        <v>7</v>
      </c>
    </row>
    <row r="10" spans="1:254" ht="13.8" x14ac:dyDescent="0.25">
      <c r="A10" s="189" t="s">
        <v>582</v>
      </c>
      <c r="B10" s="190">
        <v>510</v>
      </c>
      <c r="C10" s="191"/>
      <c r="D10" s="191"/>
      <c r="E10" s="192"/>
      <c r="F10" s="192"/>
      <c r="G10" s="193">
        <f>SUM(G11+G26+G24)</f>
        <v>8739.1099999999988</v>
      </c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  <c r="IS10" s="194"/>
      <c r="IT10" s="194"/>
    </row>
    <row r="11" spans="1:254" ht="15.6" x14ac:dyDescent="0.3">
      <c r="A11" s="195" t="s">
        <v>82</v>
      </c>
      <c r="B11" s="196">
        <v>510</v>
      </c>
      <c r="C11" s="197" t="s">
        <v>83</v>
      </c>
      <c r="D11" s="197"/>
      <c r="E11" s="197"/>
      <c r="F11" s="197"/>
      <c r="G11" s="198">
        <f>SUM(G12+G16)</f>
        <v>8022.9499999999989</v>
      </c>
    </row>
    <row r="12" spans="1:254" ht="13.8" x14ac:dyDescent="0.25">
      <c r="A12" s="199" t="s">
        <v>583</v>
      </c>
      <c r="B12" s="200" t="s">
        <v>584</v>
      </c>
      <c r="C12" s="201" t="s">
        <v>83</v>
      </c>
      <c r="D12" s="201" t="s">
        <v>85</v>
      </c>
      <c r="E12" s="201"/>
      <c r="F12" s="201"/>
      <c r="G12" s="202">
        <f>SUM(G15)</f>
        <v>1976.31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3"/>
      <c r="EZ12" s="203"/>
      <c r="FA12" s="203"/>
      <c r="FB12" s="203"/>
      <c r="FC12" s="203"/>
      <c r="FD12" s="203"/>
      <c r="FE12" s="203"/>
      <c r="FF12" s="203"/>
      <c r="FG12" s="203"/>
      <c r="FH12" s="203"/>
      <c r="FI12" s="203"/>
      <c r="FJ12" s="203"/>
      <c r="FK12" s="203"/>
      <c r="FL12" s="203"/>
      <c r="FM12" s="203"/>
      <c r="FN12" s="203"/>
      <c r="FO12" s="203"/>
      <c r="FP12" s="203"/>
      <c r="FQ12" s="203"/>
      <c r="FR12" s="203"/>
      <c r="FS12" s="203"/>
      <c r="FT12" s="203"/>
      <c r="FU12" s="203"/>
      <c r="FV12" s="203"/>
      <c r="FW12" s="203"/>
      <c r="FX12" s="203"/>
      <c r="FY12" s="203"/>
      <c r="FZ12" s="203"/>
      <c r="GA12" s="203"/>
      <c r="GB12" s="203"/>
      <c r="GC12" s="203"/>
      <c r="GD12" s="203"/>
      <c r="GE12" s="203"/>
      <c r="GF12" s="203"/>
      <c r="GG12" s="203"/>
      <c r="GH12" s="203"/>
      <c r="GI12" s="203"/>
      <c r="GJ12" s="203"/>
      <c r="GK12" s="203"/>
      <c r="GL12" s="203"/>
      <c r="GM12" s="203"/>
      <c r="GN12" s="203"/>
      <c r="GO12" s="203"/>
      <c r="GP12" s="203"/>
      <c r="GQ12" s="203"/>
      <c r="GR12" s="203"/>
      <c r="GS12" s="203"/>
      <c r="GT12" s="203"/>
      <c r="GU12" s="203"/>
      <c r="GV12" s="203"/>
      <c r="GW12" s="203"/>
      <c r="GX12" s="203"/>
      <c r="GY12" s="203"/>
      <c r="GZ12" s="203"/>
      <c r="HA12" s="203"/>
      <c r="HB12" s="203"/>
      <c r="HC12" s="203"/>
      <c r="HD12" s="203"/>
      <c r="HE12" s="203"/>
      <c r="HF12" s="203"/>
      <c r="HG12" s="203"/>
      <c r="HH12" s="203"/>
      <c r="HI12" s="203"/>
      <c r="HJ12" s="203"/>
      <c r="HK12" s="203"/>
      <c r="HL12" s="203"/>
      <c r="HM12" s="203"/>
      <c r="HN12" s="203"/>
      <c r="HO12" s="203"/>
      <c r="HP12" s="203"/>
      <c r="HQ12" s="203"/>
      <c r="HR12" s="203"/>
      <c r="HS12" s="203"/>
      <c r="HT12" s="203"/>
      <c r="HU12" s="203"/>
      <c r="HV12" s="203"/>
      <c r="HW12" s="203"/>
      <c r="HX12" s="203"/>
      <c r="HY12" s="203"/>
      <c r="HZ12" s="203"/>
      <c r="IA12" s="203"/>
      <c r="IB12" s="203"/>
      <c r="IC12" s="203"/>
      <c r="ID12" s="203"/>
      <c r="IE12" s="203"/>
      <c r="IF12" s="203"/>
      <c r="IG12" s="203"/>
      <c r="IH12" s="203"/>
      <c r="II12" s="203"/>
      <c r="IJ12" s="203"/>
      <c r="IK12" s="203"/>
      <c r="IL12" s="203"/>
      <c r="IM12" s="203"/>
      <c r="IN12" s="203"/>
      <c r="IO12" s="203"/>
      <c r="IP12" s="203"/>
      <c r="IQ12" s="203"/>
      <c r="IR12" s="203"/>
      <c r="IS12" s="203"/>
      <c r="IT12" s="203"/>
    </row>
    <row r="13" spans="1:254" s="194" customFormat="1" ht="14.4" x14ac:dyDescent="0.3">
      <c r="A13" s="204" t="s">
        <v>86</v>
      </c>
      <c r="B13" s="205" t="s">
        <v>584</v>
      </c>
      <c r="C13" s="206" t="s">
        <v>83</v>
      </c>
      <c r="D13" s="206" t="s">
        <v>85</v>
      </c>
      <c r="E13" s="206" t="s">
        <v>87</v>
      </c>
      <c r="F13" s="206"/>
      <c r="G13" s="207">
        <f>SUM(G15)</f>
        <v>1976.31</v>
      </c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/>
      <c r="EN13" s="208"/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208"/>
      <c r="FF13" s="208"/>
      <c r="FG13" s="208"/>
      <c r="FH13" s="208"/>
      <c r="FI13" s="208"/>
      <c r="FJ13" s="208"/>
      <c r="FK13" s="208"/>
      <c r="FL13" s="208"/>
      <c r="FM13" s="208"/>
      <c r="FN13" s="208"/>
      <c r="FO13" s="208"/>
      <c r="FP13" s="208"/>
      <c r="FQ13" s="208"/>
      <c r="FR13" s="208"/>
      <c r="FS13" s="208"/>
      <c r="FT13" s="208"/>
      <c r="FU13" s="208"/>
      <c r="FV13" s="208"/>
      <c r="FW13" s="208"/>
      <c r="FX13" s="208"/>
      <c r="FY13" s="208"/>
      <c r="FZ13" s="208"/>
      <c r="GA13" s="208"/>
      <c r="GB13" s="208"/>
      <c r="GC13" s="208"/>
      <c r="GD13" s="208"/>
      <c r="GE13" s="208"/>
      <c r="GF13" s="208"/>
      <c r="GG13" s="208"/>
      <c r="GH13" s="208"/>
      <c r="GI13" s="208"/>
      <c r="GJ13" s="208"/>
      <c r="GK13" s="208"/>
      <c r="GL13" s="208"/>
      <c r="GM13" s="208"/>
      <c r="GN13" s="208"/>
      <c r="GO13" s="208"/>
      <c r="GP13" s="208"/>
      <c r="GQ13" s="208"/>
      <c r="GR13" s="208"/>
      <c r="GS13" s="208"/>
      <c r="GT13" s="208"/>
      <c r="GU13" s="208"/>
      <c r="GV13" s="208"/>
      <c r="GW13" s="208"/>
      <c r="GX13" s="208"/>
      <c r="GY13" s="208"/>
      <c r="GZ13" s="208"/>
      <c r="HA13" s="208"/>
      <c r="HB13" s="208"/>
      <c r="HC13" s="208"/>
      <c r="HD13" s="208"/>
      <c r="HE13" s="208"/>
      <c r="HF13" s="208"/>
      <c r="HG13" s="208"/>
      <c r="HH13" s="208"/>
      <c r="HI13" s="208"/>
      <c r="HJ13" s="208"/>
      <c r="HK13" s="208"/>
      <c r="HL13" s="208"/>
      <c r="HM13" s="208"/>
      <c r="HN13" s="208"/>
      <c r="HO13" s="208"/>
      <c r="HP13" s="208"/>
      <c r="HQ13" s="208"/>
      <c r="HR13" s="208"/>
      <c r="HS13" s="208"/>
      <c r="HT13" s="208"/>
      <c r="HU13" s="208"/>
      <c r="HV13" s="208"/>
      <c r="HW13" s="208"/>
      <c r="HX13" s="208"/>
      <c r="HY13" s="208"/>
      <c r="HZ13" s="208"/>
      <c r="IA13" s="208"/>
      <c r="IB13" s="208"/>
      <c r="IC13" s="208"/>
      <c r="ID13" s="208"/>
      <c r="IE13" s="208"/>
      <c r="IF13" s="208"/>
      <c r="IG13" s="208"/>
      <c r="IH13" s="208"/>
      <c r="II13" s="208"/>
      <c r="IJ13" s="208"/>
      <c r="IK13" s="208"/>
      <c r="IL13" s="208"/>
      <c r="IM13" s="208"/>
      <c r="IN13" s="208"/>
      <c r="IO13" s="208"/>
      <c r="IP13" s="208"/>
      <c r="IQ13" s="208"/>
      <c r="IR13" s="208"/>
      <c r="IS13" s="208"/>
      <c r="IT13" s="208"/>
    </row>
    <row r="14" spans="1:254" ht="13.8" x14ac:dyDescent="0.25">
      <c r="A14" s="209" t="s">
        <v>88</v>
      </c>
      <c r="B14" s="210" t="s">
        <v>584</v>
      </c>
      <c r="C14" s="211" t="s">
        <v>83</v>
      </c>
      <c r="D14" s="211" t="s">
        <v>85</v>
      </c>
      <c r="E14" s="211" t="s">
        <v>87</v>
      </c>
      <c r="F14" s="211"/>
      <c r="G14" s="212">
        <f>SUM(G15)</f>
        <v>1976.31</v>
      </c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3"/>
      <c r="DN14" s="213"/>
      <c r="DO14" s="213"/>
      <c r="DP14" s="213"/>
      <c r="DQ14" s="213"/>
      <c r="DR14" s="213"/>
      <c r="DS14" s="213"/>
      <c r="DT14" s="213"/>
      <c r="DU14" s="213"/>
      <c r="DV14" s="213"/>
      <c r="DW14" s="213"/>
      <c r="DX14" s="213"/>
      <c r="DY14" s="213"/>
      <c r="DZ14" s="213"/>
      <c r="EA14" s="213"/>
      <c r="EB14" s="213"/>
      <c r="EC14" s="213"/>
      <c r="ED14" s="213"/>
      <c r="EE14" s="213"/>
      <c r="EF14" s="213"/>
      <c r="EG14" s="213"/>
      <c r="EH14" s="213"/>
      <c r="EI14" s="213"/>
      <c r="EJ14" s="213"/>
      <c r="EK14" s="213"/>
      <c r="EL14" s="213"/>
      <c r="EM14" s="213"/>
      <c r="EN14" s="213"/>
      <c r="EO14" s="213"/>
      <c r="EP14" s="213"/>
      <c r="EQ14" s="213"/>
      <c r="ER14" s="213"/>
      <c r="ES14" s="213"/>
      <c r="ET14" s="213"/>
      <c r="EU14" s="213"/>
      <c r="EV14" s="213"/>
      <c r="EW14" s="213"/>
      <c r="EX14" s="213"/>
      <c r="EY14" s="213"/>
      <c r="EZ14" s="213"/>
      <c r="FA14" s="213"/>
      <c r="FB14" s="213"/>
      <c r="FC14" s="213"/>
      <c r="FD14" s="213"/>
      <c r="FE14" s="213"/>
      <c r="FF14" s="213"/>
      <c r="FG14" s="213"/>
      <c r="FH14" s="213"/>
      <c r="FI14" s="213"/>
      <c r="FJ14" s="213"/>
      <c r="FK14" s="213"/>
      <c r="FL14" s="213"/>
      <c r="FM14" s="213"/>
      <c r="FN14" s="213"/>
      <c r="FO14" s="213"/>
      <c r="FP14" s="213"/>
      <c r="FQ14" s="213"/>
      <c r="FR14" s="213"/>
      <c r="FS14" s="213"/>
      <c r="FT14" s="213"/>
      <c r="FU14" s="213"/>
      <c r="FV14" s="213"/>
      <c r="FW14" s="213"/>
      <c r="FX14" s="213"/>
      <c r="FY14" s="213"/>
      <c r="FZ14" s="213"/>
      <c r="GA14" s="213"/>
      <c r="GB14" s="213"/>
      <c r="GC14" s="213"/>
      <c r="GD14" s="213"/>
      <c r="GE14" s="213"/>
      <c r="GF14" s="213"/>
      <c r="GG14" s="213"/>
      <c r="GH14" s="213"/>
      <c r="GI14" s="213"/>
      <c r="GJ14" s="213"/>
      <c r="GK14" s="213"/>
      <c r="GL14" s="213"/>
      <c r="GM14" s="213"/>
      <c r="GN14" s="213"/>
      <c r="GO14" s="213"/>
      <c r="GP14" s="213"/>
      <c r="GQ14" s="213"/>
      <c r="GR14" s="213"/>
      <c r="GS14" s="213"/>
      <c r="GT14" s="213"/>
      <c r="GU14" s="213"/>
      <c r="GV14" s="213"/>
      <c r="GW14" s="213"/>
      <c r="GX14" s="213"/>
      <c r="GY14" s="213"/>
      <c r="GZ14" s="213"/>
      <c r="HA14" s="213"/>
      <c r="HB14" s="213"/>
      <c r="HC14" s="213"/>
      <c r="HD14" s="213"/>
      <c r="HE14" s="213"/>
      <c r="HF14" s="213"/>
      <c r="HG14" s="213"/>
      <c r="HH14" s="213"/>
      <c r="HI14" s="213"/>
      <c r="HJ14" s="213"/>
      <c r="HK14" s="213"/>
      <c r="HL14" s="213"/>
      <c r="HM14" s="213"/>
      <c r="HN14" s="213"/>
      <c r="HO14" s="213"/>
      <c r="HP14" s="213"/>
      <c r="HQ14" s="213"/>
      <c r="HR14" s="213"/>
      <c r="HS14" s="213"/>
      <c r="HT14" s="213"/>
      <c r="HU14" s="213"/>
      <c r="HV14" s="213"/>
      <c r="HW14" s="213"/>
      <c r="HX14" s="213"/>
      <c r="HY14" s="213"/>
      <c r="HZ14" s="213"/>
      <c r="IA14" s="213"/>
      <c r="IB14" s="213"/>
      <c r="IC14" s="213"/>
      <c r="ID14" s="213"/>
      <c r="IE14" s="213"/>
      <c r="IF14" s="213"/>
      <c r="IG14" s="213"/>
      <c r="IH14" s="213"/>
      <c r="II14" s="213"/>
      <c r="IJ14" s="213"/>
      <c r="IK14" s="213"/>
      <c r="IL14" s="213"/>
      <c r="IM14" s="213"/>
      <c r="IN14" s="213"/>
      <c r="IO14" s="213"/>
      <c r="IP14" s="213"/>
      <c r="IQ14" s="213"/>
      <c r="IR14" s="213"/>
      <c r="IS14" s="213"/>
      <c r="IT14" s="213"/>
    </row>
    <row r="15" spans="1:254" s="203" customFormat="1" ht="26.4" x14ac:dyDescent="0.25">
      <c r="A15" s="214" t="s">
        <v>585</v>
      </c>
      <c r="B15" s="215" t="s">
        <v>584</v>
      </c>
      <c r="C15" s="216" t="s">
        <v>83</v>
      </c>
      <c r="D15" s="216" t="s">
        <v>85</v>
      </c>
      <c r="E15" s="216" t="s">
        <v>87</v>
      </c>
      <c r="F15" s="216" t="s">
        <v>90</v>
      </c>
      <c r="G15" s="217">
        <v>1976.31</v>
      </c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  <c r="HR15" s="181"/>
      <c r="HS15" s="181"/>
      <c r="HT15" s="181"/>
      <c r="HU15" s="181"/>
      <c r="HV15" s="181"/>
      <c r="HW15" s="181"/>
      <c r="HX15" s="181"/>
      <c r="HY15" s="181"/>
      <c r="HZ15" s="181"/>
      <c r="IA15" s="181"/>
      <c r="IB15" s="181"/>
      <c r="IC15" s="181"/>
      <c r="ID15" s="181"/>
      <c r="IE15" s="181"/>
      <c r="IF15" s="181"/>
      <c r="IG15" s="181"/>
      <c r="IH15" s="181"/>
      <c r="II15" s="181"/>
      <c r="IJ15" s="181"/>
      <c r="IK15" s="181"/>
      <c r="IL15" s="181"/>
      <c r="IM15" s="181"/>
      <c r="IN15" s="181"/>
      <c r="IO15" s="181"/>
      <c r="IP15" s="181"/>
      <c r="IQ15" s="181"/>
      <c r="IR15" s="181"/>
      <c r="IS15" s="181"/>
      <c r="IT15" s="181"/>
    </row>
    <row r="16" spans="1:254" s="208" customFormat="1" ht="14.4" x14ac:dyDescent="0.3">
      <c r="A16" s="218" t="s">
        <v>91</v>
      </c>
      <c r="B16" s="200" t="s">
        <v>584</v>
      </c>
      <c r="C16" s="201" t="s">
        <v>83</v>
      </c>
      <c r="D16" s="201" t="s">
        <v>92</v>
      </c>
      <c r="E16" s="201"/>
      <c r="F16" s="201"/>
      <c r="G16" s="202">
        <f>SUM(G19+G17)</f>
        <v>6046.6399999999994</v>
      </c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J16" s="213"/>
      <c r="EK16" s="213"/>
      <c r="EL16" s="213"/>
      <c r="EM16" s="213"/>
      <c r="EN16" s="213"/>
      <c r="EO16" s="213"/>
      <c r="EP16" s="213"/>
      <c r="EQ16" s="213"/>
      <c r="ER16" s="213"/>
      <c r="ES16" s="213"/>
      <c r="ET16" s="213"/>
      <c r="EU16" s="213"/>
      <c r="EV16" s="213"/>
      <c r="EW16" s="213"/>
      <c r="EX16" s="213"/>
      <c r="EY16" s="213"/>
      <c r="EZ16" s="213"/>
      <c r="FA16" s="213"/>
      <c r="FB16" s="213"/>
      <c r="FC16" s="213"/>
      <c r="FD16" s="213"/>
      <c r="FE16" s="213"/>
      <c r="FF16" s="213"/>
      <c r="FG16" s="213"/>
      <c r="FH16" s="213"/>
      <c r="FI16" s="213"/>
      <c r="FJ16" s="213"/>
      <c r="FK16" s="213"/>
      <c r="FL16" s="213"/>
      <c r="FM16" s="213"/>
      <c r="FN16" s="213"/>
      <c r="FO16" s="213"/>
      <c r="FP16" s="213"/>
      <c r="FQ16" s="213"/>
      <c r="FR16" s="213"/>
      <c r="FS16" s="213"/>
      <c r="FT16" s="213"/>
      <c r="FU16" s="213"/>
      <c r="FV16" s="213"/>
      <c r="FW16" s="213"/>
      <c r="FX16" s="213"/>
      <c r="FY16" s="213"/>
      <c r="FZ16" s="213"/>
      <c r="GA16" s="213"/>
      <c r="GB16" s="213"/>
      <c r="GC16" s="213"/>
      <c r="GD16" s="213"/>
      <c r="GE16" s="213"/>
      <c r="GF16" s="213"/>
      <c r="GG16" s="213"/>
      <c r="GH16" s="213"/>
      <c r="GI16" s="213"/>
      <c r="GJ16" s="213"/>
      <c r="GK16" s="213"/>
      <c r="GL16" s="213"/>
      <c r="GM16" s="213"/>
      <c r="GN16" s="213"/>
      <c r="GO16" s="213"/>
      <c r="GP16" s="213"/>
      <c r="GQ16" s="213"/>
      <c r="GR16" s="213"/>
      <c r="GS16" s="213"/>
      <c r="GT16" s="213"/>
      <c r="GU16" s="213"/>
      <c r="GV16" s="213"/>
      <c r="GW16" s="213"/>
      <c r="GX16" s="213"/>
      <c r="GY16" s="213"/>
      <c r="GZ16" s="213"/>
      <c r="HA16" s="213"/>
      <c r="HB16" s="213"/>
      <c r="HC16" s="213"/>
      <c r="HD16" s="213"/>
      <c r="HE16" s="213"/>
      <c r="HF16" s="213"/>
      <c r="HG16" s="213"/>
      <c r="HH16" s="213"/>
      <c r="HI16" s="213"/>
      <c r="HJ16" s="213"/>
      <c r="HK16" s="213"/>
      <c r="HL16" s="213"/>
      <c r="HM16" s="213"/>
      <c r="HN16" s="213"/>
      <c r="HO16" s="213"/>
      <c r="HP16" s="213"/>
      <c r="HQ16" s="213"/>
      <c r="HR16" s="213"/>
      <c r="HS16" s="213"/>
      <c r="HT16" s="213"/>
      <c r="HU16" s="213"/>
      <c r="HV16" s="213"/>
      <c r="HW16" s="213"/>
      <c r="HX16" s="213"/>
      <c r="HY16" s="213"/>
      <c r="HZ16" s="213"/>
      <c r="IA16" s="213"/>
      <c r="IB16" s="213"/>
      <c r="IC16" s="213"/>
      <c r="ID16" s="213"/>
      <c r="IE16" s="213"/>
      <c r="IF16" s="213"/>
      <c r="IG16" s="213"/>
      <c r="IH16" s="213"/>
      <c r="II16" s="213"/>
      <c r="IJ16" s="213"/>
      <c r="IK16" s="213"/>
      <c r="IL16" s="213"/>
      <c r="IM16" s="213"/>
      <c r="IN16" s="213"/>
      <c r="IO16" s="213"/>
      <c r="IP16" s="213"/>
      <c r="IQ16" s="213"/>
      <c r="IR16" s="213"/>
      <c r="IS16" s="213"/>
      <c r="IT16" s="213"/>
    </row>
    <row r="17" spans="1:254" s="208" customFormat="1" ht="14.4" x14ac:dyDescent="0.3">
      <c r="A17" s="199" t="s">
        <v>93</v>
      </c>
      <c r="B17" s="200" t="s">
        <v>584</v>
      </c>
      <c r="C17" s="201" t="s">
        <v>83</v>
      </c>
      <c r="D17" s="201" t="s">
        <v>92</v>
      </c>
      <c r="E17" s="201" t="s">
        <v>94</v>
      </c>
      <c r="F17" s="201"/>
      <c r="G17" s="202">
        <f>SUM(G18)</f>
        <v>1530.58</v>
      </c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J17" s="213"/>
      <c r="EK17" s="213"/>
      <c r="EL17" s="213"/>
      <c r="EM17" s="213"/>
      <c r="EN17" s="213"/>
      <c r="EO17" s="213"/>
      <c r="EP17" s="213"/>
      <c r="EQ17" s="213"/>
      <c r="ER17" s="213"/>
      <c r="ES17" s="213"/>
      <c r="ET17" s="213"/>
      <c r="EU17" s="213"/>
      <c r="EV17" s="213"/>
      <c r="EW17" s="213"/>
      <c r="EX17" s="213"/>
      <c r="EY17" s="213"/>
      <c r="EZ17" s="213"/>
      <c r="FA17" s="213"/>
      <c r="FB17" s="213"/>
      <c r="FC17" s="213"/>
      <c r="FD17" s="213"/>
      <c r="FE17" s="213"/>
      <c r="FF17" s="213"/>
      <c r="FG17" s="213"/>
      <c r="FH17" s="213"/>
      <c r="FI17" s="213"/>
      <c r="FJ17" s="213"/>
      <c r="FK17" s="213"/>
      <c r="FL17" s="213"/>
      <c r="FM17" s="213"/>
      <c r="FN17" s="213"/>
      <c r="FO17" s="213"/>
      <c r="FP17" s="213"/>
      <c r="FQ17" s="213"/>
      <c r="FR17" s="213"/>
      <c r="FS17" s="213"/>
      <c r="FT17" s="213"/>
      <c r="FU17" s="213"/>
      <c r="FV17" s="213"/>
      <c r="FW17" s="213"/>
      <c r="FX17" s="213"/>
      <c r="FY17" s="213"/>
      <c r="FZ17" s="213"/>
      <c r="GA17" s="213"/>
      <c r="GB17" s="213"/>
      <c r="GC17" s="213"/>
      <c r="GD17" s="213"/>
      <c r="GE17" s="213"/>
      <c r="GF17" s="213"/>
      <c r="GG17" s="213"/>
      <c r="GH17" s="213"/>
      <c r="GI17" s="213"/>
      <c r="GJ17" s="213"/>
      <c r="GK17" s="213"/>
      <c r="GL17" s="213"/>
      <c r="GM17" s="213"/>
      <c r="GN17" s="213"/>
      <c r="GO17" s="213"/>
      <c r="GP17" s="213"/>
      <c r="GQ17" s="213"/>
      <c r="GR17" s="213"/>
      <c r="GS17" s="213"/>
      <c r="GT17" s="213"/>
      <c r="GU17" s="213"/>
      <c r="GV17" s="213"/>
      <c r="GW17" s="213"/>
      <c r="GX17" s="213"/>
      <c r="GY17" s="213"/>
      <c r="GZ17" s="213"/>
      <c r="HA17" s="213"/>
      <c r="HB17" s="213"/>
      <c r="HC17" s="213"/>
      <c r="HD17" s="213"/>
      <c r="HE17" s="213"/>
      <c r="HF17" s="213"/>
      <c r="HG17" s="213"/>
      <c r="HH17" s="213"/>
      <c r="HI17" s="213"/>
      <c r="HJ17" s="213"/>
      <c r="HK17" s="213"/>
      <c r="HL17" s="213"/>
      <c r="HM17" s="213"/>
      <c r="HN17" s="213"/>
      <c r="HO17" s="213"/>
      <c r="HP17" s="213"/>
      <c r="HQ17" s="213"/>
      <c r="HR17" s="213"/>
      <c r="HS17" s="213"/>
      <c r="HT17" s="213"/>
      <c r="HU17" s="213"/>
      <c r="HV17" s="213"/>
      <c r="HW17" s="213"/>
      <c r="HX17" s="213"/>
      <c r="HY17" s="213"/>
      <c r="HZ17" s="213"/>
      <c r="IA17" s="213"/>
      <c r="IB17" s="213"/>
      <c r="IC17" s="213"/>
      <c r="ID17" s="213"/>
      <c r="IE17" s="213"/>
      <c r="IF17" s="213"/>
      <c r="IG17" s="213"/>
      <c r="IH17" s="213"/>
      <c r="II17" s="213"/>
      <c r="IJ17" s="213"/>
      <c r="IK17" s="213"/>
      <c r="IL17" s="213"/>
      <c r="IM17" s="213"/>
      <c r="IN17" s="213"/>
      <c r="IO17" s="213"/>
      <c r="IP17" s="213"/>
      <c r="IQ17" s="213"/>
      <c r="IR17" s="213"/>
      <c r="IS17" s="213"/>
      <c r="IT17" s="213"/>
    </row>
    <row r="18" spans="1:254" s="208" customFormat="1" ht="27" x14ac:dyDescent="0.3">
      <c r="A18" s="214" t="s">
        <v>585</v>
      </c>
      <c r="B18" s="219" t="s">
        <v>584</v>
      </c>
      <c r="C18" s="216" t="s">
        <v>83</v>
      </c>
      <c r="D18" s="216" t="s">
        <v>92</v>
      </c>
      <c r="E18" s="216" t="s">
        <v>94</v>
      </c>
      <c r="F18" s="216" t="s">
        <v>90</v>
      </c>
      <c r="G18" s="217">
        <v>1530.58</v>
      </c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J18" s="213"/>
      <c r="EK18" s="213"/>
      <c r="EL18" s="213"/>
      <c r="EM18" s="213"/>
      <c r="EN18" s="213"/>
      <c r="EO18" s="213"/>
      <c r="EP18" s="213"/>
      <c r="EQ18" s="213"/>
      <c r="ER18" s="213"/>
      <c r="ES18" s="213"/>
      <c r="ET18" s="213"/>
      <c r="EU18" s="213"/>
      <c r="EV18" s="213"/>
      <c r="EW18" s="213"/>
      <c r="EX18" s="213"/>
      <c r="EY18" s="213"/>
      <c r="EZ18" s="213"/>
      <c r="FA18" s="213"/>
      <c r="FB18" s="213"/>
      <c r="FC18" s="213"/>
      <c r="FD18" s="213"/>
      <c r="FE18" s="213"/>
      <c r="FF18" s="213"/>
      <c r="FG18" s="213"/>
      <c r="FH18" s="213"/>
      <c r="FI18" s="213"/>
      <c r="FJ18" s="213"/>
      <c r="FK18" s="213"/>
      <c r="FL18" s="213"/>
      <c r="FM18" s="213"/>
      <c r="FN18" s="213"/>
      <c r="FO18" s="213"/>
      <c r="FP18" s="213"/>
      <c r="FQ18" s="213"/>
      <c r="FR18" s="213"/>
      <c r="FS18" s="213"/>
      <c r="FT18" s="213"/>
      <c r="FU18" s="213"/>
      <c r="FV18" s="213"/>
      <c r="FW18" s="213"/>
      <c r="FX18" s="213"/>
      <c r="FY18" s="213"/>
      <c r="FZ18" s="213"/>
      <c r="GA18" s="213"/>
      <c r="GB18" s="213"/>
      <c r="GC18" s="213"/>
      <c r="GD18" s="213"/>
      <c r="GE18" s="213"/>
      <c r="GF18" s="213"/>
      <c r="GG18" s="213"/>
      <c r="GH18" s="213"/>
      <c r="GI18" s="213"/>
      <c r="GJ18" s="213"/>
      <c r="GK18" s="213"/>
      <c r="GL18" s="213"/>
      <c r="GM18" s="213"/>
      <c r="GN18" s="213"/>
      <c r="GO18" s="213"/>
      <c r="GP18" s="213"/>
      <c r="GQ18" s="213"/>
      <c r="GR18" s="213"/>
      <c r="GS18" s="213"/>
      <c r="GT18" s="213"/>
      <c r="GU18" s="213"/>
      <c r="GV18" s="213"/>
      <c r="GW18" s="213"/>
      <c r="GX18" s="213"/>
      <c r="GY18" s="213"/>
      <c r="GZ18" s="213"/>
      <c r="HA18" s="213"/>
      <c r="HB18" s="213"/>
      <c r="HC18" s="213"/>
      <c r="HD18" s="213"/>
      <c r="HE18" s="213"/>
      <c r="HF18" s="213"/>
      <c r="HG18" s="213"/>
      <c r="HH18" s="213"/>
      <c r="HI18" s="213"/>
      <c r="HJ18" s="213"/>
      <c r="HK18" s="213"/>
      <c r="HL18" s="213"/>
      <c r="HM18" s="213"/>
      <c r="HN18" s="213"/>
      <c r="HO18" s="213"/>
      <c r="HP18" s="213"/>
      <c r="HQ18" s="213"/>
      <c r="HR18" s="213"/>
      <c r="HS18" s="213"/>
      <c r="HT18" s="213"/>
      <c r="HU18" s="213"/>
      <c r="HV18" s="213"/>
      <c r="HW18" s="213"/>
      <c r="HX18" s="213"/>
      <c r="HY18" s="213"/>
      <c r="HZ18" s="213"/>
      <c r="IA18" s="213"/>
      <c r="IB18" s="213"/>
      <c r="IC18" s="213"/>
      <c r="ID18" s="213"/>
      <c r="IE18" s="213"/>
      <c r="IF18" s="213"/>
      <c r="IG18" s="213"/>
      <c r="IH18" s="213"/>
      <c r="II18" s="213"/>
      <c r="IJ18" s="213"/>
      <c r="IK18" s="213"/>
      <c r="IL18" s="213"/>
      <c r="IM18" s="213"/>
      <c r="IN18" s="213"/>
      <c r="IO18" s="213"/>
      <c r="IP18" s="213"/>
      <c r="IQ18" s="213"/>
      <c r="IR18" s="213"/>
      <c r="IS18" s="213"/>
      <c r="IT18" s="213"/>
    </row>
    <row r="19" spans="1:254" s="213" customFormat="1" ht="13.8" x14ac:dyDescent="0.3">
      <c r="A19" s="204" t="s">
        <v>86</v>
      </c>
      <c r="B19" s="220" t="s">
        <v>584</v>
      </c>
      <c r="C19" s="206" t="s">
        <v>83</v>
      </c>
      <c r="D19" s="206" t="s">
        <v>92</v>
      </c>
      <c r="E19" s="206" t="s">
        <v>95</v>
      </c>
      <c r="F19" s="206"/>
      <c r="G19" s="207">
        <f>SUM(G20)</f>
        <v>4516.0599999999995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  <c r="IO19" s="181"/>
      <c r="IP19" s="181"/>
      <c r="IQ19" s="181"/>
      <c r="IR19" s="181"/>
      <c r="IS19" s="181"/>
      <c r="IT19" s="181"/>
    </row>
    <row r="20" spans="1:254" x14ac:dyDescent="0.25">
      <c r="A20" s="214" t="s">
        <v>96</v>
      </c>
      <c r="B20" s="221" t="s">
        <v>584</v>
      </c>
      <c r="C20" s="216" t="s">
        <v>83</v>
      </c>
      <c r="D20" s="216" t="s">
        <v>92</v>
      </c>
      <c r="E20" s="216" t="s">
        <v>95</v>
      </c>
      <c r="F20" s="216"/>
      <c r="G20" s="217">
        <f>SUM(G21+G22+G23)</f>
        <v>4516.0599999999995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  <c r="IS20" s="126"/>
      <c r="IT20" s="126"/>
    </row>
    <row r="21" spans="1:254" s="213" customFormat="1" ht="39.6" x14ac:dyDescent="0.25">
      <c r="A21" s="209" t="s">
        <v>585</v>
      </c>
      <c r="B21" s="222" t="s">
        <v>584</v>
      </c>
      <c r="C21" s="211" t="s">
        <v>83</v>
      </c>
      <c r="D21" s="211" t="s">
        <v>92</v>
      </c>
      <c r="E21" s="211" t="s">
        <v>95</v>
      </c>
      <c r="F21" s="211" t="s">
        <v>90</v>
      </c>
      <c r="G21" s="212">
        <v>3253.37</v>
      </c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  <c r="GM21" s="181"/>
      <c r="GN21" s="181"/>
      <c r="GO21" s="181"/>
      <c r="GP21" s="181"/>
      <c r="GQ21" s="181"/>
      <c r="GR21" s="181"/>
      <c r="GS21" s="181"/>
      <c r="GT21" s="181"/>
      <c r="GU21" s="181"/>
      <c r="GV21" s="181"/>
      <c r="GW21" s="181"/>
      <c r="GX21" s="181"/>
      <c r="GY21" s="181"/>
      <c r="GZ21" s="181"/>
      <c r="HA21" s="181"/>
      <c r="HB21" s="181"/>
      <c r="HC21" s="181"/>
      <c r="HD21" s="181"/>
      <c r="HE21" s="181"/>
      <c r="HF21" s="181"/>
      <c r="HG21" s="181"/>
      <c r="HH21" s="181"/>
      <c r="HI21" s="181"/>
      <c r="HJ21" s="181"/>
      <c r="HK21" s="181"/>
      <c r="HL21" s="181"/>
      <c r="HM21" s="181"/>
      <c r="HN21" s="181"/>
      <c r="HO21" s="181"/>
      <c r="HP21" s="181"/>
      <c r="HQ21" s="181"/>
      <c r="HR21" s="181"/>
      <c r="HS21" s="181"/>
      <c r="HT21" s="181"/>
      <c r="HU21" s="181"/>
      <c r="HV21" s="181"/>
      <c r="HW21" s="181"/>
      <c r="HX21" s="181"/>
      <c r="HY21" s="181"/>
      <c r="HZ21" s="181"/>
      <c r="IA21" s="181"/>
      <c r="IB21" s="181"/>
      <c r="IC21" s="181"/>
      <c r="ID21" s="181"/>
      <c r="IE21" s="181"/>
      <c r="IF21" s="181"/>
      <c r="IG21" s="181"/>
      <c r="IH21" s="181"/>
      <c r="II21" s="181"/>
      <c r="IJ21" s="181"/>
      <c r="IK21" s="181"/>
      <c r="IL21" s="181"/>
      <c r="IM21" s="181"/>
      <c r="IN21" s="181"/>
      <c r="IO21" s="181"/>
      <c r="IP21" s="181"/>
      <c r="IQ21" s="181"/>
      <c r="IR21" s="181"/>
      <c r="IS21" s="181"/>
      <c r="IT21" s="181"/>
    </row>
    <row r="22" spans="1:254" ht="14.4" x14ac:dyDescent="0.3">
      <c r="A22" s="209" t="s">
        <v>586</v>
      </c>
      <c r="B22" s="222" t="s">
        <v>584</v>
      </c>
      <c r="C22" s="211" t="s">
        <v>83</v>
      </c>
      <c r="D22" s="211" t="s">
        <v>92</v>
      </c>
      <c r="E22" s="211" t="s">
        <v>95</v>
      </c>
      <c r="F22" s="211" t="s">
        <v>98</v>
      </c>
      <c r="G22" s="212">
        <v>1262.69</v>
      </c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3"/>
      <c r="EZ22" s="223"/>
      <c r="FA22" s="223"/>
      <c r="FB22" s="223"/>
      <c r="FC22" s="223"/>
      <c r="FD22" s="223"/>
      <c r="FE22" s="223"/>
      <c r="FF22" s="223"/>
      <c r="FG22" s="223"/>
      <c r="FH22" s="223"/>
      <c r="FI22" s="223"/>
      <c r="FJ22" s="223"/>
      <c r="FK22" s="223"/>
      <c r="FL22" s="223"/>
      <c r="FM22" s="223"/>
      <c r="FN22" s="223"/>
      <c r="FO22" s="223"/>
      <c r="FP22" s="223"/>
      <c r="FQ22" s="223"/>
      <c r="FR22" s="223"/>
      <c r="FS22" s="223"/>
      <c r="FT22" s="223"/>
      <c r="FU22" s="223"/>
      <c r="FV22" s="223"/>
      <c r="FW22" s="223"/>
      <c r="FX22" s="223"/>
      <c r="FY22" s="223"/>
      <c r="FZ22" s="223"/>
      <c r="GA22" s="223"/>
      <c r="GB22" s="223"/>
      <c r="GC22" s="223"/>
      <c r="GD22" s="223"/>
      <c r="GE22" s="223"/>
      <c r="GF22" s="223"/>
      <c r="GG22" s="223"/>
      <c r="GH22" s="223"/>
      <c r="GI22" s="223"/>
      <c r="GJ22" s="223"/>
      <c r="GK22" s="223"/>
      <c r="GL22" s="223"/>
      <c r="GM22" s="223"/>
      <c r="GN22" s="223"/>
      <c r="GO22" s="223"/>
      <c r="GP22" s="223"/>
      <c r="GQ22" s="223"/>
      <c r="GR22" s="223"/>
      <c r="GS22" s="223"/>
      <c r="GT22" s="223"/>
      <c r="GU22" s="223"/>
      <c r="GV22" s="223"/>
      <c r="GW22" s="223"/>
      <c r="GX22" s="223"/>
      <c r="GY22" s="223"/>
      <c r="GZ22" s="223"/>
      <c r="HA22" s="223"/>
      <c r="HB22" s="223"/>
      <c r="HC22" s="223"/>
      <c r="HD22" s="223"/>
      <c r="HE22" s="223"/>
      <c r="HF22" s="223"/>
      <c r="HG22" s="223"/>
      <c r="HH22" s="223"/>
      <c r="HI22" s="223"/>
      <c r="HJ22" s="223"/>
      <c r="HK22" s="223"/>
      <c r="HL22" s="223"/>
      <c r="HM22" s="223"/>
      <c r="HN22" s="223"/>
      <c r="HO22" s="223"/>
      <c r="HP22" s="223"/>
      <c r="HQ22" s="223"/>
      <c r="HR22" s="223"/>
      <c r="HS22" s="223"/>
      <c r="HT22" s="223"/>
      <c r="HU22" s="223"/>
      <c r="HV22" s="223"/>
      <c r="HW22" s="223"/>
      <c r="HX22" s="223"/>
      <c r="HY22" s="223"/>
      <c r="HZ22" s="223"/>
      <c r="IA22" s="223"/>
      <c r="IB22" s="223"/>
      <c r="IC22" s="223"/>
      <c r="ID22" s="223"/>
      <c r="IE22" s="223"/>
      <c r="IF22" s="223"/>
      <c r="IG22" s="223"/>
      <c r="IH22" s="223"/>
      <c r="II22" s="223"/>
      <c r="IJ22" s="223"/>
      <c r="IK22" s="223"/>
      <c r="IL22" s="223"/>
      <c r="IM22" s="223"/>
      <c r="IN22" s="223"/>
      <c r="IO22" s="223"/>
      <c r="IP22" s="223"/>
      <c r="IQ22" s="223"/>
      <c r="IR22" s="223"/>
      <c r="IS22" s="223"/>
      <c r="IT22" s="223"/>
    </row>
    <row r="23" spans="1:254" ht="14.4" x14ac:dyDescent="0.3">
      <c r="A23" s="209" t="s">
        <v>99</v>
      </c>
      <c r="B23" s="222" t="s">
        <v>584</v>
      </c>
      <c r="C23" s="211" t="s">
        <v>83</v>
      </c>
      <c r="D23" s="211" t="s">
        <v>92</v>
      </c>
      <c r="E23" s="211" t="s">
        <v>95</v>
      </c>
      <c r="F23" s="211" t="s">
        <v>100</v>
      </c>
      <c r="G23" s="212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223"/>
      <c r="DW23" s="223"/>
      <c r="DX23" s="223"/>
      <c r="DY23" s="223"/>
      <c r="DZ23" s="223"/>
      <c r="EA23" s="223"/>
      <c r="EB23" s="223"/>
      <c r="EC23" s="223"/>
      <c r="ED23" s="223"/>
      <c r="EE23" s="223"/>
      <c r="EF23" s="223"/>
      <c r="EG23" s="223"/>
      <c r="EH23" s="223"/>
      <c r="EI23" s="223"/>
      <c r="EJ23" s="223"/>
      <c r="EK23" s="223"/>
      <c r="EL23" s="223"/>
      <c r="EM23" s="223"/>
      <c r="EN23" s="223"/>
      <c r="EO23" s="223"/>
      <c r="EP23" s="223"/>
      <c r="EQ23" s="223"/>
      <c r="ER23" s="223"/>
      <c r="ES23" s="223"/>
      <c r="ET23" s="223"/>
      <c r="EU23" s="223"/>
      <c r="EV23" s="223"/>
      <c r="EW23" s="223"/>
      <c r="EX23" s="223"/>
      <c r="EY23" s="223"/>
      <c r="EZ23" s="223"/>
      <c r="FA23" s="223"/>
      <c r="FB23" s="223"/>
      <c r="FC23" s="223"/>
      <c r="FD23" s="223"/>
      <c r="FE23" s="223"/>
      <c r="FF23" s="223"/>
      <c r="FG23" s="223"/>
      <c r="FH23" s="223"/>
      <c r="FI23" s="223"/>
      <c r="FJ23" s="223"/>
      <c r="FK23" s="223"/>
      <c r="FL23" s="223"/>
      <c r="FM23" s="223"/>
      <c r="FN23" s="223"/>
      <c r="FO23" s="223"/>
      <c r="FP23" s="223"/>
      <c r="FQ23" s="223"/>
      <c r="FR23" s="223"/>
      <c r="FS23" s="223"/>
      <c r="FT23" s="223"/>
      <c r="FU23" s="223"/>
      <c r="FV23" s="223"/>
      <c r="FW23" s="223"/>
      <c r="FX23" s="223"/>
      <c r="FY23" s="223"/>
      <c r="FZ23" s="223"/>
      <c r="GA23" s="223"/>
      <c r="GB23" s="223"/>
      <c r="GC23" s="223"/>
      <c r="GD23" s="223"/>
      <c r="GE23" s="223"/>
      <c r="GF23" s="223"/>
      <c r="GG23" s="223"/>
      <c r="GH23" s="223"/>
      <c r="GI23" s="223"/>
      <c r="GJ23" s="223"/>
      <c r="GK23" s="223"/>
      <c r="GL23" s="223"/>
      <c r="GM23" s="223"/>
      <c r="GN23" s="223"/>
      <c r="GO23" s="223"/>
      <c r="GP23" s="223"/>
      <c r="GQ23" s="223"/>
      <c r="GR23" s="223"/>
      <c r="GS23" s="223"/>
      <c r="GT23" s="223"/>
      <c r="GU23" s="223"/>
      <c r="GV23" s="223"/>
      <c r="GW23" s="223"/>
      <c r="GX23" s="223"/>
      <c r="GY23" s="223"/>
      <c r="GZ23" s="223"/>
      <c r="HA23" s="223"/>
      <c r="HB23" s="223"/>
      <c r="HC23" s="223"/>
      <c r="HD23" s="223"/>
      <c r="HE23" s="223"/>
      <c r="HF23" s="223"/>
      <c r="HG23" s="223"/>
      <c r="HH23" s="223"/>
      <c r="HI23" s="223"/>
      <c r="HJ23" s="223"/>
      <c r="HK23" s="223"/>
      <c r="HL23" s="223"/>
      <c r="HM23" s="223"/>
      <c r="HN23" s="223"/>
      <c r="HO23" s="223"/>
      <c r="HP23" s="223"/>
      <c r="HQ23" s="223"/>
      <c r="HR23" s="223"/>
      <c r="HS23" s="223"/>
      <c r="HT23" s="223"/>
      <c r="HU23" s="223"/>
      <c r="HV23" s="223"/>
      <c r="HW23" s="223"/>
      <c r="HX23" s="223"/>
      <c r="HY23" s="223"/>
      <c r="HZ23" s="223"/>
      <c r="IA23" s="223"/>
      <c r="IB23" s="223"/>
      <c r="IC23" s="223"/>
      <c r="ID23" s="223"/>
      <c r="IE23" s="223"/>
      <c r="IF23" s="223"/>
      <c r="IG23" s="223"/>
      <c r="IH23" s="223"/>
      <c r="II23" s="223"/>
      <c r="IJ23" s="223"/>
      <c r="IK23" s="223"/>
      <c r="IL23" s="223"/>
      <c r="IM23" s="223"/>
      <c r="IN23" s="223"/>
      <c r="IO23" s="223"/>
      <c r="IP23" s="223"/>
      <c r="IQ23" s="223"/>
      <c r="IR23" s="223"/>
      <c r="IS23" s="223"/>
      <c r="IT23" s="223"/>
    </row>
    <row r="24" spans="1:254" s="126" customFormat="1" ht="13.8" x14ac:dyDescent="0.25">
      <c r="A24" s="224" t="s">
        <v>127</v>
      </c>
      <c r="B24" s="219" t="s">
        <v>584</v>
      </c>
      <c r="C24" s="216" t="s">
        <v>83</v>
      </c>
      <c r="D24" s="216" t="s">
        <v>118</v>
      </c>
      <c r="E24" s="216" t="s">
        <v>128</v>
      </c>
      <c r="F24" s="216"/>
      <c r="G24" s="217">
        <f>SUM(G25)</f>
        <v>579.51</v>
      </c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  <c r="IM24" s="225"/>
      <c r="IN24" s="225"/>
      <c r="IO24" s="225"/>
      <c r="IP24" s="225"/>
      <c r="IQ24" s="225"/>
      <c r="IR24" s="225"/>
      <c r="IS24" s="225"/>
      <c r="IT24" s="225"/>
    </row>
    <row r="25" spans="1:254" ht="14.4" x14ac:dyDescent="0.3">
      <c r="A25" s="209" t="s">
        <v>586</v>
      </c>
      <c r="B25" s="222" t="s">
        <v>584</v>
      </c>
      <c r="C25" s="211" t="s">
        <v>83</v>
      </c>
      <c r="D25" s="211" t="s">
        <v>118</v>
      </c>
      <c r="E25" s="211" t="s">
        <v>128</v>
      </c>
      <c r="F25" s="211" t="s">
        <v>98</v>
      </c>
      <c r="G25" s="212">
        <v>579.51</v>
      </c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  <c r="FF25" s="223"/>
      <c r="FG25" s="223"/>
      <c r="FH25" s="223"/>
      <c r="FI25" s="223"/>
      <c r="FJ25" s="223"/>
      <c r="FK25" s="223"/>
      <c r="FL25" s="223"/>
      <c r="FM25" s="223"/>
      <c r="FN25" s="223"/>
      <c r="FO25" s="223"/>
      <c r="FP25" s="223"/>
      <c r="FQ25" s="223"/>
      <c r="FR25" s="223"/>
      <c r="FS25" s="223"/>
      <c r="FT25" s="223"/>
      <c r="FU25" s="223"/>
      <c r="FV25" s="223"/>
      <c r="FW25" s="223"/>
      <c r="FX25" s="223"/>
      <c r="FY25" s="223"/>
      <c r="FZ25" s="223"/>
      <c r="GA25" s="223"/>
      <c r="GB25" s="223"/>
      <c r="GC25" s="223"/>
      <c r="GD25" s="223"/>
      <c r="GE25" s="223"/>
      <c r="GF25" s="223"/>
      <c r="GG25" s="223"/>
      <c r="GH25" s="223"/>
      <c r="GI25" s="223"/>
      <c r="GJ25" s="223"/>
      <c r="GK25" s="223"/>
      <c r="GL25" s="223"/>
      <c r="GM25" s="223"/>
      <c r="GN25" s="223"/>
      <c r="GO25" s="223"/>
      <c r="GP25" s="223"/>
      <c r="GQ25" s="223"/>
      <c r="GR25" s="223"/>
      <c r="GS25" s="223"/>
      <c r="GT25" s="223"/>
      <c r="GU25" s="223"/>
      <c r="GV25" s="223"/>
      <c r="GW25" s="223"/>
      <c r="GX25" s="223"/>
      <c r="GY25" s="223"/>
      <c r="GZ25" s="223"/>
      <c r="HA25" s="223"/>
      <c r="HB25" s="223"/>
      <c r="HC25" s="223"/>
      <c r="HD25" s="223"/>
      <c r="HE25" s="223"/>
      <c r="HF25" s="223"/>
      <c r="HG25" s="223"/>
      <c r="HH25" s="223"/>
      <c r="HI25" s="223"/>
      <c r="HJ25" s="223"/>
      <c r="HK25" s="223"/>
      <c r="HL25" s="223"/>
      <c r="HM25" s="223"/>
      <c r="HN25" s="223"/>
      <c r="HO25" s="223"/>
      <c r="HP25" s="223"/>
      <c r="HQ25" s="223"/>
      <c r="HR25" s="223"/>
      <c r="HS25" s="223"/>
      <c r="HT25" s="223"/>
      <c r="HU25" s="223"/>
      <c r="HV25" s="223"/>
      <c r="HW25" s="223"/>
      <c r="HX25" s="223"/>
      <c r="HY25" s="223"/>
      <c r="HZ25" s="223"/>
      <c r="IA25" s="223"/>
      <c r="IB25" s="223"/>
      <c r="IC25" s="223"/>
      <c r="ID25" s="223"/>
      <c r="IE25" s="223"/>
      <c r="IF25" s="223"/>
      <c r="IG25" s="223"/>
      <c r="IH25" s="223"/>
      <c r="II25" s="223"/>
      <c r="IJ25" s="223"/>
      <c r="IK25" s="223"/>
      <c r="IL25" s="223"/>
      <c r="IM25" s="223"/>
      <c r="IN25" s="223"/>
      <c r="IO25" s="223"/>
      <c r="IP25" s="223"/>
      <c r="IQ25" s="223"/>
      <c r="IR25" s="223"/>
      <c r="IS25" s="223"/>
      <c r="IT25" s="223"/>
    </row>
    <row r="26" spans="1:254" ht="14.4" x14ac:dyDescent="0.3">
      <c r="A26" s="214" t="s">
        <v>278</v>
      </c>
      <c r="B26" s="216" t="s">
        <v>584</v>
      </c>
      <c r="C26" s="219" t="s">
        <v>160</v>
      </c>
      <c r="D26" s="219" t="s">
        <v>102</v>
      </c>
      <c r="E26" s="219" t="s">
        <v>270</v>
      </c>
      <c r="F26" s="219"/>
      <c r="G26" s="212">
        <f>SUM(G27)</f>
        <v>136.65</v>
      </c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  <c r="EW26" s="223"/>
      <c r="EX26" s="223"/>
      <c r="EY26" s="223"/>
      <c r="EZ26" s="223"/>
      <c r="FA26" s="223"/>
      <c r="FB26" s="223"/>
      <c r="FC26" s="223"/>
      <c r="FD26" s="223"/>
      <c r="FE26" s="223"/>
      <c r="FF26" s="223"/>
      <c r="FG26" s="223"/>
      <c r="FH26" s="223"/>
      <c r="FI26" s="223"/>
      <c r="FJ26" s="223"/>
      <c r="FK26" s="223"/>
      <c r="FL26" s="223"/>
      <c r="FM26" s="223"/>
      <c r="FN26" s="223"/>
      <c r="FO26" s="223"/>
      <c r="FP26" s="223"/>
      <c r="FQ26" s="223"/>
      <c r="FR26" s="223"/>
      <c r="FS26" s="223"/>
      <c r="FT26" s="223"/>
      <c r="FU26" s="223"/>
      <c r="FV26" s="223"/>
      <c r="FW26" s="223"/>
      <c r="FX26" s="223"/>
      <c r="FY26" s="223"/>
      <c r="FZ26" s="223"/>
      <c r="GA26" s="223"/>
      <c r="GB26" s="223"/>
      <c r="GC26" s="223"/>
      <c r="GD26" s="223"/>
      <c r="GE26" s="223"/>
      <c r="GF26" s="223"/>
      <c r="GG26" s="223"/>
      <c r="GH26" s="223"/>
      <c r="GI26" s="223"/>
      <c r="GJ26" s="223"/>
      <c r="GK26" s="223"/>
      <c r="GL26" s="223"/>
      <c r="GM26" s="223"/>
      <c r="GN26" s="223"/>
      <c r="GO26" s="223"/>
      <c r="GP26" s="223"/>
      <c r="GQ26" s="223"/>
      <c r="GR26" s="223"/>
      <c r="GS26" s="223"/>
      <c r="GT26" s="223"/>
      <c r="GU26" s="223"/>
      <c r="GV26" s="223"/>
      <c r="GW26" s="223"/>
      <c r="GX26" s="223"/>
      <c r="GY26" s="223"/>
      <c r="GZ26" s="223"/>
      <c r="HA26" s="223"/>
      <c r="HB26" s="223"/>
      <c r="HC26" s="223"/>
      <c r="HD26" s="223"/>
      <c r="HE26" s="223"/>
      <c r="HF26" s="223"/>
      <c r="HG26" s="223"/>
      <c r="HH26" s="223"/>
      <c r="HI26" s="223"/>
      <c r="HJ26" s="223"/>
      <c r="HK26" s="223"/>
      <c r="HL26" s="223"/>
      <c r="HM26" s="223"/>
      <c r="HN26" s="223"/>
      <c r="HO26" s="223"/>
      <c r="HP26" s="223"/>
      <c r="HQ26" s="223"/>
      <c r="HR26" s="223"/>
      <c r="HS26" s="223"/>
      <c r="HT26" s="223"/>
      <c r="HU26" s="223"/>
      <c r="HV26" s="223"/>
      <c r="HW26" s="223"/>
      <c r="HX26" s="223"/>
      <c r="HY26" s="223"/>
      <c r="HZ26" s="223"/>
      <c r="IA26" s="223"/>
      <c r="IB26" s="223"/>
      <c r="IC26" s="223"/>
      <c r="ID26" s="223"/>
      <c r="IE26" s="223"/>
      <c r="IF26" s="223"/>
      <c r="IG26" s="223"/>
      <c r="IH26" s="223"/>
      <c r="II26" s="223"/>
      <c r="IJ26" s="223"/>
      <c r="IK26" s="223"/>
      <c r="IL26" s="223"/>
      <c r="IM26" s="223"/>
      <c r="IN26" s="223"/>
      <c r="IO26" s="223"/>
      <c r="IP26" s="223"/>
      <c r="IQ26" s="223"/>
      <c r="IR26" s="223"/>
      <c r="IS26" s="223"/>
      <c r="IT26" s="223"/>
    </row>
    <row r="27" spans="1:254" ht="14.4" x14ac:dyDescent="0.3">
      <c r="A27" s="209" t="s">
        <v>586</v>
      </c>
      <c r="B27" s="226">
        <v>510</v>
      </c>
      <c r="C27" s="222" t="s">
        <v>160</v>
      </c>
      <c r="D27" s="222" t="s">
        <v>102</v>
      </c>
      <c r="E27" s="222" t="s">
        <v>270</v>
      </c>
      <c r="F27" s="222" t="s">
        <v>98</v>
      </c>
      <c r="G27" s="212">
        <v>136.65</v>
      </c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3"/>
      <c r="EW27" s="223"/>
      <c r="EX27" s="223"/>
      <c r="EY27" s="223"/>
      <c r="EZ27" s="223"/>
      <c r="FA27" s="223"/>
      <c r="FB27" s="223"/>
      <c r="FC27" s="223"/>
      <c r="FD27" s="223"/>
      <c r="FE27" s="223"/>
      <c r="FF27" s="223"/>
      <c r="FG27" s="223"/>
      <c r="FH27" s="223"/>
      <c r="FI27" s="223"/>
      <c r="FJ27" s="223"/>
      <c r="FK27" s="223"/>
      <c r="FL27" s="223"/>
      <c r="FM27" s="223"/>
      <c r="FN27" s="223"/>
      <c r="FO27" s="223"/>
      <c r="FP27" s="223"/>
      <c r="FQ27" s="223"/>
      <c r="FR27" s="223"/>
      <c r="FS27" s="223"/>
      <c r="FT27" s="223"/>
      <c r="FU27" s="223"/>
      <c r="FV27" s="223"/>
      <c r="FW27" s="223"/>
      <c r="FX27" s="223"/>
      <c r="FY27" s="223"/>
      <c r="FZ27" s="223"/>
      <c r="GA27" s="223"/>
      <c r="GB27" s="223"/>
      <c r="GC27" s="223"/>
      <c r="GD27" s="223"/>
      <c r="GE27" s="223"/>
      <c r="GF27" s="223"/>
      <c r="GG27" s="223"/>
      <c r="GH27" s="223"/>
      <c r="GI27" s="223"/>
      <c r="GJ27" s="223"/>
      <c r="GK27" s="223"/>
      <c r="GL27" s="223"/>
      <c r="GM27" s="223"/>
      <c r="GN27" s="223"/>
      <c r="GO27" s="223"/>
      <c r="GP27" s="223"/>
      <c r="GQ27" s="223"/>
      <c r="GR27" s="223"/>
      <c r="GS27" s="223"/>
      <c r="GT27" s="223"/>
      <c r="GU27" s="223"/>
      <c r="GV27" s="223"/>
      <c r="GW27" s="223"/>
      <c r="GX27" s="223"/>
      <c r="GY27" s="223"/>
      <c r="GZ27" s="223"/>
      <c r="HA27" s="223"/>
      <c r="HB27" s="223"/>
      <c r="HC27" s="223"/>
      <c r="HD27" s="223"/>
      <c r="HE27" s="223"/>
      <c r="HF27" s="223"/>
      <c r="HG27" s="223"/>
      <c r="HH27" s="223"/>
      <c r="HI27" s="223"/>
      <c r="HJ27" s="223"/>
      <c r="HK27" s="223"/>
      <c r="HL27" s="223"/>
      <c r="HM27" s="223"/>
      <c r="HN27" s="223"/>
      <c r="HO27" s="223"/>
      <c r="HP27" s="223"/>
      <c r="HQ27" s="223"/>
      <c r="HR27" s="223"/>
      <c r="HS27" s="223"/>
      <c r="HT27" s="223"/>
      <c r="HU27" s="223"/>
      <c r="HV27" s="223"/>
      <c r="HW27" s="223"/>
      <c r="HX27" s="223"/>
      <c r="HY27" s="223"/>
      <c r="HZ27" s="223"/>
      <c r="IA27" s="223"/>
      <c r="IB27" s="223"/>
      <c r="IC27" s="223"/>
      <c r="ID27" s="223"/>
      <c r="IE27" s="223"/>
      <c r="IF27" s="223"/>
      <c r="IG27" s="223"/>
      <c r="IH27" s="223"/>
      <c r="II27" s="223"/>
      <c r="IJ27" s="223"/>
      <c r="IK27" s="223"/>
      <c r="IL27" s="223"/>
      <c r="IM27" s="223"/>
      <c r="IN27" s="223"/>
      <c r="IO27" s="223"/>
      <c r="IP27" s="223"/>
      <c r="IQ27" s="223"/>
      <c r="IR27" s="223"/>
      <c r="IS27" s="223"/>
      <c r="IT27" s="223"/>
    </row>
    <row r="28" spans="1:254" ht="13.8" x14ac:dyDescent="0.25">
      <c r="A28" s="227" t="s">
        <v>587</v>
      </c>
      <c r="B28" s="197" t="s">
        <v>584</v>
      </c>
      <c r="C28" s="216"/>
      <c r="D28" s="216"/>
      <c r="E28" s="216"/>
      <c r="F28" s="216"/>
      <c r="G28" s="198">
        <f>SUM(G29+G94+G117+G187+G198+G293++G326+G336+G351+G357+G85+G81)</f>
        <v>1132957.1399999997</v>
      </c>
    </row>
    <row r="29" spans="1:254" s="223" customFormat="1" ht="14.4" x14ac:dyDescent="0.3">
      <c r="A29" s="228" t="s">
        <v>82</v>
      </c>
      <c r="B29" s="197" t="s">
        <v>584</v>
      </c>
      <c r="C29" s="229" t="s">
        <v>83</v>
      </c>
      <c r="D29" s="230"/>
      <c r="E29" s="230"/>
      <c r="F29" s="230"/>
      <c r="G29" s="198">
        <f>SUM(G30+G44+G48+G41)</f>
        <v>108456.16</v>
      </c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  <c r="IL29" s="194"/>
      <c r="IM29" s="194"/>
      <c r="IN29" s="194"/>
      <c r="IO29" s="194"/>
      <c r="IP29" s="194"/>
      <c r="IQ29" s="194"/>
      <c r="IR29" s="194"/>
      <c r="IS29" s="194"/>
      <c r="IT29" s="194"/>
    </row>
    <row r="30" spans="1:254" s="223" customFormat="1" ht="14.4" x14ac:dyDescent="0.3">
      <c r="A30" s="199" t="s">
        <v>588</v>
      </c>
      <c r="B30" s="200" t="s">
        <v>584</v>
      </c>
      <c r="C30" s="201" t="s">
        <v>83</v>
      </c>
      <c r="D30" s="201" t="s">
        <v>102</v>
      </c>
      <c r="E30" s="201"/>
      <c r="F30" s="201"/>
      <c r="G30" s="231">
        <f>SUM(G31)</f>
        <v>93179.79</v>
      </c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  <c r="IM30" s="126"/>
      <c r="IN30" s="126"/>
      <c r="IO30" s="126"/>
      <c r="IP30" s="126"/>
      <c r="IQ30" s="126"/>
      <c r="IR30" s="126"/>
      <c r="IS30" s="126"/>
      <c r="IT30" s="126"/>
    </row>
    <row r="31" spans="1:254" ht="14.4" x14ac:dyDescent="0.3">
      <c r="A31" s="204" t="s">
        <v>86</v>
      </c>
      <c r="B31" s="205" t="s">
        <v>584</v>
      </c>
      <c r="C31" s="206" t="s">
        <v>83</v>
      </c>
      <c r="D31" s="206" t="s">
        <v>102</v>
      </c>
      <c r="E31" s="206"/>
      <c r="F31" s="206"/>
      <c r="G31" s="207">
        <f>SUM(G32+G34+G39)</f>
        <v>93179.79</v>
      </c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2"/>
      <c r="DV31" s="232"/>
      <c r="DW31" s="232"/>
      <c r="DX31" s="232"/>
      <c r="DY31" s="232"/>
      <c r="DZ31" s="232"/>
      <c r="EA31" s="232"/>
      <c r="EB31" s="232"/>
      <c r="EC31" s="232"/>
      <c r="ED31" s="232"/>
      <c r="EE31" s="232"/>
      <c r="EF31" s="232"/>
      <c r="EG31" s="232"/>
      <c r="EH31" s="232"/>
      <c r="EI31" s="232"/>
      <c r="EJ31" s="232"/>
      <c r="EK31" s="232"/>
      <c r="EL31" s="232"/>
      <c r="EM31" s="232"/>
      <c r="EN31" s="232"/>
      <c r="EO31" s="232"/>
      <c r="EP31" s="232"/>
      <c r="EQ31" s="232"/>
      <c r="ER31" s="232"/>
      <c r="ES31" s="232"/>
      <c r="ET31" s="232"/>
      <c r="EU31" s="232"/>
      <c r="EV31" s="232"/>
      <c r="EW31" s="232"/>
      <c r="EX31" s="232"/>
      <c r="EY31" s="232"/>
      <c r="EZ31" s="232"/>
      <c r="FA31" s="232"/>
      <c r="FB31" s="232"/>
      <c r="FC31" s="232"/>
      <c r="FD31" s="232"/>
      <c r="FE31" s="232"/>
      <c r="FF31" s="232"/>
      <c r="FG31" s="232"/>
      <c r="FH31" s="232"/>
      <c r="FI31" s="232"/>
      <c r="FJ31" s="232"/>
      <c r="FK31" s="232"/>
      <c r="FL31" s="232"/>
      <c r="FM31" s="232"/>
      <c r="FN31" s="232"/>
      <c r="FO31" s="232"/>
      <c r="FP31" s="232"/>
      <c r="FQ31" s="232"/>
      <c r="FR31" s="232"/>
      <c r="FS31" s="232"/>
      <c r="FT31" s="232"/>
      <c r="FU31" s="232"/>
      <c r="FV31" s="232"/>
      <c r="FW31" s="232"/>
      <c r="FX31" s="232"/>
      <c r="FY31" s="232"/>
      <c r="FZ31" s="232"/>
      <c r="GA31" s="232"/>
      <c r="GB31" s="232"/>
      <c r="GC31" s="232"/>
      <c r="GD31" s="232"/>
      <c r="GE31" s="232"/>
      <c r="GF31" s="232"/>
      <c r="GG31" s="232"/>
      <c r="GH31" s="232"/>
      <c r="GI31" s="232"/>
      <c r="GJ31" s="232"/>
      <c r="GK31" s="232"/>
      <c r="GL31" s="232"/>
      <c r="GM31" s="232"/>
      <c r="GN31" s="232"/>
      <c r="GO31" s="232"/>
      <c r="GP31" s="232"/>
      <c r="GQ31" s="232"/>
      <c r="GR31" s="232"/>
      <c r="GS31" s="232"/>
      <c r="GT31" s="232"/>
      <c r="GU31" s="232"/>
      <c r="GV31" s="232"/>
      <c r="GW31" s="232"/>
      <c r="GX31" s="232"/>
      <c r="GY31" s="232"/>
      <c r="GZ31" s="232"/>
      <c r="HA31" s="232"/>
      <c r="HB31" s="232"/>
      <c r="HC31" s="232"/>
      <c r="HD31" s="232"/>
      <c r="HE31" s="232"/>
      <c r="HF31" s="232"/>
      <c r="HG31" s="232"/>
      <c r="HH31" s="232"/>
      <c r="HI31" s="232"/>
      <c r="HJ31" s="232"/>
      <c r="HK31" s="232"/>
      <c r="HL31" s="232"/>
      <c r="HM31" s="232"/>
      <c r="HN31" s="232"/>
      <c r="HO31" s="232"/>
      <c r="HP31" s="232"/>
      <c r="HQ31" s="232"/>
      <c r="HR31" s="232"/>
      <c r="HS31" s="232"/>
      <c r="HT31" s="232"/>
      <c r="HU31" s="232"/>
      <c r="HV31" s="232"/>
      <c r="HW31" s="232"/>
      <c r="HX31" s="232"/>
      <c r="HY31" s="232"/>
      <c r="HZ31" s="232"/>
      <c r="IA31" s="232"/>
      <c r="IB31" s="232"/>
      <c r="IC31" s="232"/>
      <c r="ID31" s="232"/>
      <c r="IE31" s="232"/>
      <c r="IF31" s="232"/>
      <c r="IG31" s="232"/>
      <c r="IH31" s="232"/>
      <c r="II31" s="232"/>
      <c r="IJ31" s="232"/>
      <c r="IK31" s="232"/>
      <c r="IL31" s="232"/>
      <c r="IM31" s="232"/>
      <c r="IN31" s="232"/>
      <c r="IO31" s="232"/>
      <c r="IP31" s="232"/>
      <c r="IQ31" s="232"/>
      <c r="IR31" s="232"/>
      <c r="IS31" s="232"/>
      <c r="IT31" s="232"/>
    </row>
    <row r="32" spans="1:254" s="194" customFormat="1" ht="13.8" x14ac:dyDescent="0.25">
      <c r="A32" s="209" t="s">
        <v>96</v>
      </c>
      <c r="B32" s="222" t="s">
        <v>584</v>
      </c>
      <c r="C32" s="211" t="s">
        <v>83</v>
      </c>
      <c r="D32" s="211" t="s">
        <v>102</v>
      </c>
      <c r="E32" s="211"/>
      <c r="F32" s="211"/>
      <c r="G32" s="212">
        <f>SUM(G33)</f>
        <v>5334.4</v>
      </c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1"/>
      <c r="DJ32" s="181"/>
      <c r="DK32" s="181"/>
      <c r="DL32" s="181"/>
      <c r="DM32" s="181"/>
      <c r="DN32" s="181"/>
      <c r="DO32" s="181"/>
      <c r="DP32" s="181"/>
      <c r="DQ32" s="181"/>
      <c r="DR32" s="181"/>
      <c r="DS32" s="181"/>
      <c r="DT32" s="181"/>
      <c r="DU32" s="181"/>
      <c r="DV32" s="181"/>
      <c r="DW32" s="181"/>
      <c r="DX32" s="181"/>
      <c r="DY32" s="181"/>
      <c r="DZ32" s="181"/>
      <c r="EA32" s="181"/>
      <c r="EB32" s="181"/>
      <c r="EC32" s="181"/>
      <c r="ED32" s="181"/>
      <c r="EE32" s="181"/>
      <c r="EF32" s="181"/>
      <c r="EG32" s="181"/>
      <c r="EH32" s="181"/>
      <c r="EI32" s="181"/>
      <c r="EJ32" s="181"/>
      <c r="EK32" s="181"/>
      <c r="EL32" s="181"/>
      <c r="EM32" s="181"/>
      <c r="EN32" s="181"/>
      <c r="EO32" s="181"/>
      <c r="EP32" s="181"/>
      <c r="EQ32" s="181"/>
      <c r="ER32" s="181"/>
      <c r="ES32" s="181"/>
      <c r="ET32" s="181"/>
      <c r="EU32" s="181"/>
      <c r="EV32" s="181"/>
      <c r="EW32" s="181"/>
      <c r="EX32" s="181"/>
      <c r="EY32" s="181"/>
      <c r="EZ32" s="181"/>
      <c r="FA32" s="181"/>
      <c r="FB32" s="181"/>
      <c r="FC32" s="181"/>
      <c r="FD32" s="181"/>
      <c r="FE32" s="181"/>
      <c r="FF32" s="181"/>
      <c r="FG32" s="181"/>
      <c r="FH32" s="181"/>
      <c r="FI32" s="181"/>
      <c r="FJ32" s="181"/>
      <c r="FK32" s="181"/>
      <c r="FL32" s="181"/>
      <c r="FM32" s="181"/>
      <c r="FN32" s="181"/>
      <c r="FO32" s="181"/>
      <c r="FP32" s="181"/>
      <c r="FQ32" s="181"/>
      <c r="FR32" s="181"/>
      <c r="FS32" s="181"/>
      <c r="FT32" s="181"/>
      <c r="FU32" s="181"/>
      <c r="FV32" s="181"/>
      <c r="FW32" s="181"/>
      <c r="FX32" s="181"/>
      <c r="FY32" s="181"/>
      <c r="FZ32" s="181"/>
      <c r="GA32" s="181"/>
      <c r="GB32" s="181"/>
      <c r="GC32" s="181"/>
      <c r="GD32" s="181"/>
      <c r="GE32" s="181"/>
      <c r="GF32" s="181"/>
      <c r="GG32" s="181"/>
      <c r="GH32" s="181"/>
      <c r="GI32" s="181"/>
      <c r="GJ32" s="181"/>
      <c r="GK32" s="181"/>
      <c r="GL32" s="181"/>
      <c r="GM32" s="181"/>
      <c r="GN32" s="181"/>
      <c r="GO32" s="181"/>
      <c r="GP32" s="181"/>
      <c r="GQ32" s="181"/>
      <c r="GR32" s="181"/>
      <c r="GS32" s="181"/>
      <c r="GT32" s="181"/>
      <c r="GU32" s="181"/>
      <c r="GV32" s="181"/>
      <c r="GW32" s="181"/>
      <c r="GX32" s="181"/>
      <c r="GY32" s="181"/>
      <c r="GZ32" s="181"/>
      <c r="HA32" s="181"/>
      <c r="HB32" s="181"/>
      <c r="HC32" s="181"/>
      <c r="HD32" s="181"/>
      <c r="HE32" s="181"/>
      <c r="HF32" s="181"/>
      <c r="HG32" s="181"/>
      <c r="HH32" s="181"/>
      <c r="HI32" s="181"/>
      <c r="HJ32" s="181"/>
      <c r="HK32" s="181"/>
      <c r="HL32" s="181"/>
      <c r="HM32" s="181"/>
      <c r="HN32" s="181"/>
      <c r="HO32" s="181"/>
      <c r="HP32" s="181"/>
      <c r="HQ32" s="181"/>
      <c r="HR32" s="181"/>
      <c r="HS32" s="181"/>
      <c r="HT32" s="181"/>
      <c r="HU32" s="181"/>
      <c r="HV32" s="181"/>
      <c r="HW32" s="181"/>
      <c r="HX32" s="181"/>
      <c r="HY32" s="181"/>
      <c r="HZ32" s="181"/>
      <c r="IA32" s="181"/>
      <c r="IB32" s="181"/>
      <c r="IC32" s="181"/>
      <c r="ID32" s="181"/>
      <c r="IE32" s="181"/>
      <c r="IF32" s="181"/>
      <c r="IG32" s="181"/>
      <c r="IH32" s="181"/>
      <c r="II32" s="181"/>
      <c r="IJ32" s="181"/>
      <c r="IK32" s="181"/>
      <c r="IL32" s="181"/>
      <c r="IM32" s="181"/>
      <c r="IN32" s="181"/>
      <c r="IO32" s="181"/>
      <c r="IP32" s="181"/>
      <c r="IQ32" s="181"/>
      <c r="IR32" s="181"/>
      <c r="IS32" s="181"/>
      <c r="IT32" s="181"/>
    </row>
    <row r="33" spans="1:254" s="126" customFormat="1" ht="39.6" x14ac:dyDescent="0.25">
      <c r="A33" s="209" t="s">
        <v>585</v>
      </c>
      <c r="B33" s="215" t="s">
        <v>584</v>
      </c>
      <c r="C33" s="211" t="s">
        <v>83</v>
      </c>
      <c r="D33" s="211" t="s">
        <v>102</v>
      </c>
      <c r="E33" s="211" t="s">
        <v>589</v>
      </c>
      <c r="F33" s="211" t="s">
        <v>90</v>
      </c>
      <c r="G33" s="212">
        <v>5334.4</v>
      </c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</row>
    <row r="34" spans="1:254" x14ac:dyDescent="0.25">
      <c r="A34" s="209" t="s">
        <v>96</v>
      </c>
      <c r="B34" s="222" t="s">
        <v>584</v>
      </c>
      <c r="C34" s="211" t="s">
        <v>83</v>
      </c>
      <c r="D34" s="211" t="s">
        <v>102</v>
      </c>
      <c r="E34" s="211"/>
      <c r="F34" s="211"/>
      <c r="G34" s="212">
        <f>SUM(G35+G36+G38+G37)</f>
        <v>85319.89</v>
      </c>
    </row>
    <row r="35" spans="1:254" ht="39.6" x14ac:dyDescent="0.25">
      <c r="A35" s="209" t="s">
        <v>585</v>
      </c>
      <c r="B35" s="215" t="s">
        <v>584</v>
      </c>
      <c r="C35" s="211" t="s">
        <v>83</v>
      </c>
      <c r="D35" s="211" t="s">
        <v>102</v>
      </c>
      <c r="E35" s="211" t="s">
        <v>95</v>
      </c>
      <c r="F35" s="211" t="s">
        <v>90</v>
      </c>
      <c r="G35" s="212">
        <v>73897.48</v>
      </c>
    </row>
    <row r="36" spans="1:254" x14ac:dyDescent="0.25">
      <c r="A36" s="209" t="s">
        <v>586</v>
      </c>
      <c r="B36" s="222" t="s">
        <v>584</v>
      </c>
      <c r="C36" s="211" t="s">
        <v>83</v>
      </c>
      <c r="D36" s="211" t="s">
        <v>102</v>
      </c>
      <c r="E36" s="211" t="s">
        <v>95</v>
      </c>
      <c r="F36" s="211" t="s">
        <v>98</v>
      </c>
      <c r="G36" s="212">
        <v>11310.43</v>
      </c>
    </row>
    <row r="37" spans="1:254" x14ac:dyDescent="0.25">
      <c r="A37" s="214" t="s">
        <v>256</v>
      </c>
      <c r="B37" s="222" t="s">
        <v>584</v>
      </c>
      <c r="C37" s="211" t="s">
        <v>83</v>
      </c>
      <c r="D37" s="211" t="s">
        <v>102</v>
      </c>
      <c r="E37" s="211" t="s">
        <v>95</v>
      </c>
      <c r="F37" s="211" t="s">
        <v>257</v>
      </c>
      <c r="G37" s="212">
        <v>89.29</v>
      </c>
    </row>
    <row r="38" spans="1:254" ht="13.8" x14ac:dyDescent="0.25">
      <c r="A38" s="209" t="s">
        <v>99</v>
      </c>
      <c r="B38" s="222" t="s">
        <v>584</v>
      </c>
      <c r="C38" s="222" t="s">
        <v>83</v>
      </c>
      <c r="D38" s="222" t="s">
        <v>102</v>
      </c>
      <c r="E38" s="211" t="s">
        <v>95</v>
      </c>
      <c r="F38" s="222" t="s">
        <v>100</v>
      </c>
      <c r="G38" s="212">
        <v>22.69</v>
      </c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  <c r="DD38" s="233"/>
      <c r="DE38" s="233"/>
      <c r="DF38" s="233"/>
      <c r="DG38" s="233"/>
      <c r="DH38" s="233"/>
      <c r="DI38" s="233"/>
      <c r="DJ38" s="233"/>
      <c r="DK38" s="233"/>
      <c r="DL38" s="233"/>
      <c r="DM38" s="233"/>
      <c r="DN38" s="233"/>
      <c r="DO38" s="233"/>
      <c r="DP38" s="233"/>
      <c r="DQ38" s="233"/>
      <c r="DR38" s="233"/>
      <c r="DS38" s="233"/>
      <c r="DT38" s="233"/>
      <c r="DU38" s="233"/>
      <c r="DV38" s="233"/>
      <c r="DW38" s="233"/>
      <c r="DX38" s="233"/>
      <c r="DY38" s="233"/>
      <c r="DZ38" s="233"/>
      <c r="EA38" s="233"/>
      <c r="EB38" s="233"/>
      <c r="EC38" s="233"/>
      <c r="ED38" s="233"/>
      <c r="EE38" s="233"/>
      <c r="EF38" s="233"/>
      <c r="EG38" s="233"/>
      <c r="EH38" s="233"/>
      <c r="EI38" s="233"/>
      <c r="EJ38" s="233"/>
      <c r="EK38" s="233"/>
      <c r="EL38" s="233"/>
      <c r="EM38" s="233"/>
      <c r="EN38" s="233"/>
      <c r="EO38" s="233"/>
      <c r="EP38" s="233"/>
      <c r="EQ38" s="233"/>
      <c r="ER38" s="233"/>
      <c r="ES38" s="233"/>
      <c r="ET38" s="233"/>
      <c r="EU38" s="233"/>
      <c r="EV38" s="233"/>
      <c r="EW38" s="233"/>
      <c r="EX38" s="233"/>
      <c r="EY38" s="233"/>
      <c r="EZ38" s="233"/>
      <c r="FA38" s="233"/>
      <c r="FB38" s="233"/>
      <c r="FC38" s="233"/>
      <c r="FD38" s="233"/>
      <c r="FE38" s="233"/>
      <c r="FF38" s="233"/>
      <c r="FG38" s="233"/>
      <c r="FH38" s="233"/>
      <c r="FI38" s="233"/>
      <c r="FJ38" s="233"/>
      <c r="FK38" s="233"/>
      <c r="FL38" s="233"/>
      <c r="FM38" s="233"/>
      <c r="FN38" s="233"/>
      <c r="FO38" s="233"/>
      <c r="FP38" s="233"/>
      <c r="FQ38" s="233"/>
      <c r="FR38" s="233"/>
      <c r="FS38" s="233"/>
      <c r="FT38" s="233"/>
      <c r="FU38" s="233"/>
      <c r="FV38" s="233"/>
      <c r="FW38" s="233"/>
      <c r="FX38" s="233"/>
      <c r="FY38" s="233"/>
      <c r="FZ38" s="233"/>
      <c r="GA38" s="233"/>
      <c r="GB38" s="233"/>
      <c r="GC38" s="233"/>
      <c r="GD38" s="233"/>
      <c r="GE38" s="233"/>
      <c r="GF38" s="233"/>
      <c r="GG38" s="233"/>
      <c r="GH38" s="233"/>
      <c r="GI38" s="233"/>
      <c r="GJ38" s="233"/>
      <c r="GK38" s="233"/>
      <c r="GL38" s="233"/>
      <c r="GM38" s="233"/>
      <c r="GN38" s="233"/>
      <c r="GO38" s="233"/>
      <c r="GP38" s="233"/>
      <c r="GQ38" s="233"/>
      <c r="GR38" s="233"/>
      <c r="GS38" s="233"/>
      <c r="GT38" s="233"/>
      <c r="GU38" s="233"/>
      <c r="GV38" s="233"/>
      <c r="GW38" s="233"/>
      <c r="GX38" s="233"/>
      <c r="GY38" s="233"/>
      <c r="GZ38" s="233"/>
      <c r="HA38" s="233"/>
      <c r="HB38" s="233"/>
      <c r="HC38" s="233"/>
      <c r="HD38" s="233"/>
      <c r="HE38" s="233"/>
      <c r="HF38" s="233"/>
      <c r="HG38" s="233"/>
      <c r="HH38" s="233"/>
      <c r="HI38" s="233"/>
      <c r="HJ38" s="233"/>
      <c r="HK38" s="233"/>
      <c r="HL38" s="233"/>
      <c r="HM38" s="233"/>
      <c r="HN38" s="233"/>
      <c r="HO38" s="233"/>
      <c r="HP38" s="233"/>
      <c r="HQ38" s="233"/>
      <c r="HR38" s="233"/>
      <c r="HS38" s="233"/>
      <c r="HT38" s="233"/>
      <c r="HU38" s="233"/>
      <c r="HV38" s="233"/>
      <c r="HW38" s="233"/>
      <c r="HX38" s="233"/>
      <c r="HY38" s="233"/>
      <c r="HZ38" s="233"/>
      <c r="IA38" s="233"/>
      <c r="IB38" s="233"/>
      <c r="IC38" s="233"/>
      <c r="ID38" s="233"/>
      <c r="IE38" s="233"/>
      <c r="IF38" s="233"/>
      <c r="IG38" s="233"/>
      <c r="IH38" s="233"/>
      <c r="II38" s="233"/>
      <c r="IJ38" s="233"/>
      <c r="IK38" s="233"/>
      <c r="IL38" s="233"/>
      <c r="IM38" s="233"/>
      <c r="IN38" s="233"/>
      <c r="IO38" s="233"/>
      <c r="IP38" s="233"/>
      <c r="IQ38" s="233"/>
      <c r="IR38" s="233"/>
      <c r="IS38" s="233"/>
      <c r="IT38" s="233"/>
    </row>
    <row r="39" spans="1:254" ht="27.6" x14ac:dyDescent="0.3">
      <c r="A39" s="204" t="s">
        <v>103</v>
      </c>
      <c r="B39" s="220" t="s">
        <v>584</v>
      </c>
      <c r="C39" s="220" t="s">
        <v>83</v>
      </c>
      <c r="D39" s="220" t="s">
        <v>102</v>
      </c>
      <c r="E39" s="220" t="s">
        <v>104</v>
      </c>
      <c r="F39" s="220"/>
      <c r="G39" s="207">
        <f>SUM(G40)</f>
        <v>2525.5</v>
      </c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  <c r="DD39" s="234"/>
      <c r="DE39" s="234"/>
      <c r="DF39" s="234"/>
      <c r="DG39" s="234"/>
      <c r="DH39" s="234"/>
      <c r="DI39" s="234"/>
      <c r="DJ39" s="234"/>
      <c r="DK39" s="234"/>
      <c r="DL39" s="234"/>
      <c r="DM39" s="234"/>
      <c r="DN39" s="234"/>
      <c r="DO39" s="234"/>
      <c r="DP39" s="234"/>
      <c r="DQ39" s="234"/>
      <c r="DR39" s="234"/>
      <c r="DS39" s="234"/>
      <c r="DT39" s="234"/>
      <c r="DU39" s="234"/>
      <c r="DV39" s="234"/>
      <c r="DW39" s="234"/>
      <c r="DX39" s="234"/>
      <c r="DY39" s="234"/>
      <c r="DZ39" s="234"/>
      <c r="EA39" s="234"/>
      <c r="EB39" s="234"/>
      <c r="EC39" s="234"/>
      <c r="ED39" s="234"/>
      <c r="EE39" s="234"/>
      <c r="EF39" s="234"/>
      <c r="EG39" s="234"/>
      <c r="EH39" s="234"/>
      <c r="EI39" s="234"/>
      <c r="EJ39" s="234"/>
      <c r="EK39" s="234"/>
      <c r="EL39" s="234"/>
      <c r="EM39" s="234"/>
      <c r="EN39" s="234"/>
      <c r="EO39" s="234"/>
      <c r="EP39" s="234"/>
      <c r="EQ39" s="234"/>
      <c r="ER39" s="234"/>
      <c r="ES39" s="234"/>
      <c r="ET39" s="234"/>
      <c r="EU39" s="234"/>
      <c r="EV39" s="234"/>
      <c r="EW39" s="234"/>
      <c r="EX39" s="234"/>
      <c r="EY39" s="234"/>
      <c r="EZ39" s="234"/>
      <c r="FA39" s="234"/>
      <c r="FB39" s="234"/>
      <c r="FC39" s="234"/>
      <c r="FD39" s="234"/>
      <c r="FE39" s="234"/>
      <c r="FF39" s="234"/>
      <c r="FG39" s="234"/>
      <c r="FH39" s="234"/>
      <c r="FI39" s="234"/>
      <c r="FJ39" s="234"/>
      <c r="FK39" s="234"/>
      <c r="FL39" s="234"/>
      <c r="FM39" s="234"/>
      <c r="FN39" s="234"/>
      <c r="FO39" s="234"/>
      <c r="FP39" s="234"/>
      <c r="FQ39" s="234"/>
      <c r="FR39" s="234"/>
      <c r="FS39" s="234"/>
      <c r="FT39" s="234"/>
      <c r="FU39" s="234"/>
      <c r="FV39" s="234"/>
      <c r="FW39" s="234"/>
      <c r="FX39" s="234"/>
      <c r="FY39" s="234"/>
      <c r="FZ39" s="234"/>
      <c r="GA39" s="234"/>
      <c r="GB39" s="234"/>
      <c r="GC39" s="234"/>
      <c r="GD39" s="234"/>
      <c r="GE39" s="234"/>
      <c r="GF39" s="234"/>
      <c r="GG39" s="234"/>
      <c r="GH39" s="234"/>
      <c r="GI39" s="234"/>
      <c r="GJ39" s="234"/>
      <c r="GK39" s="234"/>
      <c r="GL39" s="234"/>
      <c r="GM39" s="234"/>
      <c r="GN39" s="234"/>
      <c r="GO39" s="234"/>
      <c r="GP39" s="234"/>
      <c r="GQ39" s="234"/>
      <c r="GR39" s="234"/>
      <c r="GS39" s="234"/>
      <c r="GT39" s="234"/>
      <c r="GU39" s="234"/>
      <c r="GV39" s="234"/>
      <c r="GW39" s="234"/>
      <c r="GX39" s="234"/>
      <c r="GY39" s="234"/>
      <c r="GZ39" s="234"/>
      <c r="HA39" s="234"/>
      <c r="HB39" s="234"/>
      <c r="HC39" s="234"/>
      <c r="HD39" s="234"/>
      <c r="HE39" s="234"/>
      <c r="HF39" s="234"/>
      <c r="HG39" s="234"/>
      <c r="HH39" s="234"/>
      <c r="HI39" s="234"/>
      <c r="HJ39" s="234"/>
      <c r="HK39" s="234"/>
      <c r="HL39" s="234"/>
      <c r="HM39" s="234"/>
      <c r="HN39" s="234"/>
      <c r="HO39" s="234"/>
      <c r="HP39" s="234"/>
      <c r="HQ39" s="234"/>
      <c r="HR39" s="234"/>
      <c r="HS39" s="234"/>
      <c r="HT39" s="234"/>
      <c r="HU39" s="234"/>
      <c r="HV39" s="234"/>
      <c r="HW39" s="234"/>
      <c r="HX39" s="234"/>
      <c r="HY39" s="234"/>
      <c r="HZ39" s="234"/>
      <c r="IA39" s="234"/>
      <c r="IB39" s="234"/>
      <c r="IC39" s="234"/>
      <c r="ID39" s="234"/>
      <c r="IE39" s="234"/>
      <c r="IF39" s="234"/>
      <c r="IG39" s="234"/>
      <c r="IH39" s="234"/>
      <c r="II39" s="234"/>
      <c r="IJ39" s="234"/>
      <c r="IK39" s="234"/>
      <c r="IL39" s="234"/>
      <c r="IM39" s="234"/>
      <c r="IN39" s="234"/>
      <c r="IO39" s="234"/>
      <c r="IP39" s="234"/>
      <c r="IQ39" s="234"/>
      <c r="IR39" s="234"/>
      <c r="IS39" s="234"/>
      <c r="IT39" s="234"/>
    </row>
    <row r="40" spans="1:254" ht="39.6" x14ac:dyDescent="0.25">
      <c r="A40" s="209" t="s">
        <v>585</v>
      </c>
      <c r="B40" s="215" t="s">
        <v>584</v>
      </c>
      <c r="C40" s="216" t="s">
        <v>83</v>
      </c>
      <c r="D40" s="216" t="s">
        <v>102</v>
      </c>
      <c r="E40" s="219" t="s">
        <v>104</v>
      </c>
      <c r="F40" s="216" t="s">
        <v>90</v>
      </c>
      <c r="G40" s="212">
        <v>2525.5</v>
      </c>
    </row>
    <row r="41" spans="1:254" s="233" customFormat="1" ht="13.8" x14ac:dyDescent="0.25">
      <c r="A41" s="218" t="s">
        <v>108</v>
      </c>
      <c r="B41" s="197" t="s">
        <v>584</v>
      </c>
      <c r="C41" s="229" t="s">
        <v>83</v>
      </c>
      <c r="D41" s="229" t="s">
        <v>109</v>
      </c>
      <c r="E41" s="197"/>
      <c r="F41" s="229"/>
      <c r="G41" s="198">
        <f>SUM(G42)</f>
        <v>127.6</v>
      </c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5"/>
      <c r="GQ41" s="225"/>
      <c r="GR41" s="225"/>
      <c r="GS41" s="225"/>
      <c r="GT41" s="225"/>
      <c r="GU41" s="225"/>
      <c r="GV41" s="225"/>
      <c r="GW41" s="225"/>
      <c r="GX41" s="225"/>
      <c r="GY41" s="225"/>
      <c r="GZ41" s="225"/>
      <c r="HA41" s="225"/>
      <c r="HB41" s="225"/>
      <c r="HC41" s="225"/>
      <c r="HD41" s="225"/>
      <c r="HE41" s="225"/>
      <c r="HF41" s="225"/>
      <c r="HG41" s="225"/>
      <c r="HH41" s="225"/>
      <c r="HI41" s="225"/>
      <c r="HJ41" s="225"/>
      <c r="HK41" s="225"/>
      <c r="HL41" s="225"/>
      <c r="HM41" s="225"/>
      <c r="HN41" s="225"/>
      <c r="HO41" s="225"/>
      <c r="HP41" s="225"/>
      <c r="HQ41" s="225"/>
      <c r="HR41" s="225"/>
      <c r="HS41" s="225"/>
      <c r="HT41" s="225"/>
      <c r="HU41" s="225"/>
      <c r="HV41" s="225"/>
      <c r="HW41" s="225"/>
      <c r="HX41" s="225"/>
      <c r="HY41" s="225"/>
      <c r="HZ41" s="225"/>
      <c r="IA41" s="225"/>
      <c r="IB41" s="225"/>
      <c r="IC41" s="225"/>
      <c r="ID41" s="225"/>
      <c r="IE41" s="225"/>
      <c r="IF41" s="225"/>
      <c r="IG41" s="225"/>
      <c r="IH41" s="225"/>
      <c r="II41" s="225"/>
      <c r="IJ41" s="225"/>
      <c r="IK41" s="225"/>
      <c r="IL41" s="225"/>
      <c r="IM41" s="225"/>
      <c r="IN41" s="225"/>
      <c r="IO41" s="225"/>
      <c r="IP41" s="225"/>
      <c r="IQ41" s="225"/>
      <c r="IR41" s="225"/>
      <c r="IS41" s="225"/>
      <c r="IT41" s="225"/>
    </row>
    <row r="42" spans="1:254" s="234" customFormat="1" ht="41.4" x14ac:dyDescent="0.3">
      <c r="A42" s="204" t="s">
        <v>110</v>
      </c>
      <c r="B42" s="220" t="s">
        <v>584</v>
      </c>
      <c r="C42" s="206" t="s">
        <v>83</v>
      </c>
      <c r="D42" s="206" t="s">
        <v>109</v>
      </c>
      <c r="E42" s="220" t="s">
        <v>111</v>
      </c>
      <c r="F42" s="206"/>
      <c r="G42" s="207">
        <f>SUM(G43)</f>
        <v>127.6</v>
      </c>
    </row>
    <row r="43" spans="1:254" x14ac:dyDescent="0.25">
      <c r="A43" s="209" t="s">
        <v>586</v>
      </c>
      <c r="B43" s="215" t="s">
        <v>584</v>
      </c>
      <c r="C43" s="216" t="s">
        <v>83</v>
      </c>
      <c r="D43" s="216" t="s">
        <v>109</v>
      </c>
      <c r="E43" s="219" t="s">
        <v>111</v>
      </c>
      <c r="F43" s="216" t="s">
        <v>98</v>
      </c>
      <c r="G43" s="212">
        <v>127.6</v>
      </c>
    </row>
    <row r="44" spans="1:254" s="225" customFormat="1" ht="14.4" x14ac:dyDescent="0.3">
      <c r="A44" s="228" t="s">
        <v>113</v>
      </c>
      <c r="B44" s="235" t="s">
        <v>584</v>
      </c>
      <c r="C44" s="197" t="s">
        <v>83</v>
      </c>
      <c r="D44" s="197" t="s">
        <v>114</v>
      </c>
      <c r="E44" s="197"/>
      <c r="F44" s="197"/>
      <c r="G44" s="198">
        <f>SUM(G45)</f>
        <v>0</v>
      </c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1"/>
      <c r="DX44" s="181"/>
      <c r="DY44" s="181"/>
      <c r="DZ44" s="181"/>
      <c r="EA44" s="181"/>
      <c r="EB44" s="181"/>
      <c r="EC44" s="181"/>
      <c r="ED44" s="181"/>
      <c r="EE44" s="181"/>
      <c r="EF44" s="181"/>
      <c r="EG44" s="181"/>
      <c r="EH44" s="181"/>
      <c r="EI44" s="181"/>
      <c r="EJ44" s="181"/>
      <c r="EK44" s="181"/>
      <c r="EL44" s="181"/>
      <c r="EM44" s="181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1"/>
      <c r="EZ44" s="181"/>
      <c r="FA44" s="181"/>
      <c r="FB44" s="181"/>
      <c r="FC44" s="181"/>
      <c r="FD44" s="181"/>
      <c r="FE44" s="181"/>
      <c r="FF44" s="181"/>
      <c r="FG44" s="181"/>
      <c r="FH44" s="181"/>
      <c r="FI44" s="181"/>
      <c r="FJ44" s="181"/>
      <c r="FK44" s="181"/>
      <c r="FL44" s="181"/>
      <c r="FM44" s="181"/>
      <c r="FN44" s="181"/>
      <c r="FO44" s="181"/>
      <c r="FP44" s="181"/>
      <c r="FQ44" s="181"/>
      <c r="FR44" s="181"/>
      <c r="FS44" s="181"/>
      <c r="FT44" s="181"/>
      <c r="FU44" s="181"/>
      <c r="FV44" s="181"/>
      <c r="FW44" s="181"/>
      <c r="FX44" s="181"/>
      <c r="FY44" s="181"/>
      <c r="FZ44" s="181"/>
      <c r="GA44" s="181"/>
      <c r="GB44" s="181"/>
      <c r="GC44" s="181"/>
      <c r="GD44" s="181"/>
      <c r="GE44" s="181"/>
      <c r="GF44" s="181"/>
      <c r="GG44" s="181"/>
      <c r="GH44" s="181"/>
      <c r="GI44" s="181"/>
      <c r="GJ44" s="181"/>
      <c r="GK44" s="181"/>
      <c r="GL44" s="181"/>
      <c r="GM44" s="181"/>
      <c r="GN44" s="181"/>
      <c r="GO44" s="181"/>
      <c r="GP44" s="181"/>
      <c r="GQ44" s="181"/>
      <c r="GR44" s="181"/>
      <c r="GS44" s="181"/>
      <c r="GT44" s="181"/>
      <c r="GU44" s="181"/>
      <c r="GV44" s="181"/>
      <c r="GW44" s="181"/>
      <c r="GX44" s="181"/>
      <c r="GY44" s="181"/>
      <c r="GZ44" s="181"/>
      <c r="HA44" s="181"/>
      <c r="HB44" s="181"/>
      <c r="HC44" s="181"/>
      <c r="HD44" s="181"/>
      <c r="HE44" s="181"/>
      <c r="HF44" s="181"/>
      <c r="HG44" s="181"/>
      <c r="HH44" s="181"/>
      <c r="HI44" s="181"/>
      <c r="HJ44" s="181"/>
      <c r="HK44" s="181"/>
      <c r="HL44" s="181"/>
      <c r="HM44" s="181"/>
      <c r="HN44" s="181"/>
      <c r="HO44" s="181"/>
      <c r="HP44" s="181"/>
      <c r="HQ44" s="181"/>
      <c r="HR44" s="181"/>
      <c r="HS44" s="181"/>
      <c r="HT44" s="181"/>
      <c r="HU44" s="181"/>
      <c r="HV44" s="181"/>
      <c r="HW44" s="181"/>
      <c r="HX44" s="181"/>
      <c r="HY44" s="181"/>
      <c r="HZ44" s="181"/>
      <c r="IA44" s="181"/>
      <c r="IB44" s="181"/>
      <c r="IC44" s="181"/>
      <c r="ID44" s="181"/>
      <c r="IE44" s="181"/>
      <c r="IF44" s="181"/>
      <c r="IG44" s="181"/>
      <c r="IH44" s="181"/>
      <c r="II44" s="181"/>
      <c r="IJ44" s="181"/>
      <c r="IK44" s="181"/>
      <c r="IL44" s="181"/>
      <c r="IM44" s="181"/>
      <c r="IN44" s="181"/>
      <c r="IO44" s="181"/>
      <c r="IP44" s="181"/>
      <c r="IQ44" s="181"/>
      <c r="IR44" s="181"/>
      <c r="IS44" s="181"/>
      <c r="IT44" s="181"/>
    </row>
    <row r="45" spans="1:254" s="234" customFormat="1" ht="13.8" x14ac:dyDescent="0.3">
      <c r="A45" s="236" t="s">
        <v>113</v>
      </c>
      <c r="B45" s="201" t="s">
        <v>584</v>
      </c>
      <c r="C45" s="220" t="s">
        <v>83</v>
      </c>
      <c r="D45" s="220" t="s">
        <v>114</v>
      </c>
      <c r="E45" s="220" t="s">
        <v>590</v>
      </c>
      <c r="F45" s="220"/>
      <c r="G45" s="207">
        <f>SUM(G46)</f>
        <v>0</v>
      </c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1"/>
      <c r="DI45" s="181"/>
      <c r="DJ45" s="181"/>
      <c r="DK45" s="181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1"/>
      <c r="DX45" s="181"/>
      <c r="DY45" s="181"/>
      <c r="DZ45" s="181"/>
      <c r="EA45" s="181"/>
      <c r="EB45" s="181"/>
      <c r="EC45" s="181"/>
      <c r="ED45" s="181"/>
      <c r="EE45" s="181"/>
      <c r="EF45" s="181"/>
      <c r="EG45" s="181"/>
      <c r="EH45" s="181"/>
      <c r="EI45" s="181"/>
      <c r="EJ45" s="181"/>
      <c r="EK45" s="181"/>
      <c r="EL45" s="181"/>
      <c r="EM45" s="181"/>
      <c r="EN45" s="181"/>
      <c r="EO45" s="181"/>
      <c r="EP45" s="181"/>
      <c r="EQ45" s="181"/>
      <c r="ER45" s="181"/>
      <c r="ES45" s="181"/>
      <c r="ET45" s="181"/>
      <c r="EU45" s="181"/>
      <c r="EV45" s="181"/>
      <c r="EW45" s="181"/>
      <c r="EX45" s="181"/>
      <c r="EY45" s="181"/>
      <c r="EZ45" s="181"/>
      <c r="FA45" s="181"/>
      <c r="FB45" s="181"/>
      <c r="FC45" s="181"/>
      <c r="FD45" s="181"/>
      <c r="FE45" s="181"/>
      <c r="FF45" s="181"/>
      <c r="FG45" s="181"/>
      <c r="FH45" s="181"/>
      <c r="FI45" s="181"/>
      <c r="FJ45" s="181"/>
      <c r="FK45" s="181"/>
      <c r="FL45" s="181"/>
      <c r="FM45" s="181"/>
      <c r="FN45" s="181"/>
      <c r="FO45" s="181"/>
      <c r="FP45" s="181"/>
      <c r="FQ45" s="181"/>
      <c r="FR45" s="181"/>
      <c r="FS45" s="181"/>
      <c r="FT45" s="181"/>
      <c r="FU45" s="181"/>
      <c r="FV45" s="181"/>
      <c r="FW45" s="181"/>
      <c r="FX45" s="181"/>
      <c r="FY45" s="181"/>
      <c r="FZ45" s="181"/>
      <c r="GA45" s="181"/>
      <c r="GB45" s="181"/>
      <c r="GC45" s="181"/>
      <c r="GD45" s="181"/>
      <c r="GE45" s="181"/>
      <c r="GF45" s="181"/>
      <c r="GG45" s="181"/>
      <c r="GH45" s="181"/>
      <c r="GI45" s="181"/>
      <c r="GJ45" s="181"/>
      <c r="GK45" s="181"/>
      <c r="GL45" s="181"/>
      <c r="GM45" s="181"/>
      <c r="GN45" s="181"/>
      <c r="GO45" s="181"/>
      <c r="GP45" s="181"/>
      <c r="GQ45" s="181"/>
      <c r="GR45" s="181"/>
      <c r="GS45" s="181"/>
      <c r="GT45" s="181"/>
      <c r="GU45" s="181"/>
      <c r="GV45" s="181"/>
      <c r="GW45" s="181"/>
      <c r="GX45" s="181"/>
      <c r="GY45" s="181"/>
      <c r="GZ45" s="181"/>
      <c r="HA45" s="181"/>
      <c r="HB45" s="181"/>
      <c r="HC45" s="181"/>
      <c r="HD45" s="181"/>
      <c r="HE45" s="181"/>
      <c r="HF45" s="181"/>
      <c r="HG45" s="181"/>
      <c r="HH45" s="181"/>
      <c r="HI45" s="181"/>
      <c r="HJ45" s="181"/>
      <c r="HK45" s="181"/>
      <c r="HL45" s="181"/>
      <c r="HM45" s="181"/>
      <c r="HN45" s="181"/>
      <c r="HO45" s="181"/>
      <c r="HP45" s="181"/>
      <c r="HQ45" s="181"/>
      <c r="HR45" s="181"/>
      <c r="HS45" s="181"/>
      <c r="HT45" s="181"/>
      <c r="HU45" s="181"/>
      <c r="HV45" s="181"/>
      <c r="HW45" s="181"/>
      <c r="HX45" s="181"/>
      <c r="HY45" s="181"/>
      <c r="HZ45" s="181"/>
      <c r="IA45" s="181"/>
      <c r="IB45" s="181"/>
      <c r="IC45" s="181"/>
      <c r="ID45" s="181"/>
      <c r="IE45" s="181"/>
      <c r="IF45" s="181"/>
      <c r="IG45" s="181"/>
      <c r="IH45" s="181"/>
      <c r="II45" s="181"/>
      <c r="IJ45" s="181"/>
      <c r="IK45" s="181"/>
      <c r="IL45" s="181"/>
      <c r="IM45" s="181"/>
      <c r="IN45" s="181"/>
      <c r="IO45" s="181"/>
      <c r="IP45" s="181"/>
      <c r="IQ45" s="181"/>
      <c r="IR45" s="181"/>
      <c r="IS45" s="181"/>
      <c r="IT45" s="181"/>
    </row>
    <row r="46" spans="1:254" x14ac:dyDescent="0.25">
      <c r="A46" s="209" t="s">
        <v>115</v>
      </c>
      <c r="B46" s="211" t="s">
        <v>584</v>
      </c>
      <c r="C46" s="222" t="s">
        <v>83</v>
      </c>
      <c r="D46" s="222" t="s">
        <v>114</v>
      </c>
      <c r="E46" s="222" t="s">
        <v>116</v>
      </c>
      <c r="F46" s="222"/>
      <c r="G46" s="212">
        <f>SUM(G47)</f>
        <v>0</v>
      </c>
    </row>
    <row r="47" spans="1:254" x14ac:dyDescent="0.25">
      <c r="A47" s="214" t="s">
        <v>99</v>
      </c>
      <c r="B47" s="237" t="s">
        <v>584</v>
      </c>
      <c r="C47" s="219" t="s">
        <v>83</v>
      </c>
      <c r="D47" s="219" t="s">
        <v>114</v>
      </c>
      <c r="E47" s="219" t="s">
        <v>590</v>
      </c>
      <c r="F47" s="219" t="s">
        <v>100</v>
      </c>
      <c r="G47" s="217">
        <v>0</v>
      </c>
    </row>
    <row r="48" spans="1:254" ht="13.8" x14ac:dyDescent="0.25">
      <c r="A48" s="228" t="s">
        <v>117</v>
      </c>
      <c r="B48" s="201" t="s">
        <v>584</v>
      </c>
      <c r="C48" s="197" t="s">
        <v>83</v>
      </c>
      <c r="D48" s="197" t="s">
        <v>118</v>
      </c>
      <c r="E48" s="197"/>
      <c r="F48" s="197"/>
      <c r="G48" s="198">
        <f>SUM(G49+G60+G65+G54+G58+G79)</f>
        <v>15148.770000000002</v>
      </c>
    </row>
    <row r="49" spans="1:254" ht="14.4" x14ac:dyDescent="0.3">
      <c r="A49" s="204" t="s">
        <v>86</v>
      </c>
      <c r="B49" s="205" t="s">
        <v>584</v>
      </c>
      <c r="C49" s="206" t="s">
        <v>83</v>
      </c>
      <c r="D49" s="206" t="s">
        <v>118</v>
      </c>
      <c r="E49" s="216" t="s">
        <v>350</v>
      </c>
      <c r="F49" s="206"/>
      <c r="G49" s="207">
        <f>SUM(G50)</f>
        <v>2125.5</v>
      </c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08"/>
      <c r="DT49" s="208"/>
      <c r="DU49" s="208"/>
      <c r="DV49" s="208"/>
      <c r="DW49" s="208"/>
      <c r="DX49" s="208"/>
      <c r="DY49" s="208"/>
      <c r="DZ49" s="208"/>
      <c r="EA49" s="208"/>
      <c r="EB49" s="208"/>
      <c r="EC49" s="208"/>
      <c r="ED49" s="208"/>
      <c r="EE49" s="208"/>
      <c r="EF49" s="208"/>
      <c r="EG49" s="208"/>
      <c r="EH49" s="208"/>
      <c r="EI49" s="208"/>
      <c r="EJ49" s="208"/>
      <c r="EK49" s="208"/>
      <c r="EL49" s="208"/>
      <c r="EM49" s="208"/>
      <c r="EN49" s="208"/>
      <c r="EO49" s="208"/>
      <c r="EP49" s="208"/>
      <c r="EQ49" s="208"/>
      <c r="ER49" s="208"/>
      <c r="ES49" s="208"/>
      <c r="ET49" s="208"/>
      <c r="EU49" s="208"/>
      <c r="EV49" s="208"/>
      <c r="EW49" s="208"/>
      <c r="EX49" s="208"/>
      <c r="EY49" s="208"/>
      <c r="EZ49" s="208"/>
      <c r="FA49" s="208"/>
      <c r="FB49" s="208"/>
      <c r="FC49" s="208"/>
      <c r="FD49" s="208"/>
      <c r="FE49" s="208"/>
      <c r="FF49" s="208"/>
      <c r="FG49" s="208"/>
      <c r="FH49" s="208"/>
      <c r="FI49" s="208"/>
      <c r="FJ49" s="208"/>
      <c r="FK49" s="208"/>
      <c r="FL49" s="208"/>
      <c r="FM49" s="208"/>
      <c r="FN49" s="208"/>
      <c r="FO49" s="208"/>
      <c r="FP49" s="208"/>
      <c r="FQ49" s="208"/>
      <c r="FR49" s="208"/>
      <c r="FS49" s="208"/>
      <c r="FT49" s="208"/>
      <c r="FU49" s="208"/>
      <c r="FV49" s="208"/>
      <c r="FW49" s="208"/>
      <c r="FX49" s="208"/>
      <c r="FY49" s="208"/>
      <c r="FZ49" s="208"/>
      <c r="GA49" s="208"/>
      <c r="GB49" s="208"/>
      <c r="GC49" s="208"/>
      <c r="GD49" s="208"/>
      <c r="GE49" s="208"/>
      <c r="GF49" s="208"/>
      <c r="GG49" s="208"/>
      <c r="GH49" s="208"/>
      <c r="GI49" s="208"/>
      <c r="GJ49" s="208"/>
      <c r="GK49" s="208"/>
      <c r="GL49" s="208"/>
      <c r="GM49" s="208"/>
      <c r="GN49" s="208"/>
      <c r="GO49" s="208"/>
      <c r="GP49" s="208"/>
      <c r="GQ49" s="208"/>
      <c r="GR49" s="208"/>
      <c r="GS49" s="208"/>
      <c r="GT49" s="208"/>
      <c r="GU49" s="208"/>
      <c r="GV49" s="208"/>
      <c r="GW49" s="208"/>
      <c r="GX49" s="208"/>
      <c r="GY49" s="208"/>
      <c r="GZ49" s="208"/>
      <c r="HA49" s="208"/>
      <c r="HB49" s="208"/>
      <c r="HC49" s="208"/>
      <c r="HD49" s="208"/>
      <c r="HE49" s="208"/>
      <c r="HF49" s="208"/>
      <c r="HG49" s="208"/>
      <c r="HH49" s="208"/>
      <c r="HI49" s="208"/>
      <c r="HJ49" s="208"/>
      <c r="HK49" s="208"/>
      <c r="HL49" s="208"/>
      <c r="HM49" s="208"/>
      <c r="HN49" s="208"/>
      <c r="HO49" s="208"/>
      <c r="HP49" s="208"/>
      <c r="HQ49" s="208"/>
      <c r="HR49" s="208"/>
      <c r="HS49" s="208"/>
      <c r="HT49" s="208"/>
      <c r="HU49" s="208"/>
      <c r="HV49" s="208"/>
      <c r="HW49" s="208"/>
      <c r="HX49" s="208"/>
      <c r="HY49" s="208"/>
      <c r="HZ49" s="208"/>
      <c r="IA49" s="208"/>
      <c r="IB49" s="208"/>
      <c r="IC49" s="208"/>
      <c r="ID49" s="208"/>
      <c r="IE49" s="208"/>
      <c r="IF49" s="208"/>
      <c r="IG49" s="208"/>
      <c r="IH49" s="208"/>
      <c r="II49" s="208"/>
      <c r="IJ49" s="208"/>
      <c r="IK49" s="208"/>
      <c r="IL49" s="208"/>
      <c r="IM49" s="208"/>
      <c r="IN49" s="208"/>
      <c r="IO49" s="208"/>
      <c r="IP49" s="208"/>
      <c r="IQ49" s="208"/>
      <c r="IR49" s="208"/>
      <c r="IS49" s="208"/>
      <c r="IT49" s="208"/>
    </row>
    <row r="50" spans="1:254" x14ac:dyDescent="0.25">
      <c r="A50" s="214" t="s">
        <v>119</v>
      </c>
      <c r="B50" s="215" t="s">
        <v>584</v>
      </c>
      <c r="C50" s="216" t="s">
        <v>120</v>
      </c>
      <c r="D50" s="216" t="s">
        <v>118</v>
      </c>
      <c r="E50" s="216" t="s">
        <v>350</v>
      </c>
      <c r="F50" s="216"/>
      <c r="G50" s="217">
        <f>SUM(G51+G52+G53)</f>
        <v>2125.5</v>
      </c>
    </row>
    <row r="51" spans="1:254" ht="39.6" x14ac:dyDescent="0.25">
      <c r="A51" s="209" t="s">
        <v>585</v>
      </c>
      <c r="B51" s="222" t="s">
        <v>584</v>
      </c>
      <c r="C51" s="211" t="s">
        <v>83</v>
      </c>
      <c r="D51" s="211" t="s">
        <v>118</v>
      </c>
      <c r="E51" s="216" t="s">
        <v>350</v>
      </c>
      <c r="F51" s="211" t="s">
        <v>90</v>
      </c>
      <c r="G51" s="212">
        <v>1545.44</v>
      </c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238"/>
      <c r="CF51" s="238"/>
      <c r="CG51" s="238"/>
      <c r="CH51" s="238"/>
      <c r="CI51" s="238"/>
      <c r="CJ51" s="238"/>
      <c r="CK51" s="238"/>
      <c r="CL51" s="238"/>
      <c r="CM51" s="238"/>
      <c r="CN51" s="238"/>
      <c r="CO51" s="238"/>
      <c r="CP51" s="238"/>
      <c r="CQ51" s="238"/>
      <c r="CR51" s="238"/>
      <c r="CS51" s="238"/>
      <c r="CT51" s="238"/>
      <c r="CU51" s="238"/>
      <c r="CV51" s="238"/>
      <c r="CW51" s="238"/>
      <c r="CX51" s="238"/>
      <c r="CY51" s="238"/>
      <c r="CZ51" s="238"/>
      <c r="DA51" s="238"/>
      <c r="DB51" s="238"/>
      <c r="DC51" s="238"/>
      <c r="DD51" s="238"/>
      <c r="DE51" s="238"/>
      <c r="DF51" s="238"/>
      <c r="DG51" s="238"/>
      <c r="DH51" s="238"/>
      <c r="DI51" s="238"/>
      <c r="DJ51" s="238"/>
      <c r="DK51" s="238"/>
      <c r="DL51" s="238"/>
      <c r="DM51" s="238"/>
      <c r="DN51" s="238"/>
      <c r="DO51" s="238"/>
      <c r="DP51" s="238"/>
      <c r="DQ51" s="238"/>
      <c r="DR51" s="238"/>
      <c r="DS51" s="238"/>
      <c r="DT51" s="238"/>
      <c r="DU51" s="238"/>
      <c r="DV51" s="238"/>
      <c r="DW51" s="238"/>
      <c r="DX51" s="238"/>
      <c r="DY51" s="238"/>
      <c r="DZ51" s="238"/>
      <c r="EA51" s="238"/>
      <c r="EB51" s="238"/>
      <c r="EC51" s="238"/>
      <c r="ED51" s="238"/>
      <c r="EE51" s="238"/>
      <c r="EF51" s="238"/>
      <c r="EG51" s="238"/>
      <c r="EH51" s="238"/>
      <c r="EI51" s="238"/>
      <c r="EJ51" s="238"/>
      <c r="EK51" s="238"/>
      <c r="EL51" s="238"/>
      <c r="EM51" s="238"/>
      <c r="EN51" s="238"/>
      <c r="EO51" s="238"/>
      <c r="EP51" s="238"/>
      <c r="EQ51" s="238"/>
      <c r="ER51" s="238"/>
      <c r="ES51" s="238"/>
      <c r="ET51" s="238"/>
      <c r="EU51" s="238"/>
      <c r="EV51" s="238"/>
      <c r="EW51" s="238"/>
      <c r="EX51" s="238"/>
      <c r="EY51" s="238"/>
      <c r="EZ51" s="238"/>
      <c r="FA51" s="238"/>
      <c r="FB51" s="238"/>
      <c r="FC51" s="238"/>
      <c r="FD51" s="238"/>
      <c r="FE51" s="238"/>
      <c r="FF51" s="238"/>
      <c r="FG51" s="238"/>
      <c r="FH51" s="238"/>
      <c r="FI51" s="238"/>
      <c r="FJ51" s="238"/>
      <c r="FK51" s="238"/>
      <c r="FL51" s="238"/>
      <c r="FM51" s="238"/>
      <c r="FN51" s="238"/>
      <c r="FO51" s="238"/>
      <c r="FP51" s="238"/>
      <c r="FQ51" s="238"/>
      <c r="FR51" s="238"/>
      <c r="FS51" s="238"/>
      <c r="FT51" s="238"/>
      <c r="FU51" s="238"/>
      <c r="FV51" s="238"/>
      <c r="FW51" s="238"/>
      <c r="FX51" s="238"/>
      <c r="FY51" s="238"/>
      <c r="FZ51" s="238"/>
      <c r="GA51" s="238"/>
      <c r="GB51" s="238"/>
      <c r="GC51" s="238"/>
      <c r="GD51" s="238"/>
      <c r="GE51" s="238"/>
      <c r="GF51" s="238"/>
      <c r="GG51" s="238"/>
      <c r="GH51" s="238"/>
      <c r="GI51" s="238"/>
      <c r="GJ51" s="238"/>
      <c r="GK51" s="238"/>
      <c r="GL51" s="238"/>
      <c r="GM51" s="238"/>
      <c r="GN51" s="238"/>
      <c r="GO51" s="238"/>
      <c r="GP51" s="238"/>
      <c r="GQ51" s="238"/>
      <c r="GR51" s="238"/>
      <c r="GS51" s="238"/>
      <c r="GT51" s="238"/>
      <c r="GU51" s="238"/>
      <c r="GV51" s="238"/>
      <c r="GW51" s="238"/>
      <c r="GX51" s="238"/>
      <c r="GY51" s="238"/>
      <c r="GZ51" s="238"/>
      <c r="HA51" s="238"/>
      <c r="HB51" s="238"/>
      <c r="HC51" s="238"/>
      <c r="HD51" s="238"/>
      <c r="HE51" s="238"/>
      <c r="HF51" s="238"/>
      <c r="HG51" s="238"/>
      <c r="HH51" s="238"/>
      <c r="HI51" s="238"/>
      <c r="HJ51" s="238"/>
      <c r="HK51" s="238"/>
      <c r="HL51" s="238"/>
      <c r="HM51" s="238"/>
      <c r="HN51" s="238"/>
      <c r="HO51" s="238"/>
      <c r="HP51" s="238"/>
      <c r="HQ51" s="238"/>
      <c r="HR51" s="238"/>
      <c r="HS51" s="238"/>
      <c r="HT51" s="238"/>
      <c r="HU51" s="238"/>
      <c r="HV51" s="238"/>
      <c r="HW51" s="238"/>
      <c r="HX51" s="238"/>
      <c r="HY51" s="238"/>
      <c r="HZ51" s="238"/>
      <c r="IA51" s="238"/>
      <c r="IB51" s="238"/>
      <c r="IC51" s="238"/>
      <c r="ID51" s="238"/>
      <c r="IE51" s="238"/>
      <c r="IF51" s="238"/>
      <c r="IG51" s="238"/>
      <c r="IH51" s="238"/>
      <c r="II51" s="238"/>
      <c r="IJ51" s="238"/>
      <c r="IK51" s="238"/>
      <c r="IL51" s="238"/>
      <c r="IM51" s="238"/>
      <c r="IN51" s="238"/>
      <c r="IO51" s="238"/>
      <c r="IP51" s="238"/>
      <c r="IQ51" s="238"/>
      <c r="IR51" s="238"/>
      <c r="IS51" s="238"/>
      <c r="IT51" s="238"/>
    </row>
    <row r="52" spans="1:254" s="208" customFormat="1" ht="14.4" x14ac:dyDescent="0.3">
      <c r="A52" s="209" t="s">
        <v>586</v>
      </c>
      <c r="B52" s="222" t="s">
        <v>584</v>
      </c>
      <c r="C52" s="211" t="s">
        <v>83</v>
      </c>
      <c r="D52" s="211" t="s">
        <v>118</v>
      </c>
      <c r="E52" s="216" t="s">
        <v>350</v>
      </c>
      <c r="F52" s="211" t="s">
        <v>98</v>
      </c>
      <c r="G52" s="212">
        <v>235.2</v>
      </c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  <c r="DQ52" s="213"/>
      <c r="DR52" s="213"/>
      <c r="DS52" s="213"/>
      <c r="DT52" s="213"/>
      <c r="DU52" s="213"/>
      <c r="DV52" s="213"/>
      <c r="DW52" s="213"/>
      <c r="DX52" s="213"/>
      <c r="DY52" s="213"/>
      <c r="DZ52" s="213"/>
      <c r="EA52" s="213"/>
      <c r="EB52" s="213"/>
      <c r="EC52" s="213"/>
      <c r="ED52" s="213"/>
      <c r="EE52" s="213"/>
      <c r="EF52" s="213"/>
      <c r="EG52" s="213"/>
      <c r="EH52" s="213"/>
      <c r="EI52" s="213"/>
      <c r="EJ52" s="213"/>
      <c r="EK52" s="213"/>
      <c r="EL52" s="213"/>
      <c r="EM52" s="213"/>
      <c r="EN52" s="213"/>
      <c r="EO52" s="213"/>
      <c r="EP52" s="213"/>
      <c r="EQ52" s="213"/>
      <c r="ER52" s="213"/>
      <c r="ES52" s="213"/>
      <c r="ET52" s="213"/>
      <c r="EU52" s="213"/>
      <c r="EV52" s="213"/>
      <c r="EW52" s="213"/>
      <c r="EX52" s="213"/>
      <c r="EY52" s="213"/>
      <c r="EZ52" s="213"/>
      <c r="FA52" s="213"/>
      <c r="FB52" s="213"/>
      <c r="FC52" s="213"/>
      <c r="FD52" s="213"/>
      <c r="FE52" s="213"/>
      <c r="FF52" s="213"/>
      <c r="FG52" s="213"/>
      <c r="FH52" s="213"/>
      <c r="FI52" s="213"/>
      <c r="FJ52" s="213"/>
      <c r="FK52" s="213"/>
      <c r="FL52" s="213"/>
      <c r="FM52" s="213"/>
      <c r="FN52" s="213"/>
      <c r="FO52" s="213"/>
      <c r="FP52" s="213"/>
      <c r="FQ52" s="213"/>
      <c r="FR52" s="213"/>
      <c r="FS52" s="213"/>
      <c r="FT52" s="213"/>
      <c r="FU52" s="213"/>
      <c r="FV52" s="213"/>
      <c r="FW52" s="213"/>
      <c r="FX52" s="213"/>
      <c r="FY52" s="213"/>
      <c r="FZ52" s="213"/>
      <c r="GA52" s="213"/>
      <c r="GB52" s="213"/>
      <c r="GC52" s="213"/>
      <c r="GD52" s="213"/>
      <c r="GE52" s="213"/>
      <c r="GF52" s="213"/>
      <c r="GG52" s="213"/>
      <c r="GH52" s="213"/>
      <c r="GI52" s="213"/>
      <c r="GJ52" s="213"/>
      <c r="GK52" s="213"/>
      <c r="GL52" s="213"/>
      <c r="GM52" s="213"/>
      <c r="GN52" s="213"/>
      <c r="GO52" s="213"/>
      <c r="GP52" s="213"/>
      <c r="GQ52" s="213"/>
      <c r="GR52" s="213"/>
      <c r="GS52" s="213"/>
      <c r="GT52" s="213"/>
      <c r="GU52" s="213"/>
      <c r="GV52" s="213"/>
      <c r="GW52" s="213"/>
      <c r="GX52" s="213"/>
      <c r="GY52" s="213"/>
      <c r="GZ52" s="213"/>
      <c r="HA52" s="213"/>
      <c r="HB52" s="213"/>
      <c r="HC52" s="213"/>
      <c r="HD52" s="213"/>
      <c r="HE52" s="213"/>
      <c r="HF52" s="213"/>
      <c r="HG52" s="213"/>
      <c r="HH52" s="213"/>
      <c r="HI52" s="213"/>
      <c r="HJ52" s="213"/>
      <c r="HK52" s="213"/>
      <c r="HL52" s="213"/>
      <c r="HM52" s="213"/>
      <c r="HN52" s="213"/>
      <c r="HO52" s="213"/>
      <c r="HP52" s="213"/>
      <c r="HQ52" s="213"/>
      <c r="HR52" s="213"/>
      <c r="HS52" s="213"/>
      <c r="HT52" s="213"/>
      <c r="HU52" s="213"/>
      <c r="HV52" s="213"/>
      <c r="HW52" s="213"/>
      <c r="HX52" s="213"/>
      <c r="HY52" s="213"/>
      <c r="HZ52" s="213"/>
      <c r="IA52" s="213"/>
      <c r="IB52" s="213"/>
      <c r="IC52" s="213"/>
      <c r="ID52" s="213"/>
      <c r="IE52" s="213"/>
      <c r="IF52" s="213"/>
      <c r="IG52" s="213"/>
      <c r="IH52" s="213"/>
      <c r="II52" s="213"/>
      <c r="IJ52" s="213"/>
      <c r="IK52" s="213"/>
      <c r="IL52" s="213"/>
      <c r="IM52" s="213"/>
      <c r="IN52" s="213"/>
      <c r="IO52" s="213"/>
      <c r="IP52" s="213"/>
      <c r="IQ52" s="213"/>
      <c r="IR52" s="213"/>
      <c r="IS52" s="213"/>
      <c r="IT52" s="213"/>
    </row>
    <row r="53" spans="1:254" s="208" customFormat="1" ht="40.200000000000003" x14ac:dyDescent="0.3">
      <c r="A53" s="209" t="s">
        <v>585</v>
      </c>
      <c r="B53" s="222" t="s">
        <v>584</v>
      </c>
      <c r="C53" s="211" t="s">
        <v>83</v>
      </c>
      <c r="D53" s="211" t="s">
        <v>118</v>
      </c>
      <c r="E53" s="216" t="s">
        <v>351</v>
      </c>
      <c r="F53" s="211" t="s">
        <v>90</v>
      </c>
      <c r="G53" s="212">
        <v>344.86</v>
      </c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213"/>
      <c r="CO53" s="213"/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3"/>
      <c r="DA53" s="213"/>
      <c r="DB53" s="213"/>
      <c r="DC53" s="213"/>
      <c r="DD53" s="213"/>
      <c r="DE53" s="213"/>
      <c r="DF53" s="213"/>
      <c r="DG53" s="213"/>
      <c r="DH53" s="213"/>
      <c r="DI53" s="213"/>
      <c r="DJ53" s="213"/>
      <c r="DK53" s="213"/>
      <c r="DL53" s="213"/>
      <c r="DM53" s="213"/>
      <c r="DN53" s="213"/>
      <c r="DO53" s="213"/>
      <c r="DP53" s="213"/>
      <c r="DQ53" s="213"/>
      <c r="DR53" s="213"/>
      <c r="DS53" s="213"/>
      <c r="DT53" s="213"/>
      <c r="DU53" s="213"/>
      <c r="DV53" s="213"/>
      <c r="DW53" s="213"/>
      <c r="DX53" s="213"/>
      <c r="DY53" s="213"/>
      <c r="DZ53" s="213"/>
      <c r="EA53" s="213"/>
      <c r="EB53" s="213"/>
      <c r="EC53" s="213"/>
      <c r="ED53" s="213"/>
      <c r="EE53" s="213"/>
      <c r="EF53" s="213"/>
      <c r="EG53" s="213"/>
      <c r="EH53" s="213"/>
      <c r="EI53" s="213"/>
      <c r="EJ53" s="213"/>
      <c r="EK53" s="213"/>
      <c r="EL53" s="213"/>
      <c r="EM53" s="213"/>
      <c r="EN53" s="213"/>
      <c r="EO53" s="213"/>
      <c r="EP53" s="213"/>
      <c r="EQ53" s="213"/>
      <c r="ER53" s="213"/>
      <c r="ES53" s="213"/>
      <c r="ET53" s="213"/>
      <c r="EU53" s="213"/>
      <c r="EV53" s="213"/>
      <c r="EW53" s="213"/>
      <c r="EX53" s="213"/>
      <c r="EY53" s="213"/>
      <c r="EZ53" s="213"/>
      <c r="FA53" s="213"/>
      <c r="FB53" s="213"/>
      <c r="FC53" s="213"/>
      <c r="FD53" s="213"/>
      <c r="FE53" s="213"/>
      <c r="FF53" s="213"/>
      <c r="FG53" s="213"/>
      <c r="FH53" s="213"/>
      <c r="FI53" s="213"/>
      <c r="FJ53" s="213"/>
      <c r="FK53" s="213"/>
      <c r="FL53" s="213"/>
      <c r="FM53" s="213"/>
      <c r="FN53" s="213"/>
      <c r="FO53" s="213"/>
      <c r="FP53" s="213"/>
      <c r="FQ53" s="213"/>
      <c r="FR53" s="213"/>
      <c r="FS53" s="213"/>
      <c r="FT53" s="213"/>
      <c r="FU53" s="213"/>
      <c r="FV53" s="213"/>
      <c r="FW53" s="213"/>
      <c r="FX53" s="213"/>
      <c r="FY53" s="213"/>
      <c r="FZ53" s="213"/>
      <c r="GA53" s="213"/>
      <c r="GB53" s="213"/>
      <c r="GC53" s="213"/>
      <c r="GD53" s="213"/>
      <c r="GE53" s="213"/>
      <c r="GF53" s="213"/>
      <c r="GG53" s="213"/>
      <c r="GH53" s="213"/>
      <c r="GI53" s="213"/>
      <c r="GJ53" s="213"/>
      <c r="GK53" s="213"/>
      <c r="GL53" s="213"/>
      <c r="GM53" s="213"/>
      <c r="GN53" s="213"/>
      <c r="GO53" s="213"/>
      <c r="GP53" s="213"/>
      <c r="GQ53" s="213"/>
      <c r="GR53" s="213"/>
      <c r="GS53" s="213"/>
      <c r="GT53" s="213"/>
      <c r="GU53" s="213"/>
      <c r="GV53" s="213"/>
      <c r="GW53" s="213"/>
      <c r="GX53" s="213"/>
      <c r="GY53" s="213"/>
      <c r="GZ53" s="213"/>
      <c r="HA53" s="213"/>
      <c r="HB53" s="213"/>
      <c r="HC53" s="213"/>
      <c r="HD53" s="213"/>
      <c r="HE53" s="213"/>
      <c r="HF53" s="213"/>
      <c r="HG53" s="213"/>
      <c r="HH53" s="213"/>
      <c r="HI53" s="213"/>
      <c r="HJ53" s="213"/>
      <c r="HK53" s="213"/>
      <c r="HL53" s="213"/>
      <c r="HM53" s="213"/>
      <c r="HN53" s="213"/>
      <c r="HO53" s="213"/>
      <c r="HP53" s="213"/>
      <c r="HQ53" s="213"/>
      <c r="HR53" s="213"/>
      <c r="HS53" s="213"/>
      <c r="HT53" s="213"/>
      <c r="HU53" s="213"/>
      <c r="HV53" s="213"/>
      <c r="HW53" s="213"/>
      <c r="HX53" s="213"/>
      <c r="HY53" s="213"/>
      <c r="HZ53" s="213"/>
      <c r="IA53" s="213"/>
      <c r="IB53" s="213"/>
      <c r="IC53" s="213"/>
      <c r="ID53" s="213"/>
      <c r="IE53" s="213"/>
      <c r="IF53" s="213"/>
      <c r="IG53" s="213"/>
      <c r="IH53" s="213"/>
      <c r="II53" s="213"/>
      <c r="IJ53" s="213"/>
      <c r="IK53" s="213"/>
      <c r="IL53" s="213"/>
      <c r="IM53" s="213"/>
      <c r="IN53" s="213"/>
      <c r="IO53" s="213"/>
      <c r="IP53" s="213"/>
      <c r="IQ53" s="213"/>
      <c r="IR53" s="213"/>
      <c r="IS53" s="213"/>
      <c r="IT53" s="213"/>
    </row>
    <row r="54" spans="1:254" s="238" customFormat="1" ht="13.8" x14ac:dyDescent="0.3">
      <c r="A54" s="204" t="s">
        <v>121</v>
      </c>
      <c r="B54" s="220" t="s">
        <v>584</v>
      </c>
      <c r="C54" s="220" t="s">
        <v>83</v>
      </c>
      <c r="D54" s="220" t="s">
        <v>118</v>
      </c>
      <c r="E54" s="220" t="s">
        <v>122</v>
      </c>
      <c r="F54" s="220"/>
      <c r="G54" s="207">
        <f>SUM(G55)</f>
        <v>1058</v>
      </c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213"/>
      <c r="BQ54" s="213"/>
      <c r="BR54" s="213"/>
      <c r="BS54" s="213"/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13"/>
      <c r="CM54" s="213"/>
      <c r="CN54" s="213"/>
      <c r="CO54" s="213"/>
      <c r="CP54" s="213"/>
      <c r="CQ54" s="213"/>
      <c r="CR54" s="213"/>
      <c r="CS54" s="213"/>
      <c r="CT54" s="213"/>
      <c r="CU54" s="213"/>
      <c r="CV54" s="213"/>
      <c r="CW54" s="213"/>
      <c r="CX54" s="213"/>
      <c r="CY54" s="213"/>
      <c r="CZ54" s="213"/>
      <c r="DA54" s="213"/>
      <c r="DB54" s="213"/>
      <c r="DC54" s="213"/>
      <c r="DD54" s="213"/>
      <c r="DE54" s="213"/>
      <c r="DF54" s="213"/>
      <c r="DG54" s="213"/>
      <c r="DH54" s="213"/>
      <c r="DI54" s="213"/>
      <c r="DJ54" s="213"/>
      <c r="DK54" s="213"/>
      <c r="DL54" s="213"/>
      <c r="DM54" s="213"/>
      <c r="DN54" s="213"/>
      <c r="DO54" s="213"/>
      <c r="DP54" s="213"/>
      <c r="DQ54" s="213"/>
      <c r="DR54" s="213"/>
      <c r="DS54" s="213"/>
      <c r="DT54" s="213"/>
      <c r="DU54" s="213"/>
      <c r="DV54" s="213"/>
      <c r="DW54" s="213"/>
      <c r="DX54" s="213"/>
      <c r="DY54" s="213"/>
      <c r="DZ54" s="213"/>
      <c r="EA54" s="213"/>
      <c r="EB54" s="213"/>
      <c r="EC54" s="213"/>
      <c r="ED54" s="213"/>
      <c r="EE54" s="213"/>
      <c r="EF54" s="213"/>
      <c r="EG54" s="213"/>
      <c r="EH54" s="213"/>
      <c r="EI54" s="213"/>
      <c r="EJ54" s="213"/>
      <c r="EK54" s="213"/>
      <c r="EL54" s="213"/>
      <c r="EM54" s="213"/>
      <c r="EN54" s="213"/>
      <c r="EO54" s="213"/>
      <c r="EP54" s="213"/>
      <c r="EQ54" s="213"/>
      <c r="ER54" s="213"/>
      <c r="ES54" s="213"/>
      <c r="ET54" s="213"/>
      <c r="EU54" s="213"/>
      <c r="EV54" s="213"/>
      <c r="EW54" s="213"/>
      <c r="EX54" s="213"/>
      <c r="EY54" s="213"/>
      <c r="EZ54" s="213"/>
      <c r="FA54" s="213"/>
      <c r="FB54" s="213"/>
      <c r="FC54" s="213"/>
      <c r="FD54" s="213"/>
      <c r="FE54" s="213"/>
      <c r="FF54" s="213"/>
      <c r="FG54" s="213"/>
      <c r="FH54" s="213"/>
      <c r="FI54" s="213"/>
      <c r="FJ54" s="213"/>
      <c r="FK54" s="213"/>
      <c r="FL54" s="213"/>
      <c r="FM54" s="213"/>
      <c r="FN54" s="213"/>
      <c r="FO54" s="213"/>
      <c r="FP54" s="213"/>
      <c r="FQ54" s="213"/>
      <c r="FR54" s="213"/>
      <c r="FS54" s="213"/>
      <c r="FT54" s="213"/>
      <c r="FU54" s="213"/>
      <c r="FV54" s="213"/>
      <c r="FW54" s="213"/>
      <c r="FX54" s="213"/>
      <c r="FY54" s="213"/>
      <c r="FZ54" s="213"/>
      <c r="GA54" s="213"/>
      <c r="GB54" s="213"/>
      <c r="GC54" s="213"/>
      <c r="GD54" s="213"/>
      <c r="GE54" s="213"/>
      <c r="GF54" s="213"/>
      <c r="GG54" s="213"/>
      <c r="GH54" s="213"/>
      <c r="GI54" s="213"/>
      <c r="GJ54" s="213"/>
      <c r="GK54" s="213"/>
      <c r="GL54" s="213"/>
      <c r="GM54" s="213"/>
      <c r="GN54" s="213"/>
      <c r="GO54" s="213"/>
      <c r="GP54" s="213"/>
      <c r="GQ54" s="213"/>
      <c r="GR54" s="213"/>
      <c r="GS54" s="213"/>
      <c r="GT54" s="213"/>
      <c r="GU54" s="213"/>
      <c r="GV54" s="213"/>
      <c r="GW54" s="213"/>
      <c r="GX54" s="213"/>
      <c r="GY54" s="213"/>
      <c r="GZ54" s="213"/>
      <c r="HA54" s="213"/>
      <c r="HB54" s="213"/>
      <c r="HC54" s="213"/>
      <c r="HD54" s="213"/>
      <c r="HE54" s="213"/>
      <c r="HF54" s="213"/>
      <c r="HG54" s="213"/>
      <c r="HH54" s="213"/>
      <c r="HI54" s="213"/>
      <c r="HJ54" s="213"/>
      <c r="HK54" s="213"/>
      <c r="HL54" s="213"/>
      <c r="HM54" s="213"/>
      <c r="HN54" s="213"/>
      <c r="HO54" s="213"/>
      <c r="HP54" s="213"/>
      <c r="HQ54" s="213"/>
      <c r="HR54" s="213"/>
      <c r="HS54" s="213"/>
      <c r="HT54" s="213"/>
      <c r="HU54" s="213"/>
      <c r="HV54" s="213"/>
      <c r="HW54" s="213"/>
      <c r="HX54" s="213"/>
      <c r="HY54" s="213"/>
      <c r="HZ54" s="213"/>
      <c r="IA54" s="213"/>
      <c r="IB54" s="213"/>
      <c r="IC54" s="213"/>
      <c r="ID54" s="213"/>
      <c r="IE54" s="213"/>
      <c r="IF54" s="213"/>
      <c r="IG54" s="213"/>
      <c r="IH54" s="213"/>
      <c r="II54" s="213"/>
      <c r="IJ54" s="213"/>
      <c r="IK54" s="213"/>
      <c r="IL54" s="213"/>
      <c r="IM54" s="213"/>
      <c r="IN54" s="213"/>
      <c r="IO54" s="213"/>
      <c r="IP54" s="213"/>
      <c r="IQ54" s="213"/>
      <c r="IR54" s="213"/>
      <c r="IS54" s="213"/>
      <c r="IT54" s="213"/>
    </row>
    <row r="55" spans="1:254" s="213" customFormat="1" ht="26.4" x14ac:dyDescent="0.25">
      <c r="A55" s="239" t="s">
        <v>123</v>
      </c>
      <c r="B55" s="215" t="s">
        <v>584</v>
      </c>
      <c r="C55" s="222" t="s">
        <v>83</v>
      </c>
      <c r="D55" s="222" t="s">
        <v>118</v>
      </c>
      <c r="E55" s="222" t="s">
        <v>122</v>
      </c>
      <c r="F55" s="222"/>
      <c r="G55" s="212">
        <f>SUM(G56+G57)</f>
        <v>1058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1"/>
      <c r="CY55" s="181"/>
      <c r="CZ55" s="181"/>
      <c r="DA55" s="181"/>
      <c r="DB55" s="181"/>
      <c r="DC55" s="181"/>
      <c r="DD55" s="181"/>
      <c r="DE55" s="181"/>
      <c r="DF55" s="181"/>
      <c r="DG55" s="181"/>
      <c r="DH55" s="181"/>
      <c r="DI55" s="181"/>
      <c r="DJ55" s="181"/>
      <c r="DK55" s="181"/>
      <c r="DL55" s="181"/>
      <c r="DM55" s="181"/>
      <c r="DN55" s="181"/>
      <c r="DO55" s="181"/>
      <c r="DP55" s="181"/>
      <c r="DQ55" s="181"/>
      <c r="DR55" s="181"/>
      <c r="DS55" s="181"/>
      <c r="DT55" s="181"/>
      <c r="DU55" s="181"/>
      <c r="DV55" s="181"/>
      <c r="DW55" s="181"/>
      <c r="DX55" s="181"/>
      <c r="DY55" s="181"/>
      <c r="DZ55" s="181"/>
      <c r="EA55" s="181"/>
      <c r="EB55" s="181"/>
      <c r="EC55" s="181"/>
      <c r="ED55" s="181"/>
      <c r="EE55" s="181"/>
      <c r="EF55" s="181"/>
      <c r="EG55" s="181"/>
      <c r="EH55" s="181"/>
      <c r="EI55" s="181"/>
      <c r="EJ55" s="181"/>
      <c r="EK55" s="181"/>
      <c r="EL55" s="181"/>
      <c r="EM55" s="181"/>
      <c r="EN55" s="181"/>
      <c r="EO55" s="181"/>
      <c r="EP55" s="181"/>
      <c r="EQ55" s="181"/>
      <c r="ER55" s="181"/>
      <c r="ES55" s="181"/>
      <c r="ET55" s="181"/>
      <c r="EU55" s="181"/>
      <c r="EV55" s="181"/>
      <c r="EW55" s="181"/>
      <c r="EX55" s="181"/>
      <c r="EY55" s="181"/>
      <c r="EZ55" s="181"/>
      <c r="FA55" s="181"/>
      <c r="FB55" s="181"/>
      <c r="FC55" s="181"/>
      <c r="FD55" s="181"/>
      <c r="FE55" s="181"/>
      <c r="FF55" s="181"/>
      <c r="FG55" s="181"/>
      <c r="FH55" s="181"/>
      <c r="FI55" s="181"/>
      <c r="FJ55" s="181"/>
      <c r="FK55" s="181"/>
      <c r="FL55" s="181"/>
      <c r="FM55" s="181"/>
      <c r="FN55" s="181"/>
      <c r="FO55" s="181"/>
      <c r="FP55" s="181"/>
      <c r="FQ55" s="181"/>
      <c r="FR55" s="181"/>
      <c r="FS55" s="181"/>
      <c r="FT55" s="181"/>
      <c r="FU55" s="181"/>
      <c r="FV55" s="181"/>
      <c r="FW55" s="181"/>
      <c r="FX55" s="181"/>
      <c r="FY55" s="181"/>
      <c r="FZ55" s="181"/>
      <c r="GA55" s="181"/>
      <c r="GB55" s="181"/>
      <c r="GC55" s="181"/>
      <c r="GD55" s="181"/>
      <c r="GE55" s="181"/>
      <c r="GF55" s="181"/>
      <c r="GG55" s="181"/>
      <c r="GH55" s="181"/>
      <c r="GI55" s="181"/>
      <c r="GJ55" s="181"/>
      <c r="GK55" s="181"/>
      <c r="GL55" s="181"/>
      <c r="GM55" s="181"/>
      <c r="GN55" s="181"/>
      <c r="GO55" s="181"/>
      <c r="GP55" s="181"/>
      <c r="GQ55" s="181"/>
      <c r="GR55" s="181"/>
      <c r="GS55" s="181"/>
      <c r="GT55" s="181"/>
      <c r="GU55" s="181"/>
      <c r="GV55" s="181"/>
      <c r="GW55" s="181"/>
      <c r="GX55" s="181"/>
      <c r="GY55" s="181"/>
      <c r="GZ55" s="181"/>
      <c r="HA55" s="181"/>
      <c r="HB55" s="181"/>
      <c r="HC55" s="181"/>
      <c r="HD55" s="181"/>
      <c r="HE55" s="181"/>
      <c r="HF55" s="181"/>
      <c r="HG55" s="181"/>
      <c r="HH55" s="181"/>
      <c r="HI55" s="181"/>
      <c r="HJ55" s="181"/>
      <c r="HK55" s="181"/>
      <c r="HL55" s="181"/>
      <c r="HM55" s="181"/>
      <c r="HN55" s="181"/>
      <c r="HO55" s="181"/>
      <c r="HP55" s="181"/>
      <c r="HQ55" s="181"/>
      <c r="HR55" s="181"/>
      <c r="HS55" s="181"/>
      <c r="HT55" s="181"/>
      <c r="HU55" s="181"/>
      <c r="HV55" s="181"/>
      <c r="HW55" s="181"/>
      <c r="HX55" s="181"/>
      <c r="HY55" s="181"/>
      <c r="HZ55" s="181"/>
      <c r="IA55" s="181"/>
      <c r="IB55" s="181"/>
      <c r="IC55" s="181"/>
      <c r="ID55" s="181"/>
      <c r="IE55" s="181"/>
      <c r="IF55" s="181"/>
      <c r="IG55" s="181"/>
      <c r="IH55" s="181"/>
      <c r="II55" s="181"/>
      <c r="IJ55" s="181"/>
      <c r="IK55" s="181"/>
      <c r="IL55" s="181"/>
      <c r="IM55" s="181"/>
      <c r="IN55" s="181"/>
      <c r="IO55" s="181"/>
      <c r="IP55" s="181"/>
      <c r="IQ55" s="181"/>
      <c r="IR55" s="181"/>
      <c r="IS55" s="181"/>
      <c r="IT55" s="181"/>
    </row>
    <row r="56" spans="1:254" s="213" customFormat="1" ht="26.4" x14ac:dyDescent="0.25">
      <c r="A56" s="214" t="s">
        <v>585</v>
      </c>
      <c r="B56" s="219" t="s">
        <v>584</v>
      </c>
      <c r="C56" s="216" t="s">
        <v>83</v>
      </c>
      <c r="D56" s="216" t="s">
        <v>118</v>
      </c>
      <c r="E56" s="219" t="s">
        <v>122</v>
      </c>
      <c r="F56" s="216" t="s">
        <v>90</v>
      </c>
      <c r="G56" s="217">
        <v>843.33</v>
      </c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  <c r="BT56" s="234"/>
      <c r="BU56" s="234"/>
      <c r="BV56" s="234"/>
      <c r="BW56" s="234"/>
      <c r="BX56" s="234"/>
      <c r="BY56" s="234"/>
      <c r="BZ56" s="234"/>
      <c r="CA56" s="234"/>
      <c r="CB56" s="234"/>
      <c r="CC56" s="234"/>
      <c r="CD56" s="234"/>
      <c r="CE56" s="234"/>
      <c r="CF56" s="234"/>
      <c r="CG56" s="234"/>
      <c r="CH56" s="234"/>
      <c r="CI56" s="234"/>
      <c r="CJ56" s="234"/>
      <c r="CK56" s="234"/>
      <c r="CL56" s="234"/>
      <c r="CM56" s="234"/>
      <c r="CN56" s="234"/>
      <c r="CO56" s="234"/>
      <c r="CP56" s="234"/>
      <c r="CQ56" s="234"/>
      <c r="CR56" s="234"/>
      <c r="CS56" s="234"/>
      <c r="CT56" s="234"/>
      <c r="CU56" s="234"/>
      <c r="CV56" s="234"/>
      <c r="CW56" s="234"/>
      <c r="CX56" s="234"/>
      <c r="CY56" s="234"/>
      <c r="CZ56" s="234"/>
      <c r="DA56" s="234"/>
      <c r="DB56" s="234"/>
      <c r="DC56" s="234"/>
      <c r="DD56" s="234"/>
      <c r="DE56" s="234"/>
      <c r="DF56" s="234"/>
      <c r="DG56" s="234"/>
      <c r="DH56" s="234"/>
      <c r="DI56" s="234"/>
      <c r="DJ56" s="234"/>
      <c r="DK56" s="234"/>
      <c r="DL56" s="234"/>
      <c r="DM56" s="234"/>
      <c r="DN56" s="234"/>
      <c r="DO56" s="234"/>
      <c r="DP56" s="234"/>
      <c r="DQ56" s="234"/>
      <c r="DR56" s="234"/>
      <c r="DS56" s="234"/>
      <c r="DT56" s="234"/>
      <c r="DU56" s="234"/>
      <c r="DV56" s="234"/>
      <c r="DW56" s="234"/>
      <c r="DX56" s="234"/>
      <c r="DY56" s="234"/>
      <c r="DZ56" s="234"/>
      <c r="EA56" s="234"/>
      <c r="EB56" s="234"/>
      <c r="EC56" s="234"/>
      <c r="ED56" s="234"/>
      <c r="EE56" s="234"/>
      <c r="EF56" s="234"/>
      <c r="EG56" s="234"/>
      <c r="EH56" s="234"/>
      <c r="EI56" s="234"/>
      <c r="EJ56" s="234"/>
      <c r="EK56" s="234"/>
      <c r="EL56" s="234"/>
      <c r="EM56" s="234"/>
      <c r="EN56" s="234"/>
      <c r="EO56" s="234"/>
      <c r="EP56" s="234"/>
      <c r="EQ56" s="234"/>
      <c r="ER56" s="234"/>
      <c r="ES56" s="234"/>
      <c r="ET56" s="234"/>
      <c r="EU56" s="234"/>
      <c r="EV56" s="234"/>
      <c r="EW56" s="234"/>
      <c r="EX56" s="234"/>
      <c r="EY56" s="234"/>
      <c r="EZ56" s="234"/>
      <c r="FA56" s="234"/>
      <c r="FB56" s="234"/>
      <c r="FC56" s="234"/>
      <c r="FD56" s="234"/>
      <c r="FE56" s="234"/>
      <c r="FF56" s="234"/>
      <c r="FG56" s="234"/>
      <c r="FH56" s="234"/>
      <c r="FI56" s="234"/>
      <c r="FJ56" s="234"/>
      <c r="FK56" s="234"/>
      <c r="FL56" s="234"/>
      <c r="FM56" s="234"/>
      <c r="FN56" s="234"/>
      <c r="FO56" s="234"/>
      <c r="FP56" s="234"/>
      <c r="FQ56" s="234"/>
      <c r="FR56" s="234"/>
      <c r="FS56" s="234"/>
      <c r="FT56" s="234"/>
      <c r="FU56" s="234"/>
      <c r="FV56" s="234"/>
      <c r="FW56" s="234"/>
      <c r="FX56" s="234"/>
      <c r="FY56" s="234"/>
      <c r="FZ56" s="234"/>
      <c r="GA56" s="234"/>
      <c r="GB56" s="234"/>
      <c r="GC56" s="234"/>
      <c r="GD56" s="234"/>
      <c r="GE56" s="234"/>
      <c r="GF56" s="234"/>
      <c r="GG56" s="234"/>
      <c r="GH56" s="234"/>
      <c r="GI56" s="234"/>
      <c r="GJ56" s="234"/>
      <c r="GK56" s="234"/>
      <c r="GL56" s="234"/>
      <c r="GM56" s="234"/>
      <c r="GN56" s="234"/>
      <c r="GO56" s="234"/>
      <c r="GP56" s="234"/>
      <c r="GQ56" s="234"/>
      <c r="GR56" s="234"/>
      <c r="GS56" s="234"/>
      <c r="GT56" s="234"/>
      <c r="GU56" s="234"/>
      <c r="GV56" s="234"/>
      <c r="GW56" s="234"/>
      <c r="GX56" s="234"/>
      <c r="GY56" s="234"/>
      <c r="GZ56" s="234"/>
      <c r="HA56" s="234"/>
      <c r="HB56" s="234"/>
      <c r="HC56" s="234"/>
      <c r="HD56" s="234"/>
      <c r="HE56" s="234"/>
      <c r="HF56" s="234"/>
      <c r="HG56" s="234"/>
      <c r="HH56" s="234"/>
      <c r="HI56" s="234"/>
      <c r="HJ56" s="234"/>
      <c r="HK56" s="234"/>
      <c r="HL56" s="234"/>
      <c r="HM56" s="234"/>
      <c r="HN56" s="234"/>
      <c r="HO56" s="234"/>
      <c r="HP56" s="234"/>
      <c r="HQ56" s="234"/>
      <c r="HR56" s="234"/>
      <c r="HS56" s="234"/>
      <c r="HT56" s="234"/>
      <c r="HU56" s="234"/>
      <c r="HV56" s="234"/>
      <c r="HW56" s="234"/>
      <c r="HX56" s="234"/>
      <c r="HY56" s="234"/>
      <c r="HZ56" s="234"/>
      <c r="IA56" s="234"/>
      <c r="IB56" s="234"/>
      <c r="IC56" s="234"/>
      <c r="ID56" s="234"/>
      <c r="IE56" s="234"/>
      <c r="IF56" s="234"/>
      <c r="IG56" s="234"/>
      <c r="IH56" s="234"/>
      <c r="II56" s="234"/>
      <c r="IJ56" s="234"/>
      <c r="IK56" s="234"/>
      <c r="IL56" s="234"/>
      <c r="IM56" s="234"/>
      <c r="IN56" s="234"/>
      <c r="IO56" s="234"/>
      <c r="IP56" s="234"/>
      <c r="IQ56" s="234"/>
      <c r="IR56" s="234"/>
      <c r="IS56" s="234"/>
      <c r="IT56" s="234"/>
    </row>
    <row r="57" spans="1:254" ht="13.8" x14ac:dyDescent="0.25">
      <c r="A57" s="214" t="s">
        <v>586</v>
      </c>
      <c r="B57" s="219" t="s">
        <v>584</v>
      </c>
      <c r="C57" s="216" t="s">
        <v>83</v>
      </c>
      <c r="D57" s="216" t="s">
        <v>118</v>
      </c>
      <c r="E57" s="219" t="s">
        <v>122</v>
      </c>
      <c r="F57" s="216" t="s">
        <v>98</v>
      </c>
      <c r="G57" s="217">
        <v>214.67</v>
      </c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5"/>
      <c r="FO57" s="225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225"/>
      <c r="GC57" s="225"/>
      <c r="GD57" s="225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5"/>
      <c r="GP57" s="225"/>
      <c r="GQ57" s="225"/>
      <c r="GR57" s="225"/>
      <c r="GS57" s="225"/>
      <c r="GT57" s="225"/>
      <c r="GU57" s="225"/>
      <c r="GV57" s="225"/>
      <c r="GW57" s="225"/>
      <c r="GX57" s="225"/>
      <c r="GY57" s="225"/>
      <c r="GZ57" s="225"/>
      <c r="HA57" s="225"/>
      <c r="HB57" s="225"/>
      <c r="HC57" s="225"/>
      <c r="HD57" s="225"/>
      <c r="HE57" s="225"/>
      <c r="HF57" s="225"/>
      <c r="HG57" s="225"/>
      <c r="HH57" s="225"/>
      <c r="HI57" s="225"/>
      <c r="HJ57" s="225"/>
      <c r="HK57" s="225"/>
      <c r="HL57" s="225"/>
      <c r="HM57" s="225"/>
      <c r="HN57" s="225"/>
      <c r="HO57" s="225"/>
      <c r="HP57" s="225"/>
      <c r="HQ57" s="225"/>
      <c r="HR57" s="225"/>
      <c r="HS57" s="225"/>
      <c r="HT57" s="225"/>
      <c r="HU57" s="225"/>
      <c r="HV57" s="225"/>
      <c r="HW57" s="225"/>
      <c r="HX57" s="225"/>
      <c r="HY57" s="225"/>
      <c r="HZ57" s="225"/>
      <c r="IA57" s="225"/>
      <c r="IB57" s="225"/>
      <c r="IC57" s="225"/>
      <c r="ID57" s="225"/>
      <c r="IE57" s="225"/>
      <c r="IF57" s="225"/>
      <c r="IG57" s="225"/>
      <c r="IH57" s="225"/>
      <c r="II57" s="225"/>
      <c r="IJ57" s="225"/>
      <c r="IK57" s="225"/>
      <c r="IL57" s="225"/>
      <c r="IM57" s="225"/>
      <c r="IN57" s="225"/>
      <c r="IO57" s="225"/>
      <c r="IP57" s="225"/>
      <c r="IQ57" s="225"/>
      <c r="IR57" s="225"/>
      <c r="IS57" s="225"/>
      <c r="IT57" s="225"/>
    </row>
    <row r="58" spans="1:254" s="234" customFormat="1" ht="39.6" x14ac:dyDescent="0.25">
      <c r="A58" s="209" t="s">
        <v>124</v>
      </c>
      <c r="B58" s="222" t="s">
        <v>584</v>
      </c>
      <c r="C58" s="211" t="s">
        <v>83</v>
      </c>
      <c r="D58" s="211" t="s">
        <v>118</v>
      </c>
      <c r="E58" s="211" t="s">
        <v>349</v>
      </c>
      <c r="F58" s="211"/>
      <c r="G58" s="212">
        <f>SUM(G59)</f>
        <v>0.31</v>
      </c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2"/>
      <c r="DE58" s="232"/>
      <c r="DF58" s="232"/>
      <c r="DG58" s="232"/>
      <c r="DH58" s="232"/>
      <c r="DI58" s="232"/>
      <c r="DJ58" s="232"/>
      <c r="DK58" s="232"/>
      <c r="DL58" s="232"/>
      <c r="DM58" s="232"/>
      <c r="DN58" s="232"/>
      <c r="DO58" s="232"/>
      <c r="DP58" s="232"/>
      <c r="DQ58" s="232"/>
      <c r="DR58" s="232"/>
      <c r="DS58" s="232"/>
      <c r="DT58" s="232"/>
      <c r="DU58" s="232"/>
      <c r="DV58" s="232"/>
      <c r="DW58" s="232"/>
      <c r="DX58" s="232"/>
      <c r="DY58" s="232"/>
      <c r="DZ58" s="232"/>
      <c r="EA58" s="232"/>
      <c r="EB58" s="232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32"/>
      <c r="EN58" s="232"/>
      <c r="EO58" s="232"/>
      <c r="EP58" s="232"/>
      <c r="EQ58" s="232"/>
      <c r="ER58" s="232"/>
      <c r="ES58" s="232"/>
      <c r="ET58" s="232"/>
      <c r="EU58" s="232"/>
      <c r="EV58" s="232"/>
      <c r="EW58" s="232"/>
      <c r="EX58" s="232"/>
      <c r="EY58" s="232"/>
      <c r="EZ58" s="232"/>
      <c r="FA58" s="232"/>
      <c r="FB58" s="232"/>
      <c r="FC58" s="232"/>
      <c r="FD58" s="232"/>
      <c r="FE58" s="232"/>
      <c r="FF58" s="232"/>
      <c r="FG58" s="232"/>
      <c r="FH58" s="232"/>
      <c r="FI58" s="232"/>
      <c r="FJ58" s="232"/>
      <c r="FK58" s="232"/>
      <c r="FL58" s="232"/>
      <c r="FM58" s="232"/>
      <c r="FN58" s="232"/>
      <c r="FO58" s="232"/>
      <c r="FP58" s="232"/>
      <c r="FQ58" s="232"/>
      <c r="FR58" s="232"/>
      <c r="FS58" s="232"/>
      <c r="FT58" s="232"/>
      <c r="FU58" s="232"/>
      <c r="FV58" s="232"/>
      <c r="FW58" s="232"/>
      <c r="FX58" s="232"/>
      <c r="FY58" s="232"/>
      <c r="FZ58" s="232"/>
      <c r="GA58" s="232"/>
      <c r="GB58" s="232"/>
      <c r="GC58" s="232"/>
      <c r="GD58" s="232"/>
      <c r="GE58" s="232"/>
      <c r="GF58" s="232"/>
      <c r="GG58" s="232"/>
      <c r="GH58" s="232"/>
      <c r="GI58" s="232"/>
      <c r="GJ58" s="232"/>
      <c r="GK58" s="232"/>
      <c r="GL58" s="232"/>
      <c r="GM58" s="232"/>
      <c r="GN58" s="232"/>
      <c r="GO58" s="232"/>
      <c r="GP58" s="232"/>
      <c r="GQ58" s="232"/>
      <c r="GR58" s="232"/>
      <c r="GS58" s="232"/>
      <c r="GT58" s="232"/>
      <c r="GU58" s="232"/>
      <c r="GV58" s="232"/>
      <c r="GW58" s="232"/>
      <c r="GX58" s="232"/>
      <c r="GY58" s="232"/>
      <c r="GZ58" s="232"/>
      <c r="HA58" s="232"/>
      <c r="HB58" s="232"/>
      <c r="HC58" s="232"/>
      <c r="HD58" s="232"/>
      <c r="HE58" s="232"/>
      <c r="HF58" s="232"/>
      <c r="HG58" s="232"/>
      <c r="HH58" s="232"/>
      <c r="HI58" s="232"/>
      <c r="HJ58" s="232"/>
      <c r="HK58" s="232"/>
      <c r="HL58" s="232"/>
      <c r="HM58" s="232"/>
      <c r="HN58" s="232"/>
      <c r="HO58" s="232"/>
      <c r="HP58" s="232"/>
      <c r="HQ58" s="232"/>
      <c r="HR58" s="232"/>
      <c r="HS58" s="232"/>
      <c r="HT58" s="232"/>
      <c r="HU58" s="232"/>
      <c r="HV58" s="232"/>
      <c r="HW58" s="232"/>
      <c r="HX58" s="232"/>
      <c r="HY58" s="232"/>
      <c r="HZ58" s="232"/>
      <c r="IA58" s="232"/>
      <c r="IB58" s="232"/>
      <c r="IC58" s="232"/>
      <c r="ID58" s="232"/>
      <c r="IE58" s="232"/>
      <c r="IF58" s="232"/>
      <c r="IG58" s="232"/>
      <c r="IH58" s="232"/>
      <c r="II58" s="232"/>
      <c r="IJ58" s="232"/>
      <c r="IK58" s="232"/>
      <c r="IL58" s="232"/>
      <c r="IM58" s="232"/>
      <c r="IN58" s="232"/>
      <c r="IO58" s="232"/>
      <c r="IP58" s="232"/>
      <c r="IQ58" s="232"/>
      <c r="IR58" s="232"/>
      <c r="IS58" s="232"/>
      <c r="IT58" s="232"/>
    </row>
    <row r="59" spans="1:254" s="126" customFormat="1" x14ac:dyDescent="0.25">
      <c r="A59" s="214" t="s">
        <v>586</v>
      </c>
      <c r="B59" s="219" t="s">
        <v>584</v>
      </c>
      <c r="C59" s="216" t="s">
        <v>83</v>
      </c>
      <c r="D59" s="216" t="s">
        <v>118</v>
      </c>
      <c r="E59" s="211" t="s">
        <v>349</v>
      </c>
      <c r="F59" s="216" t="s">
        <v>98</v>
      </c>
      <c r="G59" s="217">
        <v>0.31</v>
      </c>
    </row>
    <row r="60" spans="1:254" s="225" customFormat="1" ht="14.4" x14ac:dyDescent="0.3">
      <c r="A60" s="204" t="s">
        <v>591</v>
      </c>
      <c r="B60" s="220" t="s">
        <v>584</v>
      </c>
      <c r="C60" s="206" t="s">
        <v>83</v>
      </c>
      <c r="D60" s="206" t="s">
        <v>118</v>
      </c>
      <c r="E60" s="206"/>
      <c r="F60" s="206"/>
      <c r="G60" s="207">
        <f>SUM(G61)</f>
        <v>1515.04</v>
      </c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1"/>
      <c r="CY60" s="181"/>
      <c r="CZ60" s="181"/>
      <c r="DA60" s="181"/>
      <c r="DB60" s="181"/>
      <c r="DC60" s="181"/>
      <c r="DD60" s="181"/>
      <c r="DE60" s="181"/>
      <c r="DF60" s="181"/>
      <c r="DG60" s="181"/>
      <c r="DH60" s="181"/>
      <c r="DI60" s="181"/>
      <c r="DJ60" s="181"/>
      <c r="DK60" s="181"/>
      <c r="DL60" s="181"/>
      <c r="DM60" s="181"/>
      <c r="DN60" s="181"/>
      <c r="DO60" s="181"/>
      <c r="DP60" s="181"/>
      <c r="DQ60" s="181"/>
      <c r="DR60" s="181"/>
      <c r="DS60" s="181"/>
      <c r="DT60" s="181"/>
      <c r="DU60" s="181"/>
      <c r="DV60" s="181"/>
      <c r="DW60" s="181"/>
      <c r="DX60" s="181"/>
      <c r="DY60" s="181"/>
      <c r="DZ60" s="181"/>
      <c r="EA60" s="181"/>
      <c r="EB60" s="181"/>
      <c r="EC60" s="181"/>
      <c r="ED60" s="181"/>
      <c r="EE60" s="181"/>
      <c r="EF60" s="181"/>
      <c r="EG60" s="181"/>
      <c r="EH60" s="181"/>
      <c r="EI60" s="181"/>
      <c r="EJ60" s="181"/>
      <c r="EK60" s="181"/>
      <c r="EL60" s="181"/>
      <c r="EM60" s="181"/>
      <c r="EN60" s="181"/>
      <c r="EO60" s="181"/>
      <c r="EP60" s="181"/>
      <c r="EQ60" s="181"/>
      <c r="ER60" s="181"/>
      <c r="ES60" s="181"/>
      <c r="ET60" s="181"/>
      <c r="EU60" s="181"/>
      <c r="EV60" s="181"/>
      <c r="EW60" s="181"/>
      <c r="EX60" s="181"/>
      <c r="EY60" s="181"/>
      <c r="EZ60" s="181"/>
      <c r="FA60" s="181"/>
      <c r="FB60" s="181"/>
      <c r="FC60" s="181"/>
      <c r="FD60" s="181"/>
      <c r="FE60" s="181"/>
      <c r="FF60" s="181"/>
      <c r="FG60" s="181"/>
      <c r="FH60" s="181"/>
      <c r="FI60" s="181"/>
      <c r="FJ60" s="181"/>
      <c r="FK60" s="181"/>
      <c r="FL60" s="181"/>
      <c r="FM60" s="181"/>
      <c r="FN60" s="181"/>
      <c r="FO60" s="181"/>
      <c r="FP60" s="181"/>
      <c r="FQ60" s="181"/>
      <c r="FR60" s="181"/>
      <c r="FS60" s="181"/>
      <c r="FT60" s="181"/>
      <c r="FU60" s="181"/>
      <c r="FV60" s="181"/>
      <c r="FW60" s="181"/>
      <c r="FX60" s="181"/>
      <c r="FY60" s="181"/>
      <c r="FZ60" s="181"/>
      <c r="GA60" s="181"/>
      <c r="GB60" s="181"/>
      <c r="GC60" s="181"/>
      <c r="GD60" s="181"/>
      <c r="GE60" s="181"/>
      <c r="GF60" s="181"/>
      <c r="GG60" s="181"/>
      <c r="GH60" s="181"/>
      <c r="GI60" s="181"/>
      <c r="GJ60" s="181"/>
      <c r="GK60" s="181"/>
      <c r="GL60" s="181"/>
      <c r="GM60" s="181"/>
      <c r="GN60" s="181"/>
      <c r="GO60" s="181"/>
      <c r="GP60" s="181"/>
      <c r="GQ60" s="181"/>
      <c r="GR60" s="181"/>
      <c r="GS60" s="181"/>
      <c r="GT60" s="181"/>
      <c r="GU60" s="181"/>
      <c r="GV60" s="181"/>
      <c r="GW60" s="181"/>
      <c r="GX60" s="181"/>
      <c r="GY60" s="181"/>
      <c r="GZ60" s="181"/>
      <c r="HA60" s="181"/>
      <c r="HB60" s="181"/>
      <c r="HC60" s="181"/>
      <c r="HD60" s="181"/>
      <c r="HE60" s="181"/>
      <c r="HF60" s="181"/>
      <c r="HG60" s="181"/>
      <c r="HH60" s="181"/>
      <c r="HI60" s="181"/>
      <c r="HJ60" s="181"/>
      <c r="HK60" s="181"/>
      <c r="HL60" s="181"/>
      <c r="HM60" s="181"/>
      <c r="HN60" s="181"/>
      <c r="HO60" s="181"/>
      <c r="HP60" s="181"/>
      <c r="HQ60" s="181"/>
      <c r="HR60" s="181"/>
      <c r="HS60" s="181"/>
      <c r="HT60" s="181"/>
      <c r="HU60" s="181"/>
      <c r="HV60" s="181"/>
      <c r="HW60" s="181"/>
      <c r="HX60" s="181"/>
      <c r="HY60" s="181"/>
      <c r="HZ60" s="181"/>
      <c r="IA60" s="181"/>
      <c r="IB60" s="181"/>
      <c r="IC60" s="181"/>
      <c r="ID60" s="181"/>
      <c r="IE60" s="181"/>
      <c r="IF60" s="181"/>
      <c r="IG60" s="181"/>
      <c r="IH60" s="181"/>
      <c r="II60" s="181"/>
      <c r="IJ60" s="181"/>
      <c r="IK60" s="181"/>
      <c r="IL60" s="181"/>
      <c r="IM60" s="181"/>
      <c r="IN60" s="181"/>
      <c r="IO60" s="181"/>
      <c r="IP60" s="181"/>
      <c r="IQ60" s="181"/>
      <c r="IR60" s="181"/>
      <c r="IS60" s="181"/>
      <c r="IT60" s="181"/>
    </row>
    <row r="61" spans="1:254" s="232" customFormat="1" ht="13.8" x14ac:dyDescent="0.25">
      <c r="A61" s="224" t="s">
        <v>127</v>
      </c>
      <c r="B61" s="215" t="s">
        <v>584</v>
      </c>
      <c r="C61" s="216" t="s">
        <v>83</v>
      </c>
      <c r="D61" s="216" t="s">
        <v>118</v>
      </c>
      <c r="E61" s="216" t="s">
        <v>126</v>
      </c>
      <c r="F61" s="216"/>
      <c r="G61" s="217">
        <f>SUM(G62+G64+G63)</f>
        <v>1515.04</v>
      </c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38"/>
      <c r="BI61" s="238"/>
      <c r="BJ61" s="238"/>
      <c r="BK61" s="238"/>
      <c r="BL61" s="238"/>
      <c r="BM61" s="238"/>
      <c r="BN61" s="238"/>
      <c r="BO61" s="238"/>
      <c r="BP61" s="238"/>
      <c r="BQ61" s="238"/>
      <c r="BR61" s="238"/>
      <c r="BS61" s="238"/>
      <c r="BT61" s="238"/>
      <c r="BU61" s="238"/>
      <c r="BV61" s="238"/>
      <c r="BW61" s="238"/>
      <c r="BX61" s="238"/>
      <c r="BY61" s="238"/>
      <c r="BZ61" s="238"/>
      <c r="CA61" s="238"/>
      <c r="CB61" s="238"/>
      <c r="CC61" s="238"/>
      <c r="CD61" s="238"/>
      <c r="CE61" s="238"/>
      <c r="CF61" s="238"/>
      <c r="CG61" s="238"/>
      <c r="CH61" s="238"/>
      <c r="CI61" s="238"/>
      <c r="CJ61" s="238"/>
      <c r="CK61" s="238"/>
      <c r="CL61" s="238"/>
      <c r="CM61" s="238"/>
      <c r="CN61" s="238"/>
      <c r="CO61" s="238"/>
      <c r="CP61" s="238"/>
      <c r="CQ61" s="238"/>
      <c r="CR61" s="238"/>
      <c r="CS61" s="238"/>
      <c r="CT61" s="238"/>
      <c r="CU61" s="238"/>
      <c r="CV61" s="238"/>
      <c r="CW61" s="238"/>
      <c r="CX61" s="238"/>
      <c r="CY61" s="238"/>
      <c r="CZ61" s="238"/>
      <c r="DA61" s="238"/>
      <c r="DB61" s="238"/>
      <c r="DC61" s="238"/>
      <c r="DD61" s="238"/>
      <c r="DE61" s="238"/>
      <c r="DF61" s="238"/>
      <c r="DG61" s="238"/>
      <c r="DH61" s="238"/>
      <c r="DI61" s="238"/>
      <c r="DJ61" s="238"/>
      <c r="DK61" s="238"/>
      <c r="DL61" s="238"/>
      <c r="DM61" s="238"/>
      <c r="DN61" s="238"/>
      <c r="DO61" s="238"/>
      <c r="DP61" s="238"/>
      <c r="DQ61" s="238"/>
      <c r="DR61" s="238"/>
      <c r="DS61" s="238"/>
      <c r="DT61" s="238"/>
      <c r="DU61" s="238"/>
      <c r="DV61" s="238"/>
      <c r="DW61" s="238"/>
      <c r="DX61" s="238"/>
      <c r="DY61" s="238"/>
      <c r="DZ61" s="238"/>
      <c r="EA61" s="238"/>
      <c r="EB61" s="238"/>
      <c r="EC61" s="238"/>
      <c r="ED61" s="238"/>
      <c r="EE61" s="238"/>
      <c r="EF61" s="238"/>
      <c r="EG61" s="238"/>
      <c r="EH61" s="238"/>
      <c r="EI61" s="238"/>
      <c r="EJ61" s="238"/>
      <c r="EK61" s="238"/>
      <c r="EL61" s="238"/>
      <c r="EM61" s="238"/>
      <c r="EN61" s="238"/>
      <c r="EO61" s="238"/>
      <c r="EP61" s="238"/>
      <c r="EQ61" s="238"/>
      <c r="ER61" s="238"/>
      <c r="ES61" s="238"/>
      <c r="ET61" s="238"/>
      <c r="EU61" s="238"/>
      <c r="EV61" s="238"/>
      <c r="EW61" s="238"/>
      <c r="EX61" s="238"/>
      <c r="EY61" s="238"/>
      <c r="EZ61" s="238"/>
      <c r="FA61" s="238"/>
      <c r="FB61" s="238"/>
      <c r="FC61" s="238"/>
      <c r="FD61" s="238"/>
      <c r="FE61" s="238"/>
      <c r="FF61" s="238"/>
      <c r="FG61" s="238"/>
      <c r="FH61" s="238"/>
      <c r="FI61" s="238"/>
      <c r="FJ61" s="238"/>
      <c r="FK61" s="238"/>
      <c r="FL61" s="238"/>
      <c r="FM61" s="238"/>
      <c r="FN61" s="238"/>
      <c r="FO61" s="238"/>
      <c r="FP61" s="238"/>
      <c r="FQ61" s="238"/>
      <c r="FR61" s="238"/>
      <c r="FS61" s="238"/>
      <c r="FT61" s="238"/>
      <c r="FU61" s="238"/>
      <c r="FV61" s="238"/>
      <c r="FW61" s="238"/>
      <c r="FX61" s="238"/>
      <c r="FY61" s="238"/>
      <c r="FZ61" s="238"/>
      <c r="GA61" s="238"/>
      <c r="GB61" s="238"/>
      <c r="GC61" s="238"/>
      <c r="GD61" s="238"/>
      <c r="GE61" s="238"/>
      <c r="GF61" s="238"/>
      <c r="GG61" s="238"/>
      <c r="GH61" s="238"/>
      <c r="GI61" s="238"/>
      <c r="GJ61" s="238"/>
      <c r="GK61" s="238"/>
      <c r="GL61" s="238"/>
      <c r="GM61" s="238"/>
      <c r="GN61" s="238"/>
      <c r="GO61" s="238"/>
      <c r="GP61" s="238"/>
      <c r="GQ61" s="238"/>
      <c r="GR61" s="238"/>
      <c r="GS61" s="238"/>
      <c r="GT61" s="238"/>
      <c r="GU61" s="238"/>
      <c r="GV61" s="238"/>
      <c r="GW61" s="238"/>
      <c r="GX61" s="238"/>
      <c r="GY61" s="238"/>
      <c r="GZ61" s="238"/>
      <c r="HA61" s="238"/>
      <c r="HB61" s="238"/>
      <c r="HC61" s="238"/>
      <c r="HD61" s="238"/>
      <c r="HE61" s="238"/>
      <c r="HF61" s="238"/>
      <c r="HG61" s="238"/>
      <c r="HH61" s="238"/>
      <c r="HI61" s="238"/>
      <c r="HJ61" s="238"/>
      <c r="HK61" s="238"/>
      <c r="HL61" s="238"/>
      <c r="HM61" s="238"/>
      <c r="HN61" s="238"/>
      <c r="HO61" s="238"/>
      <c r="HP61" s="238"/>
      <c r="HQ61" s="238"/>
      <c r="HR61" s="238"/>
      <c r="HS61" s="238"/>
      <c r="HT61" s="238"/>
      <c r="HU61" s="238"/>
      <c r="HV61" s="238"/>
      <c r="HW61" s="238"/>
      <c r="HX61" s="238"/>
      <c r="HY61" s="238"/>
      <c r="HZ61" s="238"/>
      <c r="IA61" s="238"/>
      <c r="IB61" s="238"/>
      <c r="IC61" s="238"/>
      <c r="ID61" s="238"/>
      <c r="IE61" s="238"/>
      <c r="IF61" s="238"/>
      <c r="IG61" s="238"/>
      <c r="IH61" s="238"/>
      <c r="II61" s="238"/>
      <c r="IJ61" s="238"/>
      <c r="IK61" s="238"/>
      <c r="IL61" s="238"/>
      <c r="IM61" s="238"/>
      <c r="IN61" s="238"/>
      <c r="IO61" s="238"/>
      <c r="IP61" s="238"/>
      <c r="IQ61" s="238"/>
      <c r="IR61" s="238"/>
      <c r="IS61" s="238"/>
      <c r="IT61" s="238"/>
    </row>
    <row r="62" spans="1:254" s="126" customFormat="1" ht="13.8" x14ac:dyDescent="0.3">
      <c r="A62" s="209" t="s">
        <v>586</v>
      </c>
      <c r="B62" s="222" t="s">
        <v>584</v>
      </c>
      <c r="C62" s="211" t="s">
        <v>83</v>
      </c>
      <c r="D62" s="211" t="s">
        <v>118</v>
      </c>
      <c r="E62" s="211" t="s">
        <v>128</v>
      </c>
      <c r="F62" s="211" t="s">
        <v>98</v>
      </c>
      <c r="G62" s="212">
        <v>842.47</v>
      </c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0"/>
      <c r="BU62" s="240"/>
      <c r="BV62" s="240"/>
      <c r="BW62" s="240"/>
      <c r="BX62" s="240"/>
      <c r="BY62" s="240"/>
      <c r="BZ62" s="240"/>
      <c r="CA62" s="240"/>
      <c r="CB62" s="240"/>
      <c r="CC62" s="240"/>
      <c r="CD62" s="240"/>
      <c r="CE62" s="240"/>
      <c r="CF62" s="240"/>
      <c r="CG62" s="240"/>
      <c r="CH62" s="240"/>
      <c r="CI62" s="240"/>
      <c r="CJ62" s="240"/>
      <c r="CK62" s="240"/>
      <c r="CL62" s="240"/>
      <c r="CM62" s="240"/>
      <c r="CN62" s="240"/>
      <c r="CO62" s="240"/>
      <c r="CP62" s="240"/>
      <c r="CQ62" s="240"/>
      <c r="CR62" s="240"/>
      <c r="CS62" s="240"/>
      <c r="CT62" s="240"/>
      <c r="CU62" s="240"/>
      <c r="CV62" s="240"/>
      <c r="CW62" s="240"/>
      <c r="CX62" s="240"/>
      <c r="CY62" s="240"/>
      <c r="CZ62" s="240"/>
      <c r="DA62" s="240"/>
      <c r="DB62" s="240"/>
      <c r="DC62" s="240"/>
      <c r="DD62" s="240"/>
      <c r="DE62" s="240"/>
      <c r="DF62" s="240"/>
      <c r="DG62" s="240"/>
      <c r="DH62" s="240"/>
      <c r="DI62" s="240"/>
      <c r="DJ62" s="240"/>
      <c r="DK62" s="240"/>
      <c r="DL62" s="240"/>
      <c r="DM62" s="240"/>
      <c r="DN62" s="240"/>
      <c r="DO62" s="240"/>
      <c r="DP62" s="240"/>
      <c r="DQ62" s="240"/>
      <c r="DR62" s="240"/>
      <c r="DS62" s="240"/>
      <c r="DT62" s="240"/>
      <c r="DU62" s="240"/>
      <c r="DV62" s="240"/>
      <c r="DW62" s="240"/>
      <c r="DX62" s="240"/>
      <c r="DY62" s="240"/>
      <c r="DZ62" s="240"/>
      <c r="EA62" s="240"/>
      <c r="EB62" s="240"/>
      <c r="EC62" s="240"/>
      <c r="ED62" s="240"/>
      <c r="EE62" s="240"/>
      <c r="EF62" s="240"/>
      <c r="EG62" s="240"/>
      <c r="EH62" s="240"/>
      <c r="EI62" s="240"/>
      <c r="EJ62" s="240"/>
      <c r="EK62" s="240"/>
      <c r="EL62" s="240"/>
      <c r="EM62" s="240"/>
      <c r="EN62" s="240"/>
      <c r="EO62" s="240"/>
      <c r="EP62" s="240"/>
      <c r="EQ62" s="240"/>
      <c r="ER62" s="240"/>
      <c r="ES62" s="240"/>
      <c r="ET62" s="240"/>
      <c r="EU62" s="240"/>
      <c r="EV62" s="240"/>
      <c r="EW62" s="240"/>
      <c r="EX62" s="240"/>
      <c r="EY62" s="240"/>
      <c r="EZ62" s="240"/>
      <c r="FA62" s="240"/>
      <c r="FB62" s="240"/>
      <c r="FC62" s="240"/>
      <c r="FD62" s="240"/>
      <c r="FE62" s="240"/>
      <c r="FF62" s="240"/>
      <c r="FG62" s="240"/>
      <c r="FH62" s="240"/>
      <c r="FI62" s="240"/>
      <c r="FJ62" s="240"/>
      <c r="FK62" s="240"/>
      <c r="FL62" s="240"/>
      <c r="FM62" s="240"/>
      <c r="FN62" s="240"/>
      <c r="FO62" s="240"/>
      <c r="FP62" s="240"/>
      <c r="FQ62" s="240"/>
      <c r="FR62" s="240"/>
      <c r="FS62" s="240"/>
      <c r="FT62" s="240"/>
      <c r="FU62" s="240"/>
      <c r="FV62" s="240"/>
      <c r="FW62" s="240"/>
      <c r="FX62" s="240"/>
      <c r="FY62" s="240"/>
      <c r="FZ62" s="240"/>
      <c r="GA62" s="240"/>
      <c r="GB62" s="240"/>
      <c r="GC62" s="240"/>
      <c r="GD62" s="240"/>
      <c r="GE62" s="240"/>
      <c r="GF62" s="240"/>
      <c r="GG62" s="240"/>
      <c r="GH62" s="240"/>
      <c r="GI62" s="240"/>
      <c r="GJ62" s="240"/>
      <c r="GK62" s="240"/>
      <c r="GL62" s="240"/>
      <c r="GM62" s="240"/>
      <c r="GN62" s="240"/>
      <c r="GO62" s="240"/>
      <c r="GP62" s="240"/>
      <c r="GQ62" s="240"/>
      <c r="GR62" s="240"/>
      <c r="GS62" s="240"/>
      <c r="GT62" s="240"/>
      <c r="GU62" s="240"/>
      <c r="GV62" s="240"/>
      <c r="GW62" s="240"/>
      <c r="GX62" s="240"/>
      <c r="GY62" s="240"/>
      <c r="GZ62" s="240"/>
      <c r="HA62" s="240"/>
      <c r="HB62" s="240"/>
      <c r="HC62" s="240"/>
      <c r="HD62" s="240"/>
      <c r="HE62" s="240"/>
      <c r="HF62" s="240"/>
      <c r="HG62" s="240"/>
      <c r="HH62" s="240"/>
      <c r="HI62" s="240"/>
      <c r="HJ62" s="240"/>
      <c r="HK62" s="240"/>
      <c r="HL62" s="240"/>
      <c r="HM62" s="240"/>
      <c r="HN62" s="240"/>
      <c r="HO62" s="240"/>
      <c r="HP62" s="240"/>
      <c r="HQ62" s="240"/>
      <c r="HR62" s="240"/>
      <c r="HS62" s="240"/>
      <c r="HT62" s="240"/>
      <c r="HU62" s="240"/>
      <c r="HV62" s="240"/>
      <c r="HW62" s="240"/>
      <c r="HX62" s="240"/>
      <c r="HY62" s="240"/>
      <c r="HZ62" s="240"/>
      <c r="IA62" s="240"/>
      <c r="IB62" s="240"/>
      <c r="IC62" s="240"/>
      <c r="ID62" s="240"/>
      <c r="IE62" s="240"/>
      <c r="IF62" s="240"/>
      <c r="IG62" s="240"/>
      <c r="IH62" s="240"/>
      <c r="II62" s="240"/>
      <c r="IJ62" s="240"/>
      <c r="IK62" s="240"/>
      <c r="IL62" s="240"/>
      <c r="IM62" s="240"/>
      <c r="IN62" s="240"/>
      <c r="IO62" s="240"/>
      <c r="IP62" s="240"/>
      <c r="IQ62" s="240"/>
      <c r="IR62" s="240"/>
      <c r="IS62" s="240"/>
      <c r="IT62" s="240"/>
    </row>
    <row r="63" spans="1:254" ht="13.8" x14ac:dyDescent="0.3">
      <c r="A63" s="209" t="s">
        <v>99</v>
      </c>
      <c r="B63" s="222" t="s">
        <v>584</v>
      </c>
      <c r="C63" s="211" t="s">
        <v>83</v>
      </c>
      <c r="D63" s="211" t="s">
        <v>118</v>
      </c>
      <c r="E63" s="211" t="s">
        <v>128</v>
      </c>
      <c r="F63" s="211" t="s">
        <v>100</v>
      </c>
      <c r="G63" s="212">
        <v>192.32</v>
      </c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  <c r="BQ63" s="240"/>
      <c r="BR63" s="240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0"/>
      <c r="CE63" s="240"/>
      <c r="CF63" s="240"/>
      <c r="CG63" s="240"/>
      <c r="CH63" s="240"/>
      <c r="CI63" s="240"/>
      <c r="CJ63" s="240"/>
      <c r="CK63" s="240"/>
      <c r="CL63" s="240"/>
      <c r="CM63" s="240"/>
      <c r="CN63" s="240"/>
      <c r="CO63" s="240"/>
      <c r="CP63" s="240"/>
      <c r="CQ63" s="240"/>
      <c r="CR63" s="240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240"/>
      <c r="DK63" s="240"/>
      <c r="DL63" s="240"/>
      <c r="DM63" s="240"/>
      <c r="DN63" s="240"/>
      <c r="DO63" s="240"/>
      <c r="DP63" s="240"/>
      <c r="DQ63" s="240"/>
      <c r="DR63" s="240"/>
      <c r="DS63" s="240"/>
      <c r="DT63" s="240"/>
      <c r="DU63" s="240"/>
      <c r="DV63" s="240"/>
      <c r="DW63" s="240"/>
      <c r="DX63" s="240"/>
      <c r="DY63" s="240"/>
      <c r="DZ63" s="240"/>
      <c r="EA63" s="240"/>
      <c r="EB63" s="240"/>
      <c r="EC63" s="240"/>
      <c r="ED63" s="240"/>
      <c r="EE63" s="240"/>
      <c r="EF63" s="240"/>
      <c r="EG63" s="240"/>
      <c r="EH63" s="240"/>
      <c r="EI63" s="240"/>
      <c r="EJ63" s="240"/>
      <c r="EK63" s="240"/>
      <c r="EL63" s="240"/>
      <c r="EM63" s="240"/>
      <c r="EN63" s="240"/>
      <c r="EO63" s="240"/>
      <c r="EP63" s="240"/>
      <c r="EQ63" s="240"/>
      <c r="ER63" s="240"/>
      <c r="ES63" s="240"/>
      <c r="ET63" s="240"/>
      <c r="EU63" s="240"/>
      <c r="EV63" s="240"/>
      <c r="EW63" s="240"/>
      <c r="EX63" s="240"/>
      <c r="EY63" s="240"/>
      <c r="EZ63" s="240"/>
      <c r="FA63" s="240"/>
      <c r="FB63" s="240"/>
      <c r="FC63" s="240"/>
      <c r="FD63" s="240"/>
      <c r="FE63" s="240"/>
      <c r="FF63" s="240"/>
      <c r="FG63" s="240"/>
      <c r="FH63" s="240"/>
      <c r="FI63" s="240"/>
      <c r="FJ63" s="240"/>
      <c r="FK63" s="240"/>
      <c r="FL63" s="240"/>
      <c r="FM63" s="240"/>
      <c r="FN63" s="240"/>
      <c r="FO63" s="240"/>
      <c r="FP63" s="240"/>
      <c r="FQ63" s="240"/>
      <c r="FR63" s="240"/>
      <c r="FS63" s="240"/>
      <c r="FT63" s="240"/>
      <c r="FU63" s="240"/>
      <c r="FV63" s="240"/>
      <c r="FW63" s="240"/>
      <c r="FX63" s="240"/>
      <c r="FY63" s="240"/>
      <c r="FZ63" s="240"/>
      <c r="GA63" s="240"/>
      <c r="GB63" s="240"/>
      <c r="GC63" s="240"/>
      <c r="GD63" s="240"/>
      <c r="GE63" s="240"/>
      <c r="GF63" s="240"/>
      <c r="GG63" s="240"/>
      <c r="GH63" s="240"/>
      <c r="GI63" s="240"/>
      <c r="GJ63" s="240"/>
      <c r="GK63" s="240"/>
      <c r="GL63" s="240"/>
      <c r="GM63" s="240"/>
      <c r="GN63" s="240"/>
      <c r="GO63" s="240"/>
      <c r="GP63" s="240"/>
      <c r="GQ63" s="240"/>
      <c r="GR63" s="240"/>
      <c r="GS63" s="240"/>
      <c r="GT63" s="240"/>
      <c r="GU63" s="240"/>
      <c r="GV63" s="240"/>
      <c r="GW63" s="240"/>
      <c r="GX63" s="240"/>
      <c r="GY63" s="240"/>
      <c r="GZ63" s="240"/>
      <c r="HA63" s="240"/>
      <c r="HB63" s="240"/>
      <c r="HC63" s="240"/>
      <c r="HD63" s="240"/>
      <c r="HE63" s="240"/>
      <c r="HF63" s="240"/>
      <c r="HG63" s="240"/>
      <c r="HH63" s="240"/>
      <c r="HI63" s="240"/>
      <c r="HJ63" s="240"/>
      <c r="HK63" s="240"/>
      <c r="HL63" s="240"/>
      <c r="HM63" s="240"/>
      <c r="HN63" s="240"/>
      <c r="HO63" s="240"/>
      <c r="HP63" s="240"/>
      <c r="HQ63" s="240"/>
      <c r="HR63" s="240"/>
      <c r="HS63" s="240"/>
      <c r="HT63" s="240"/>
      <c r="HU63" s="240"/>
      <c r="HV63" s="240"/>
      <c r="HW63" s="240"/>
      <c r="HX63" s="240"/>
      <c r="HY63" s="240"/>
      <c r="HZ63" s="240"/>
      <c r="IA63" s="240"/>
      <c r="IB63" s="240"/>
      <c r="IC63" s="240"/>
      <c r="ID63" s="240"/>
      <c r="IE63" s="240"/>
      <c r="IF63" s="240"/>
      <c r="IG63" s="240"/>
      <c r="IH63" s="240"/>
      <c r="II63" s="240"/>
      <c r="IJ63" s="240"/>
      <c r="IK63" s="240"/>
      <c r="IL63" s="240"/>
      <c r="IM63" s="240"/>
      <c r="IN63" s="240"/>
      <c r="IO63" s="240"/>
      <c r="IP63" s="240"/>
      <c r="IQ63" s="240"/>
      <c r="IR63" s="240"/>
      <c r="IS63" s="240"/>
      <c r="IT63" s="240"/>
    </row>
    <row r="64" spans="1:254" s="238" customFormat="1" ht="13.8" x14ac:dyDescent="0.3">
      <c r="A64" s="209" t="s">
        <v>99</v>
      </c>
      <c r="B64" s="222" t="s">
        <v>584</v>
      </c>
      <c r="C64" s="211" t="s">
        <v>83</v>
      </c>
      <c r="D64" s="211" t="s">
        <v>118</v>
      </c>
      <c r="E64" s="211" t="s">
        <v>129</v>
      </c>
      <c r="F64" s="211" t="s">
        <v>100</v>
      </c>
      <c r="G64" s="212">
        <v>480.25</v>
      </c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0"/>
      <c r="DE64" s="240"/>
      <c r="DF64" s="240"/>
      <c r="DG64" s="240"/>
      <c r="DH64" s="240"/>
      <c r="DI64" s="240"/>
      <c r="DJ64" s="240"/>
      <c r="DK64" s="240"/>
      <c r="DL64" s="240"/>
      <c r="DM64" s="240"/>
      <c r="DN64" s="240"/>
      <c r="DO64" s="240"/>
      <c r="DP64" s="240"/>
      <c r="DQ64" s="240"/>
      <c r="DR64" s="240"/>
      <c r="DS64" s="240"/>
      <c r="DT64" s="240"/>
      <c r="DU64" s="240"/>
      <c r="DV64" s="240"/>
      <c r="DW64" s="240"/>
      <c r="DX64" s="240"/>
      <c r="DY64" s="240"/>
      <c r="DZ64" s="240"/>
      <c r="EA64" s="240"/>
      <c r="EB64" s="240"/>
      <c r="EC64" s="240"/>
      <c r="ED64" s="240"/>
      <c r="EE64" s="240"/>
      <c r="EF64" s="240"/>
      <c r="EG64" s="240"/>
      <c r="EH64" s="240"/>
      <c r="EI64" s="240"/>
      <c r="EJ64" s="240"/>
      <c r="EK64" s="240"/>
      <c r="EL64" s="240"/>
      <c r="EM64" s="240"/>
      <c r="EN64" s="240"/>
      <c r="EO64" s="240"/>
      <c r="EP64" s="240"/>
      <c r="EQ64" s="240"/>
      <c r="ER64" s="240"/>
      <c r="ES64" s="240"/>
      <c r="ET64" s="240"/>
      <c r="EU64" s="240"/>
      <c r="EV64" s="240"/>
      <c r="EW64" s="240"/>
      <c r="EX64" s="240"/>
      <c r="EY64" s="240"/>
      <c r="EZ64" s="240"/>
      <c r="FA64" s="240"/>
      <c r="FB64" s="240"/>
      <c r="FC64" s="240"/>
      <c r="FD64" s="240"/>
      <c r="FE64" s="240"/>
      <c r="FF64" s="240"/>
      <c r="FG64" s="240"/>
      <c r="FH64" s="240"/>
      <c r="FI64" s="240"/>
      <c r="FJ64" s="240"/>
      <c r="FK64" s="240"/>
      <c r="FL64" s="240"/>
      <c r="FM64" s="240"/>
      <c r="FN64" s="240"/>
      <c r="FO64" s="240"/>
      <c r="FP64" s="240"/>
      <c r="FQ64" s="240"/>
      <c r="FR64" s="240"/>
      <c r="FS64" s="240"/>
      <c r="FT64" s="240"/>
      <c r="FU64" s="240"/>
      <c r="FV64" s="240"/>
      <c r="FW64" s="240"/>
      <c r="FX64" s="240"/>
      <c r="FY64" s="240"/>
      <c r="FZ64" s="240"/>
      <c r="GA64" s="240"/>
      <c r="GB64" s="240"/>
      <c r="GC64" s="240"/>
      <c r="GD64" s="240"/>
      <c r="GE64" s="240"/>
      <c r="GF64" s="240"/>
      <c r="GG64" s="240"/>
      <c r="GH64" s="240"/>
      <c r="GI64" s="240"/>
      <c r="GJ64" s="240"/>
      <c r="GK64" s="240"/>
      <c r="GL64" s="240"/>
      <c r="GM64" s="240"/>
      <c r="GN64" s="240"/>
      <c r="GO64" s="240"/>
      <c r="GP64" s="240"/>
      <c r="GQ64" s="240"/>
      <c r="GR64" s="240"/>
      <c r="GS64" s="240"/>
      <c r="GT64" s="240"/>
      <c r="GU64" s="240"/>
      <c r="GV64" s="240"/>
      <c r="GW64" s="240"/>
      <c r="GX64" s="240"/>
      <c r="GY64" s="240"/>
      <c r="GZ64" s="240"/>
      <c r="HA64" s="240"/>
      <c r="HB64" s="240"/>
      <c r="HC64" s="240"/>
      <c r="HD64" s="240"/>
      <c r="HE64" s="240"/>
      <c r="HF64" s="240"/>
      <c r="HG64" s="240"/>
      <c r="HH64" s="240"/>
      <c r="HI64" s="240"/>
      <c r="HJ64" s="240"/>
      <c r="HK64" s="240"/>
      <c r="HL64" s="240"/>
      <c r="HM64" s="240"/>
      <c r="HN64" s="240"/>
      <c r="HO64" s="240"/>
      <c r="HP64" s="240"/>
      <c r="HQ64" s="240"/>
      <c r="HR64" s="240"/>
      <c r="HS64" s="240"/>
      <c r="HT64" s="240"/>
      <c r="HU64" s="240"/>
      <c r="HV64" s="240"/>
      <c r="HW64" s="240"/>
      <c r="HX64" s="240"/>
      <c r="HY64" s="240"/>
      <c r="HZ64" s="240"/>
      <c r="IA64" s="240"/>
      <c r="IB64" s="240"/>
      <c r="IC64" s="240"/>
      <c r="ID64" s="240"/>
      <c r="IE64" s="240"/>
      <c r="IF64" s="240"/>
      <c r="IG64" s="240"/>
      <c r="IH64" s="240"/>
      <c r="II64" s="240"/>
      <c r="IJ64" s="240"/>
      <c r="IK64" s="240"/>
      <c r="IL64" s="240"/>
      <c r="IM64" s="240"/>
      <c r="IN64" s="240"/>
      <c r="IO64" s="240"/>
      <c r="IP64" s="240"/>
      <c r="IQ64" s="240"/>
      <c r="IR64" s="240"/>
      <c r="IS64" s="240"/>
      <c r="IT64" s="240"/>
    </row>
    <row r="65" spans="1:254" s="240" customFormat="1" ht="13.8" x14ac:dyDescent="0.3">
      <c r="A65" s="204" t="s">
        <v>130</v>
      </c>
      <c r="B65" s="220" t="s">
        <v>584</v>
      </c>
      <c r="C65" s="220" t="s">
        <v>83</v>
      </c>
      <c r="D65" s="220" t="s">
        <v>118</v>
      </c>
      <c r="E65" s="220" t="s">
        <v>131</v>
      </c>
      <c r="F65" s="206"/>
      <c r="G65" s="207">
        <f>SUM(G66+G68+G77+G76)</f>
        <v>10449.920000000002</v>
      </c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  <c r="FM65" s="181"/>
      <c r="FN65" s="181"/>
      <c r="FO65" s="181"/>
      <c r="FP65" s="181"/>
      <c r="FQ65" s="181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181"/>
      <c r="GF65" s="181"/>
      <c r="GG65" s="181"/>
      <c r="GH65" s="181"/>
      <c r="GI65" s="181"/>
      <c r="GJ65" s="181"/>
      <c r="GK65" s="181"/>
      <c r="GL65" s="181"/>
      <c r="GM65" s="181"/>
      <c r="GN65" s="181"/>
      <c r="GO65" s="181"/>
      <c r="GP65" s="181"/>
      <c r="GQ65" s="181"/>
      <c r="GR65" s="181"/>
      <c r="GS65" s="181"/>
      <c r="GT65" s="181"/>
      <c r="GU65" s="181"/>
      <c r="GV65" s="181"/>
      <c r="GW65" s="181"/>
      <c r="GX65" s="181"/>
      <c r="GY65" s="181"/>
      <c r="GZ65" s="181"/>
      <c r="HA65" s="181"/>
      <c r="HB65" s="181"/>
      <c r="HC65" s="181"/>
      <c r="HD65" s="181"/>
      <c r="HE65" s="181"/>
      <c r="HF65" s="181"/>
      <c r="HG65" s="181"/>
      <c r="HH65" s="181"/>
      <c r="HI65" s="181"/>
      <c r="HJ65" s="181"/>
      <c r="HK65" s="181"/>
      <c r="HL65" s="181"/>
      <c r="HM65" s="181"/>
      <c r="HN65" s="181"/>
      <c r="HO65" s="181"/>
      <c r="HP65" s="181"/>
      <c r="HQ65" s="181"/>
      <c r="HR65" s="181"/>
      <c r="HS65" s="181"/>
      <c r="HT65" s="181"/>
      <c r="HU65" s="181"/>
      <c r="HV65" s="181"/>
      <c r="HW65" s="181"/>
      <c r="HX65" s="181"/>
      <c r="HY65" s="181"/>
      <c r="HZ65" s="181"/>
      <c r="IA65" s="181"/>
      <c r="IB65" s="181"/>
      <c r="IC65" s="181"/>
      <c r="ID65" s="181"/>
      <c r="IE65" s="181"/>
      <c r="IF65" s="181"/>
      <c r="IG65" s="181"/>
      <c r="IH65" s="181"/>
      <c r="II65" s="181"/>
      <c r="IJ65" s="181"/>
      <c r="IK65" s="181"/>
      <c r="IL65" s="181"/>
      <c r="IM65" s="181"/>
      <c r="IN65" s="181"/>
      <c r="IO65" s="181"/>
      <c r="IP65" s="181"/>
      <c r="IQ65" s="181"/>
      <c r="IR65" s="181"/>
      <c r="IS65" s="181"/>
      <c r="IT65" s="181"/>
    </row>
    <row r="66" spans="1:254" s="240" customFormat="1" ht="13.8" x14ac:dyDescent="0.3">
      <c r="A66" s="214" t="s">
        <v>592</v>
      </c>
      <c r="B66" s="215" t="s">
        <v>584</v>
      </c>
      <c r="C66" s="219" t="s">
        <v>83</v>
      </c>
      <c r="D66" s="219" t="s">
        <v>118</v>
      </c>
      <c r="E66" s="219" t="s">
        <v>593</v>
      </c>
      <c r="F66" s="219"/>
      <c r="G66" s="217">
        <f>SUM(G67)</f>
        <v>78</v>
      </c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81"/>
      <c r="CY66" s="181"/>
      <c r="CZ66" s="181"/>
      <c r="DA66" s="181"/>
      <c r="DB66" s="181"/>
      <c r="DC66" s="181"/>
      <c r="DD66" s="181"/>
      <c r="DE66" s="181"/>
      <c r="DF66" s="181"/>
      <c r="DG66" s="181"/>
      <c r="DH66" s="181"/>
      <c r="DI66" s="181"/>
      <c r="DJ66" s="181"/>
      <c r="DK66" s="181"/>
      <c r="DL66" s="181"/>
      <c r="DM66" s="181"/>
      <c r="DN66" s="181"/>
      <c r="DO66" s="181"/>
      <c r="DP66" s="181"/>
      <c r="DQ66" s="181"/>
      <c r="DR66" s="181"/>
      <c r="DS66" s="181"/>
      <c r="DT66" s="181"/>
      <c r="DU66" s="181"/>
      <c r="DV66" s="181"/>
      <c r="DW66" s="181"/>
      <c r="DX66" s="181"/>
      <c r="DY66" s="181"/>
      <c r="DZ66" s="181"/>
      <c r="EA66" s="181"/>
      <c r="EB66" s="181"/>
      <c r="EC66" s="181"/>
      <c r="ED66" s="181"/>
      <c r="EE66" s="181"/>
      <c r="EF66" s="181"/>
      <c r="EG66" s="181"/>
      <c r="EH66" s="181"/>
      <c r="EI66" s="181"/>
      <c r="EJ66" s="181"/>
      <c r="EK66" s="181"/>
      <c r="EL66" s="181"/>
      <c r="EM66" s="181"/>
      <c r="EN66" s="181"/>
      <c r="EO66" s="181"/>
      <c r="EP66" s="181"/>
      <c r="EQ66" s="181"/>
      <c r="ER66" s="181"/>
      <c r="ES66" s="181"/>
      <c r="ET66" s="181"/>
      <c r="EU66" s="181"/>
      <c r="EV66" s="181"/>
      <c r="EW66" s="181"/>
      <c r="EX66" s="181"/>
      <c r="EY66" s="181"/>
      <c r="EZ66" s="181"/>
      <c r="FA66" s="181"/>
      <c r="FB66" s="181"/>
      <c r="FC66" s="181"/>
      <c r="FD66" s="181"/>
      <c r="FE66" s="181"/>
      <c r="FF66" s="181"/>
      <c r="FG66" s="181"/>
      <c r="FH66" s="181"/>
      <c r="FI66" s="181"/>
      <c r="FJ66" s="181"/>
      <c r="FK66" s="181"/>
      <c r="FL66" s="181"/>
      <c r="FM66" s="181"/>
      <c r="FN66" s="181"/>
      <c r="FO66" s="181"/>
      <c r="FP66" s="181"/>
      <c r="FQ66" s="181"/>
      <c r="FR66" s="181"/>
      <c r="FS66" s="181"/>
      <c r="FT66" s="181"/>
      <c r="FU66" s="181"/>
      <c r="FV66" s="181"/>
      <c r="FW66" s="181"/>
      <c r="FX66" s="181"/>
      <c r="FY66" s="181"/>
      <c r="FZ66" s="181"/>
      <c r="GA66" s="181"/>
      <c r="GB66" s="181"/>
      <c r="GC66" s="181"/>
      <c r="GD66" s="181"/>
      <c r="GE66" s="181"/>
      <c r="GF66" s="181"/>
      <c r="GG66" s="181"/>
      <c r="GH66" s="181"/>
      <c r="GI66" s="181"/>
      <c r="GJ66" s="181"/>
      <c r="GK66" s="181"/>
      <c r="GL66" s="181"/>
      <c r="GM66" s="181"/>
      <c r="GN66" s="181"/>
      <c r="GO66" s="181"/>
      <c r="GP66" s="181"/>
      <c r="GQ66" s="181"/>
      <c r="GR66" s="181"/>
      <c r="GS66" s="181"/>
      <c r="GT66" s="181"/>
      <c r="GU66" s="181"/>
      <c r="GV66" s="181"/>
      <c r="GW66" s="181"/>
      <c r="GX66" s="181"/>
      <c r="GY66" s="181"/>
      <c r="GZ66" s="181"/>
      <c r="HA66" s="181"/>
      <c r="HB66" s="181"/>
      <c r="HC66" s="181"/>
      <c r="HD66" s="181"/>
      <c r="HE66" s="181"/>
      <c r="HF66" s="181"/>
      <c r="HG66" s="181"/>
      <c r="HH66" s="181"/>
      <c r="HI66" s="181"/>
      <c r="HJ66" s="181"/>
      <c r="HK66" s="181"/>
      <c r="HL66" s="181"/>
      <c r="HM66" s="181"/>
      <c r="HN66" s="181"/>
      <c r="HO66" s="181"/>
      <c r="HP66" s="181"/>
      <c r="HQ66" s="181"/>
      <c r="HR66" s="181"/>
      <c r="HS66" s="181"/>
      <c r="HT66" s="181"/>
      <c r="HU66" s="181"/>
      <c r="HV66" s="181"/>
      <c r="HW66" s="181"/>
      <c r="HX66" s="181"/>
      <c r="HY66" s="181"/>
      <c r="HZ66" s="181"/>
      <c r="IA66" s="181"/>
      <c r="IB66" s="181"/>
      <c r="IC66" s="181"/>
      <c r="ID66" s="181"/>
      <c r="IE66" s="181"/>
      <c r="IF66" s="181"/>
      <c r="IG66" s="181"/>
      <c r="IH66" s="181"/>
      <c r="II66" s="181"/>
      <c r="IJ66" s="181"/>
      <c r="IK66" s="181"/>
      <c r="IL66" s="181"/>
      <c r="IM66" s="181"/>
      <c r="IN66" s="181"/>
      <c r="IO66" s="181"/>
      <c r="IP66" s="181"/>
      <c r="IQ66" s="181"/>
      <c r="IR66" s="181"/>
      <c r="IS66" s="181"/>
      <c r="IT66" s="181"/>
    </row>
    <row r="67" spans="1:254" s="240" customFormat="1" ht="13.8" x14ac:dyDescent="0.3">
      <c r="A67" s="209" t="s">
        <v>586</v>
      </c>
      <c r="B67" s="215" t="s">
        <v>584</v>
      </c>
      <c r="C67" s="222" t="s">
        <v>83</v>
      </c>
      <c r="D67" s="222" t="s">
        <v>118</v>
      </c>
      <c r="E67" s="222" t="s">
        <v>593</v>
      </c>
      <c r="F67" s="222" t="s">
        <v>98</v>
      </c>
      <c r="G67" s="212">
        <v>78</v>
      </c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181"/>
      <c r="CC67" s="181"/>
      <c r="CD67" s="181"/>
      <c r="CE67" s="181"/>
      <c r="CF67" s="181"/>
      <c r="CG67" s="181"/>
      <c r="CH67" s="181"/>
      <c r="CI67" s="181"/>
      <c r="CJ67" s="181"/>
      <c r="CK67" s="181"/>
      <c r="CL67" s="181"/>
      <c r="CM67" s="181"/>
      <c r="CN67" s="181"/>
      <c r="CO67" s="181"/>
      <c r="CP67" s="181"/>
      <c r="CQ67" s="181"/>
      <c r="CR67" s="181"/>
      <c r="CS67" s="181"/>
      <c r="CT67" s="181"/>
      <c r="CU67" s="181"/>
      <c r="CV67" s="181"/>
      <c r="CW67" s="181"/>
      <c r="CX67" s="181"/>
      <c r="CY67" s="181"/>
      <c r="CZ67" s="181"/>
      <c r="DA67" s="181"/>
      <c r="DB67" s="181"/>
      <c r="DC67" s="181"/>
      <c r="DD67" s="181"/>
      <c r="DE67" s="181"/>
      <c r="DF67" s="181"/>
      <c r="DG67" s="181"/>
      <c r="DH67" s="181"/>
      <c r="DI67" s="181"/>
      <c r="DJ67" s="181"/>
      <c r="DK67" s="181"/>
      <c r="DL67" s="181"/>
      <c r="DM67" s="181"/>
      <c r="DN67" s="181"/>
      <c r="DO67" s="181"/>
      <c r="DP67" s="181"/>
      <c r="DQ67" s="181"/>
      <c r="DR67" s="181"/>
      <c r="DS67" s="181"/>
      <c r="DT67" s="181"/>
      <c r="DU67" s="181"/>
      <c r="DV67" s="181"/>
      <c r="DW67" s="181"/>
      <c r="DX67" s="181"/>
      <c r="DY67" s="181"/>
      <c r="DZ67" s="181"/>
      <c r="EA67" s="181"/>
      <c r="EB67" s="181"/>
      <c r="EC67" s="181"/>
      <c r="ED67" s="181"/>
      <c r="EE67" s="181"/>
      <c r="EF67" s="181"/>
      <c r="EG67" s="181"/>
      <c r="EH67" s="181"/>
      <c r="EI67" s="181"/>
      <c r="EJ67" s="181"/>
      <c r="EK67" s="181"/>
      <c r="EL67" s="181"/>
      <c r="EM67" s="181"/>
      <c r="EN67" s="181"/>
      <c r="EO67" s="181"/>
      <c r="EP67" s="181"/>
      <c r="EQ67" s="181"/>
      <c r="ER67" s="181"/>
      <c r="ES67" s="181"/>
      <c r="ET67" s="181"/>
      <c r="EU67" s="181"/>
      <c r="EV67" s="181"/>
      <c r="EW67" s="181"/>
      <c r="EX67" s="181"/>
      <c r="EY67" s="181"/>
      <c r="EZ67" s="181"/>
      <c r="FA67" s="181"/>
      <c r="FB67" s="181"/>
      <c r="FC67" s="181"/>
      <c r="FD67" s="181"/>
      <c r="FE67" s="181"/>
      <c r="FF67" s="181"/>
      <c r="FG67" s="181"/>
      <c r="FH67" s="181"/>
      <c r="FI67" s="181"/>
      <c r="FJ67" s="181"/>
      <c r="FK67" s="181"/>
      <c r="FL67" s="181"/>
      <c r="FM67" s="181"/>
      <c r="FN67" s="181"/>
      <c r="FO67" s="181"/>
      <c r="FP67" s="181"/>
      <c r="FQ67" s="181"/>
      <c r="FR67" s="181"/>
      <c r="FS67" s="181"/>
      <c r="FT67" s="181"/>
      <c r="FU67" s="181"/>
      <c r="FV67" s="181"/>
      <c r="FW67" s="181"/>
      <c r="FX67" s="181"/>
      <c r="FY67" s="181"/>
      <c r="FZ67" s="181"/>
      <c r="GA67" s="181"/>
      <c r="GB67" s="181"/>
      <c r="GC67" s="181"/>
      <c r="GD67" s="181"/>
      <c r="GE67" s="181"/>
      <c r="GF67" s="181"/>
      <c r="GG67" s="181"/>
      <c r="GH67" s="181"/>
      <c r="GI67" s="181"/>
      <c r="GJ67" s="181"/>
      <c r="GK67" s="181"/>
      <c r="GL67" s="181"/>
      <c r="GM67" s="181"/>
      <c r="GN67" s="181"/>
      <c r="GO67" s="181"/>
      <c r="GP67" s="181"/>
      <c r="GQ67" s="181"/>
      <c r="GR67" s="181"/>
      <c r="GS67" s="181"/>
      <c r="GT67" s="181"/>
      <c r="GU67" s="181"/>
      <c r="GV67" s="181"/>
      <c r="GW67" s="181"/>
      <c r="GX67" s="181"/>
      <c r="GY67" s="181"/>
      <c r="GZ67" s="181"/>
      <c r="HA67" s="181"/>
      <c r="HB67" s="181"/>
      <c r="HC67" s="181"/>
      <c r="HD67" s="181"/>
      <c r="HE67" s="181"/>
      <c r="HF67" s="181"/>
      <c r="HG67" s="181"/>
      <c r="HH67" s="181"/>
      <c r="HI67" s="181"/>
      <c r="HJ67" s="181"/>
      <c r="HK67" s="181"/>
      <c r="HL67" s="181"/>
      <c r="HM67" s="181"/>
      <c r="HN67" s="181"/>
      <c r="HO67" s="181"/>
      <c r="HP67" s="181"/>
      <c r="HQ67" s="181"/>
      <c r="HR67" s="181"/>
      <c r="HS67" s="181"/>
      <c r="HT67" s="181"/>
      <c r="HU67" s="181"/>
      <c r="HV67" s="181"/>
      <c r="HW67" s="181"/>
      <c r="HX67" s="181"/>
      <c r="HY67" s="181"/>
      <c r="HZ67" s="181"/>
      <c r="IA67" s="181"/>
      <c r="IB67" s="181"/>
      <c r="IC67" s="181"/>
      <c r="ID67" s="181"/>
      <c r="IE67" s="181"/>
      <c r="IF67" s="181"/>
      <c r="IG67" s="181"/>
      <c r="IH67" s="181"/>
      <c r="II67" s="181"/>
      <c r="IJ67" s="181"/>
      <c r="IK67" s="181"/>
      <c r="IL67" s="181"/>
      <c r="IM67" s="181"/>
      <c r="IN67" s="181"/>
      <c r="IO67" s="181"/>
      <c r="IP67" s="181"/>
      <c r="IQ67" s="181"/>
      <c r="IR67" s="181"/>
      <c r="IS67" s="181"/>
      <c r="IT67" s="181"/>
    </row>
    <row r="68" spans="1:254" ht="26.4" x14ac:dyDescent="0.25">
      <c r="A68" s="214" t="s">
        <v>135</v>
      </c>
      <c r="B68" s="219" t="s">
        <v>584</v>
      </c>
      <c r="C68" s="219" t="s">
        <v>83</v>
      </c>
      <c r="D68" s="219" t="s">
        <v>118</v>
      </c>
      <c r="E68" s="219" t="s">
        <v>137</v>
      </c>
      <c r="F68" s="219"/>
      <c r="G68" s="217">
        <f>SUM(G69:G75)</f>
        <v>10259.220000000001</v>
      </c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6"/>
      <c r="FX68" s="126"/>
      <c r="FY68" s="126"/>
      <c r="FZ68" s="126"/>
      <c r="GA68" s="126"/>
      <c r="GB68" s="126"/>
      <c r="GC68" s="126"/>
      <c r="GD68" s="126"/>
      <c r="GE68" s="126"/>
      <c r="GF68" s="126"/>
      <c r="GG68" s="126"/>
      <c r="GH68" s="126"/>
      <c r="GI68" s="126"/>
      <c r="GJ68" s="126"/>
      <c r="GK68" s="126"/>
      <c r="GL68" s="126"/>
      <c r="GM68" s="126"/>
      <c r="GN68" s="126"/>
      <c r="GO68" s="126"/>
      <c r="GP68" s="126"/>
      <c r="GQ68" s="126"/>
      <c r="GR68" s="126"/>
      <c r="GS68" s="126"/>
      <c r="GT68" s="126"/>
      <c r="GU68" s="126"/>
      <c r="GV68" s="126"/>
      <c r="GW68" s="126"/>
      <c r="GX68" s="126"/>
      <c r="GY68" s="126"/>
      <c r="GZ68" s="126"/>
      <c r="HA68" s="126"/>
      <c r="HB68" s="126"/>
      <c r="HC68" s="126"/>
      <c r="HD68" s="126"/>
      <c r="HE68" s="126"/>
      <c r="HF68" s="126"/>
      <c r="HG68" s="126"/>
      <c r="HH68" s="126"/>
      <c r="HI68" s="126"/>
      <c r="HJ68" s="126"/>
      <c r="HK68" s="126"/>
      <c r="HL68" s="126"/>
      <c r="HM68" s="126"/>
      <c r="HN68" s="126"/>
      <c r="HO68" s="126"/>
      <c r="HP68" s="126"/>
      <c r="HQ68" s="126"/>
      <c r="HR68" s="126"/>
      <c r="HS68" s="126"/>
      <c r="HT68" s="126"/>
      <c r="HU68" s="126"/>
      <c r="HV68" s="126"/>
      <c r="HW68" s="126"/>
      <c r="HX68" s="126"/>
      <c r="HY68" s="126"/>
      <c r="HZ68" s="126"/>
      <c r="IA68" s="126"/>
      <c r="IB68" s="126"/>
      <c r="IC68" s="126"/>
      <c r="ID68" s="126"/>
      <c r="IE68" s="126"/>
      <c r="IF68" s="126"/>
      <c r="IG68" s="126"/>
      <c r="IH68" s="126"/>
      <c r="II68" s="126"/>
      <c r="IJ68" s="126"/>
      <c r="IK68" s="126"/>
      <c r="IL68" s="126"/>
      <c r="IM68" s="126"/>
      <c r="IN68" s="126"/>
      <c r="IO68" s="126"/>
      <c r="IP68" s="126"/>
      <c r="IQ68" s="126"/>
      <c r="IR68" s="126"/>
      <c r="IS68" s="126"/>
      <c r="IT68" s="126"/>
    </row>
    <row r="69" spans="1:254" x14ac:dyDescent="0.25">
      <c r="A69" s="209" t="s">
        <v>586</v>
      </c>
      <c r="B69" s="215" t="s">
        <v>584</v>
      </c>
      <c r="C69" s="222" t="s">
        <v>83</v>
      </c>
      <c r="D69" s="222" t="s">
        <v>118</v>
      </c>
      <c r="E69" s="222" t="s">
        <v>137</v>
      </c>
      <c r="F69" s="222" t="s">
        <v>98</v>
      </c>
      <c r="G69" s="212">
        <v>5355.26</v>
      </c>
    </row>
    <row r="70" spans="1:254" x14ac:dyDescent="0.25">
      <c r="A70" s="209" t="s">
        <v>594</v>
      </c>
      <c r="B70" s="215" t="s">
        <v>584</v>
      </c>
      <c r="C70" s="222" t="s">
        <v>83</v>
      </c>
      <c r="D70" s="222" t="s">
        <v>118</v>
      </c>
      <c r="E70" s="222" t="s">
        <v>137</v>
      </c>
      <c r="F70" s="222" t="s">
        <v>139</v>
      </c>
      <c r="G70" s="212">
        <v>3000</v>
      </c>
    </row>
    <row r="71" spans="1:254" ht="26.4" x14ac:dyDescent="0.25">
      <c r="A71" s="209" t="s">
        <v>140</v>
      </c>
      <c r="B71" s="215" t="s">
        <v>584</v>
      </c>
      <c r="C71" s="222" t="s">
        <v>83</v>
      </c>
      <c r="D71" s="222" t="s">
        <v>118</v>
      </c>
      <c r="E71" s="222" t="s">
        <v>137</v>
      </c>
      <c r="F71" s="222" t="s">
        <v>141</v>
      </c>
      <c r="G71" s="212">
        <v>1383.2</v>
      </c>
    </row>
    <row r="72" spans="1:254" x14ac:dyDescent="0.25">
      <c r="A72" s="209" t="s">
        <v>99</v>
      </c>
      <c r="B72" s="215" t="s">
        <v>584</v>
      </c>
      <c r="C72" s="222" t="s">
        <v>83</v>
      </c>
      <c r="D72" s="222" t="s">
        <v>118</v>
      </c>
      <c r="E72" s="222" t="s">
        <v>137</v>
      </c>
      <c r="F72" s="222" t="s">
        <v>100</v>
      </c>
      <c r="G72" s="212">
        <v>0</v>
      </c>
    </row>
    <row r="73" spans="1:254" x14ac:dyDescent="0.25">
      <c r="A73" s="209" t="s">
        <v>586</v>
      </c>
      <c r="B73" s="215" t="s">
        <v>584</v>
      </c>
      <c r="C73" s="222" t="s">
        <v>83</v>
      </c>
      <c r="D73" s="222" t="s">
        <v>118</v>
      </c>
      <c r="E73" s="222" t="s">
        <v>595</v>
      </c>
      <c r="F73" s="222" t="s">
        <v>98</v>
      </c>
      <c r="G73" s="212">
        <v>62.1</v>
      </c>
    </row>
    <row r="74" spans="1:254" s="213" customFormat="1" ht="39.6" x14ac:dyDescent="0.25">
      <c r="A74" s="209" t="s">
        <v>585</v>
      </c>
      <c r="B74" s="222" t="s">
        <v>584</v>
      </c>
      <c r="C74" s="222" t="s">
        <v>83</v>
      </c>
      <c r="D74" s="222" t="s">
        <v>118</v>
      </c>
      <c r="E74" s="222" t="s">
        <v>596</v>
      </c>
      <c r="F74" s="222" t="s">
        <v>90</v>
      </c>
      <c r="G74" s="212">
        <v>248.66</v>
      </c>
    </row>
    <row r="75" spans="1:254" x14ac:dyDescent="0.25">
      <c r="A75" s="209" t="s">
        <v>586</v>
      </c>
      <c r="B75" s="215" t="s">
        <v>584</v>
      </c>
      <c r="C75" s="222" t="s">
        <v>83</v>
      </c>
      <c r="D75" s="222" t="s">
        <v>118</v>
      </c>
      <c r="E75" s="222" t="s">
        <v>596</v>
      </c>
      <c r="F75" s="222" t="s">
        <v>98</v>
      </c>
      <c r="G75" s="212">
        <v>210</v>
      </c>
    </row>
    <row r="76" spans="1:254" x14ac:dyDescent="0.25">
      <c r="A76" s="209" t="s">
        <v>594</v>
      </c>
      <c r="B76" s="215" t="s">
        <v>584</v>
      </c>
      <c r="C76" s="222" t="s">
        <v>83</v>
      </c>
      <c r="D76" s="222" t="s">
        <v>118</v>
      </c>
      <c r="E76" s="222" t="s">
        <v>146</v>
      </c>
      <c r="F76" s="222" t="s">
        <v>139</v>
      </c>
      <c r="G76" s="212">
        <v>0</v>
      </c>
    </row>
    <row r="77" spans="1:254" s="126" customFormat="1" ht="26.4" x14ac:dyDescent="0.25">
      <c r="A77" s="214" t="s">
        <v>597</v>
      </c>
      <c r="B77" s="219" t="s">
        <v>584</v>
      </c>
      <c r="C77" s="219" t="s">
        <v>83</v>
      </c>
      <c r="D77" s="219" t="s">
        <v>118</v>
      </c>
      <c r="E77" s="219" t="s">
        <v>148</v>
      </c>
      <c r="F77" s="219"/>
      <c r="G77" s="217">
        <f>SUM(G78)</f>
        <v>112.7</v>
      </c>
    </row>
    <row r="78" spans="1:254" s="213" customFormat="1" x14ac:dyDescent="0.25">
      <c r="A78" s="209" t="s">
        <v>586</v>
      </c>
      <c r="B78" s="222" t="s">
        <v>584</v>
      </c>
      <c r="C78" s="222" t="s">
        <v>83</v>
      </c>
      <c r="D78" s="222" t="s">
        <v>118</v>
      </c>
      <c r="E78" s="222" t="s">
        <v>148</v>
      </c>
      <c r="F78" s="222" t="s">
        <v>98</v>
      </c>
      <c r="G78" s="212">
        <v>112.7</v>
      </c>
    </row>
    <row r="79" spans="1:254" s="234" customFormat="1" hidden="1" x14ac:dyDescent="0.25">
      <c r="A79" s="199" t="s">
        <v>149</v>
      </c>
      <c r="B79" s="200" t="s">
        <v>584</v>
      </c>
      <c r="C79" s="200" t="s">
        <v>83</v>
      </c>
      <c r="D79" s="200" t="s">
        <v>118</v>
      </c>
      <c r="E79" s="200" t="s">
        <v>150</v>
      </c>
      <c r="F79" s="200"/>
      <c r="G79" s="202">
        <f>SUM(G80)</f>
        <v>0</v>
      </c>
    </row>
    <row r="80" spans="1:254" s="213" customFormat="1" hidden="1" x14ac:dyDescent="0.25">
      <c r="A80" s="209" t="s">
        <v>586</v>
      </c>
      <c r="B80" s="222" t="s">
        <v>584</v>
      </c>
      <c r="C80" s="222" t="s">
        <v>83</v>
      </c>
      <c r="D80" s="222" t="s">
        <v>118</v>
      </c>
      <c r="E80" s="222" t="s">
        <v>150</v>
      </c>
      <c r="F80" s="222" t="s">
        <v>98</v>
      </c>
      <c r="G80" s="212"/>
    </row>
    <row r="81" spans="1:254" ht="15.6" x14ac:dyDescent="0.3">
      <c r="A81" s="241" t="s">
        <v>151</v>
      </c>
      <c r="B81" s="242" t="s">
        <v>584</v>
      </c>
      <c r="C81" s="242" t="s">
        <v>85</v>
      </c>
      <c r="D81" s="242"/>
      <c r="E81" s="242"/>
      <c r="F81" s="242"/>
      <c r="G81" s="243">
        <f>SUM(G82)</f>
        <v>16.77</v>
      </c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  <c r="AZ81" s="244"/>
      <c r="BA81" s="244"/>
      <c r="BB81" s="244"/>
      <c r="BC81" s="244"/>
      <c r="BD81" s="244"/>
      <c r="BE81" s="244"/>
      <c r="BF81" s="244"/>
      <c r="BG81" s="244"/>
      <c r="BH81" s="244"/>
      <c r="BI81" s="244"/>
      <c r="BJ81" s="244"/>
      <c r="BK81" s="244"/>
      <c r="BL81" s="244"/>
      <c r="BM81" s="244"/>
      <c r="BN81" s="244"/>
      <c r="BO81" s="244"/>
      <c r="BP81" s="244"/>
      <c r="BQ81" s="244"/>
      <c r="BR81" s="244"/>
      <c r="BS81" s="244"/>
      <c r="BT81" s="244"/>
      <c r="BU81" s="244"/>
      <c r="BV81" s="244"/>
      <c r="BW81" s="244"/>
      <c r="BX81" s="244"/>
      <c r="BY81" s="244"/>
      <c r="BZ81" s="244"/>
      <c r="CA81" s="244"/>
      <c r="CB81" s="244"/>
      <c r="CC81" s="244"/>
      <c r="CD81" s="244"/>
      <c r="CE81" s="244"/>
      <c r="CF81" s="244"/>
      <c r="CG81" s="244"/>
      <c r="CH81" s="244"/>
      <c r="CI81" s="244"/>
      <c r="CJ81" s="244"/>
      <c r="CK81" s="244"/>
      <c r="CL81" s="244"/>
      <c r="CM81" s="244"/>
      <c r="CN81" s="244"/>
      <c r="CO81" s="244"/>
      <c r="CP81" s="244"/>
      <c r="CQ81" s="244"/>
      <c r="CR81" s="244"/>
      <c r="CS81" s="244"/>
      <c r="CT81" s="244"/>
      <c r="CU81" s="244"/>
      <c r="CV81" s="244"/>
      <c r="CW81" s="244"/>
      <c r="CX81" s="244"/>
      <c r="CY81" s="244"/>
      <c r="CZ81" s="244"/>
      <c r="DA81" s="244"/>
      <c r="DB81" s="244"/>
      <c r="DC81" s="244"/>
      <c r="DD81" s="244"/>
      <c r="DE81" s="244"/>
      <c r="DF81" s="244"/>
      <c r="DG81" s="244"/>
      <c r="DH81" s="244"/>
      <c r="DI81" s="244"/>
      <c r="DJ81" s="244"/>
      <c r="DK81" s="244"/>
      <c r="DL81" s="244"/>
      <c r="DM81" s="244"/>
      <c r="DN81" s="244"/>
      <c r="DO81" s="244"/>
      <c r="DP81" s="244"/>
      <c r="DQ81" s="244"/>
      <c r="DR81" s="244"/>
      <c r="DS81" s="244"/>
      <c r="DT81" s="244"/>
      <c r="DU81" s="244"/>
      <c r="DV81" s="244"/>
      <c r="DW81" s="244"/>
      <c r="DX81" s="244"/>
      <c r="DY81" s="244"/>
      <c r="DZ81" s="244"/>
      <c r="EA81" s="244"/>
      <c r="EB81" s="244"/>
      <c r="EC81" s="244"/>
      <c r="ED81" s="244"/>
      <c r="EE81" s="244"/>
      <c r="EF81" s="244"/>
      <c r="EG81" s="244"/>
      <c r="EH81" s="244"/>
      <c r="EI81" s="244"/>
      <c r="EJ81" s="244"/>
      <c r="EK81" s="244"/>
      <c r="EL81" s="244"/>
      <c r="EM81" s="244"/>
      <c r="EN81" s="244"/>
      <c r="EO81" s="244"/>
      <c r="EP81" s="244"/>
      <c r="EQ81" s="244"/>
      <c r="ER81" s="244"/>
      <c r="ES81" s="244"/>
      <c r="ET81" s="244"/>
      <c r="EU81" s="244"/>
      <c r="EV81" s="244"/>
      <c r="EW81" s="244"/>
      <c r="EX81" s="244"/>
      <c r="EY81" s="244"/>
      <c r="EZ81" s="244"/>
      <c r="FA81" s="244"/>
      <c r="FB81" s="244"/>
      <c r="FC81" s="244"/>
      <c r="FD81" s="244"/>
      <c r="FE81" s="244"/>
      <c r="FF81" s="244"/>
      <c r="FG81" s="244"/>
      <c r="FH81" s="244"/>
      <c r="FI81" s="244"/>
      <c r="FJ81" s="244"/>
      <c r="FK81" s="244"/>
      <c r="FL81" s="244"/>
      <c r="FM81" s="244"/>
      <c r="FN81" s="244"/>
      <c r="FO81" s="244"/>
      <c r="FP81" s="244"/>
      <c r="FQ81" s="244"/>
      <c r="FR81" s="244"/>
      <c r="FS81" s="244"/>
      <c r="FT81" s="244"/>
      <c r="FU81" s="244"/>
      <c r="FV81" s="244"/>
      <c r="FW81" s="244"/>
      <c r="FX81" s="244"/>
      <c r="FY81" s="244"/>
      <c r="FZ81" s="244"/>
      <c r="GA81" s="244"/>
      <c r="GB81" s="244"/>
      <c r="GC81" s="244"/>
      <c r="GD81" s="244"/>
      <c r="GE81" s="244"/>
      <c r="GF81" s="244"/>
      <c r="GG81" s="244"/>
      <c r="GH81" s="244"/>
      <c r="GI81" s="244"/>
      <c r="GJ81" s="244"/>
      <c r="GK81" s="244"/>
      <c r="GL81" s="244"/>
      <c r="GM81" s="244"/>
      <c r="GN81" s="244"/>
      <c r="GO81" s="244"/>
      <c r="GP81" s="244"/>
      <c r="GQ81" s="244"/>
      <c r="GR81" s="244"/>
      <c r="GS81" s="244"/>
      <c r="GT81" s="244"/>
      <c r="GU81" s="244"/>
      <c r="GV81" s="244"/>
      <c r="GW81" s="244"/>
      <c r="GX81" s="244"/>
      <c r="GY81" s="244"/>
      <c r="GZ81" s="244"/>
      <c r="HA81" s="244"/>
      <c r="HB81" s="244"/>
      <c r="HC81" s="244"/>
      <c r="HD81" s="244"/>
      <c r="HE81" s="244"/>
      <c r="HF81" s="244"/>
      <c r="HG81" s="244"/>
      <c r="HH81" s="244"/>
      <c r="HI81" s="244"/>
      <c r="HJ81" s="244"/>
      <c r="HK81" s="244"/>
      <c r="HL81" s="244"/>
      <c r="HM81" s="244"/>
      <c r="HN81" s="244"/>
      <c r="HO81" s="244"/>
      <c r="HP81" s="244"/>
      <c r="HQ81" s="244"/>
      <c r="HR81" s="244"/>
      <c r="HS81" s="244"/>
      <c r="HT81" s="244"/>
      <c r="HU81" s="244"/>
      <c r="HV81" s="244"/>
      <c r="HW81" s="244"/>
      <c r="HX81" s="244"/>
      <c r="HY81" s="244"/>
      <c r="HZ81" s="244"/>
      <c r="IA81" s="244"/>
      <c r="IB81" s="244"/>
      <c r="IC81" s="244"/>
      <c r="ID81" s="244"/>
      <c r="IE81" s="244"/>
      <c r="IF81" s="244"/>
      <c r="IG81" s="244"/>
      <c r="IH81" s="244"/>
      <c r="II81" s="244"/>
      <c r="IJ81" s="244"/>
      <c r="IK81" s="244"/>
      <c r="IL81" s="244"/>
      <c r="IM81" s="244"/>
      <c r="IN81" s="244"/>
      <c r="IO81" s="244"/>
      <c r="IP81" s="244"/>
      <c r="IQ81" s="244"/>
      <c r="IR81" s="244"/>
      <c r="IS81" s="244"/>
      <c r="IT81" s="244"/>
    </row>
    <row r="82" spans="1:254" s="126" customFormat="1" ht="13.8" x14ac:dyDescent="0.3">
      <c r="A82" s="245" t="s">
        <v>152</v>
      </c>
      <c r="B82" s="220" t="s">
        <v>584</v>
      </c>
      <c r="C82" s="220" t="s">
        <v>85</v>
      </c>
      <c r="D82" s="220" t="s">
        <v>102</v>
      </c>
      <c r="E82" s="220"/>
      <c r="F82" s="220"/>
      <c r="G82" s="207">
        <f>SUM(G83)</f>
        <v>16.77</v>
      </c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234"/>
      <c r="BK82" s="234"/>
      <c r="BL82" s="234"/>
      <c r="BM82" s="234"/>
      <c r="BN82" s="234"/>
      <c r="BO82" s="234"/>
      <c r="BP82" s="234"/>
      <c r="BQ82" s="234"/>
      <c r="BR82" s="234"/>
      <c r="BS82" s="234"/>
      <c r="BT82" s="234"/>
      <c r="BU82" s="234"/>
      <c r="BV82" s="234"/>
      <c r="BW82" s="234"/>
      <c r="BX82" s="234"/>
      <c r="BY82" s="234"/>
      <c r="BZ82" s="234"/>
      <c r="CA82" s="234"/>
      <c r="CB82" s="234"/>
      <c r="CC82" s="234"/>
      <c r="CD82" s="234"/>
      <c r="CE82" s="234"/>
      <c r="CF82" s="234"/>
      <c r="CG82" s="234"/>
      <c r="CH82" s="234"/>
      <c r="CI82" s="234"/>
      <c r="CJ82" s="234"/>
      <c r="CK82" s="234"/>
      <c r="CL82" s="234"/>
      <c r="CM82" s="234"/>
      <c r="CN82" s="234"/>
      <c r="CO82" s="234"/>
      <c r="CP82" s="234"/>
      <c r="CQ82" s="234"/>
      <c r="CR82" s="234"/>
      <c r="CS82" s="234"/>
      <c r="CT82" s="234"/>
      <c r="CU82" s="234"/>
      <c r="CV82" s="234"/>
      <c r="CW82" s="234"/>
      <c r="CX82" s="234"/>
      <c r="CY82" s="234"/>
      <c r="CZ82" s="234"/>
      <c r="DA82" s="234"/>
      <c r="DB82" s="234"/>
      <c r="DC82" s="234"/>
      <c r="DD82" s="234"/>
      <c r="DE82" s="234"/>
      <c r="DF82" s="234"/>
      <c r="DG82" s="234"/>
      <c r="DH82" s="234"/>
      <c r="DI82" s="234"/>
      <c r="DJ82" s="234"/>
      <c r="DK82" s="234"/>
      <c r="DL82" s="234"/>
      <c r="DM82" s="234"/>
      <c r="DN82" s="234"/>
      <c r="DO82" s="234"/>
      <c r="DP82" s="234"/>
      <c r="DQ82" s="234"/>
      <c r="DR82" s="234"/>
      <c r="DS82" s="234"/>
      <c r="DT82" s="234"/>
      <c r="DU82" s="234"/>
      <c r="DV82" s="234"/>
      <c r="DW82" s="234"/>
      <c r="DX82" s="234"/>
      <c r="DY82" s="234"/>
      <c r="DZ82" s="234"/>
      <c r="EA82" s="234"/>
      <c r="EB82" s="234"/>
      <c r="EC82" s="234"/>
      <c r="ED82" s="234"/>
      <c r="EE82" s="234"/>
      <c r="EF82" s="234"/>
      <c r="EG82" s="234"/>
      <c r="EH82" s="234"/>
      <c r="EI82" s="234"/>
      <c r="EJ82" s="234"/>
      <c r="EK82" s="234"/>
      <c r="EL82" s="234"/>
      <c r="EM82" s="234"/>
      <c r="EN82" s="234"/>
      <c r="EO82" s="234"/>
      <c r="EP82" s="234"/>
      <c r="EQ82" s="234"/>
      <c r="ER82" s="234"/>
      <c r="ES82" s="234"/>
      <c r="ET82" s="234"/>
      <c r="EU82" s="234"/>
      <c r="EV82" s="234"/>
      <c r="EW82" s="234"/>
      <c r="EX82" s="234"/>
      <c r="EY82" s="234"/>
      <c r="EZ82" s="234"/>
      <c r="FA82" s="234"/>
      <c r="FB82" s="234"/>
      <c r="FC82" s="234"/>
      <c r="FD82" s="234"/>
      <c r="FE82" s="234"/>
      <c r="FF82" s="234"/>
      <c r="FG82" s="234"/>
      <c r="FH82" s="234"/>
      <c r="FI82" s="234"/>
      <c r="FJ82" s="234"/>
      <c r="FK82" s="234"/>
      <c r="FL82" s="234"/>
      <c r="FM82" s="234"/>
      <c r="FN82" s="234"/>
      <c r="FO82" s="234"/>
      <c r="FP82" s="234"/>
      <c r="FQ82" s="234"/>
      <c r="FR82" s="234"/>
      <c r="FS82" s="234"/>
      <c r="FT82" s="234"/>
      <c r="FU82" s="234"/>
      <c r="FV82" s="234"/>
      <c r="FW82" s="234"/>
      <c r="FX82" s="234"/>
      <c r="FY82" s="234"/>
      <c r="FZ82" s="234"/>
      <c r="GA82" s="234"/>
      <c r="GB82" s="234"/>
      <c r="GC82" s="234"/>
      <c r="GD82" s="234"/>
      <c r="GE82" s="234"/>
      <c r="GF82" s="234"/>
      <c r="GG82" s="234"/>
      <c r="GH82" s="234"/>
      <c r="GI82" s="234"/>
      <c r="GJ82" s="234"/>
      <c r="GK82" s="234"/>
      <c r="GL82" s="234"/>
      <c r="GM82" s="234"/>
      <c r="GN82" s="234"/>
      <c r="GO82" s="234"/>
      <c r="GP82" s="234"/>
      <c r="GQ82" s="234"/>
      <c r="GR82" s="234"/>
      <c r="GS82" s="234"/>
      <c r="GT82" s="234"/>
      <c r="GU82" s="234"/>
      <c r="GV82" s="234"/>
      <c r="GW82" s="234"/>
      <c r="GX82" s="234"/>
      <c r="GY82" s="234"/>
      <c r="GZ82" s="234"/>
      <c r="HA82" s="234"/>
      <c r="HB82" s="234"/>
      <c r="HC82" s="234"/>
      <c r="HD82" s="234"/>
      <c r="HE82" s="234"/>
      <c r="HF82" s="234"/>
      <c r="HG82" s="234"/>
      <c r="HH82" s="234"/>
      <c r="HI82" s="234"/>
      <c r="HJ82" s="234"/>
      <c r="HK82" s="234"/>
      <c r="HL82" s="234"/>
      <c r="HM82" s="234"/>
      <c r="HN82" s="234"/>
      <c r="HO82" s="234"/>
      <c r="HP82" s="234"/>
      <c r="HQ82" s="234"/>
      <c r="HR82" s="234"/>
      <c r="HS82" s="234"/>
      <c r="HT82" s="234"/>
      <c r="HU82" s="234"/>
      <c r="HV82" s="234"/>
      <c r="HW82" s="234"/>
      <c r="HX82" s="234"/>
      <c r="HY82" s="234"/>
      <c r="HZ82" s="234"/>
      <c r="IA82" s="234"/>
      <c r="IB82" s="234"/>
      <c r="IC82" s="234"/>
      <c r="ID82" s="234"/>
      <c r="IE82" s="234"/>
      <c r="IF82" s="234"/>
      <c r="IG82" s="234"/>
      <c r="IH82" s="234"/>
      <c r="II82" s="234"/>
      <c r="IJ82" s="234"/>
      <c r="IK82" s="234"/>
      <c r="IL82" s="234"/>
      <c r="IM82" s="234"/>
      <c r="IN82" s="234"/>
      <c r="IO82" s="234"/>
      <c r="IP82" s="234"/>
      <c r="IQ82" s="234"/>
      <c r="IR82" s="234"/>
      <c r="IS82" s="234"/>
      <c r="IT82" s="234"/>
    </row>
    <row r="83" spans="1:254" s="244" customFormat="1" ht="15.6" x14ac:dyDescent="0.3">
      <c r="A83" s="204" t="s">
        <v>592</v>
      </c>
      <c r="B83" s="220" t="s">
        <v>584</v>
      </c>
      <c r="C83" s="220" t="s">
        <v>85</v>
      </c>
      <c r="D83" s="220" t="s">
        <v>102</v>
      </c>
      <c r="E83" s="220" t="s">
        <v>133</v>
      </c>
      <c r="F83" s="220"/>
      <c r="G83" s="207">
        <f>SUM(G84)</f>
        <v>16.77</v>
      </c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  <c r="BY83" s="234"/>
      <c r="BZ83" s="234"/>
      <c r="CA83" s="234"/>
      <c r="CB83" s="234"/>
      <c r="CC83" s="234"/>
      <c r="CD83" s="234"/>
      <c r="CE83" s="234"/>
      <c r="CF83" s="234"/>
      <c r="CG83" s="234"/>
      <c r="CH83" s="234"/>
      <c r="CI83" s="234"/>
      <c r="CJ83" s="234"/>
      <c r="CK83" s="234"/>
      <c r="CL83" s="234"/>
      <c r="CM83" s="234"/>
      <c r="CN83" s="234"/>
      <c r="CO83" s="234"/>
      <c r="CP83" s="234"/>
      <c r="CQ83" s="234"/>
      <c r="CR83" s="234"/>
      <c r="CS83" s="234"/>
      <c r="CT83" s="234"/>
      <c r="CU83" s="234"/>
      <c r="CV83" s="234"/>
      <c r="CW83" s="234"/>
      <c r="CX83" s="234"/>
      <c r="CY83" s="234"/>
      <c r="CZ83" s="234"/>
      <c r="DA83" s="234"/>
      <c r="DB83" s="234"/>
      <c r="DC83" s="234"/>
      <c r="DD83" s="234"/>
      <c r="DE83" s="234"/>
      <c r="DF83" s="234"/>
      <c r="DG83" s="234"/>
      <c r="DH83" s="234"/>
      <c r="DI83" s="234"/>
      <c r="DJ83" s="234"/>
      <c r="DK83" s="234"/>
      <c r="DL83" s="234"/>
      <c r="DM83" s="234"/>
      <c r="DN83" s="234"/>
      <c r="DO83" s="234"/>
      <c r="DP83" s="234"/>
      <c r="DQ83" s="234"/>
      <c r="DR83" s="234"/>
      <c r="DS83" s="234"/>
      <c r="DT83" s="234"/>
      <c r="DU83" s="234"/>
      <c r="DV83" s="234"/>
      <c r="DW83" s="234"/>
      <c r="DX83" s="234"/>
      <c r="DY83" s="234"/>
      <c r="DZ83" s="234"/>
      <c r="EA83" s="234"/>
      <c r="EB83" s="234"/>
      <c r="EC83" s="234"/>
      <c r="ED83" s="234"/>
      <c r="EE83" s="234"/>
      <c r="EF83" s="234"/>
      <c r="EG83" s="234"/>
      <c r="EH83" s="234"/>
      <c r="EI83" s="234"/>
      <c r="EJ83" s="234"/>
      <c r="EK83" s="234"/>
      <c r="EL83" s="234"/>
      <c r="EM83" s="234"/>
      <c r="EN83" s="234"/>
      <c r="EO83" s="234"/>
      <c r="EP83" s="234"/>
      <c r="EQ83" s="234"/>
      <c r="ER83" s="234"/>
      <c r="ES83" s="234"/>
      <c r="ET83" s="234"/>
      <c r="EU83" s="234"/>
      <c r="EV83" s="234"/>
      <c r="EW83" s="234"/>
      <c r="EX83" s="234"/>
      <c r="EY83" s="234"/>
      <c r="EZ83" s="234"/>
      <c r="FA83" s="234"/>
      <c r="FB83" s="234"/>
      <c r="FC83" s="234"/>
      <c r="FD83" s="234"/>
      <c r="FE83" s="234"/>
      <c r="FF83" s="234"/>
      <c r="FG83" s="234"/>
      <c r="FH83" s="234"/>
      <c r="FI83" s="234"/>
      <c r="FJ83" s="234"/>
      <c r="FK83" s="234"/>
      <c r="FL83" s="234"/>
      <c r="FM83" s="234"/>
      <c r="FN83" s="234"/>
      <c r="FO83" s="234"/>
      <c r="FP83" s="234"/>
      <c r="FQ83" s="234"/>
      <c r="FR83" s="234"/>
      <c r="FS83" s="234"/>
      <c r="FT83" s="234"/>
      <c r="FU83" s="234"/>
      <c r="FV83" s="234"/>
      <c r="FW83" s="234"/>
      <c r="FX83" s="234"/>
      <c r="FY83" s="234"/>
      <c r="FZ83" s="234"/>
      <c r="GA83" s="234"/>
      <c r="GB83" s="234"/>
      <c r="GC83" s="234"/>
      <c r="GD83" s="234"/>
      <c r="GE83" s="234"/>
      <c r="GF83" s="234"/>
      <c r="GG83" s="234"/>
      <c r="GH83" s="234"/>
      <c r="GI83" s="234"/>
      <c r="GJ83" s="234"/>
      <c r="GK83" s="234"/>
      <c r="GL83" s="234"/>
      <c r="GM83" s="234"/>
      <c r="GN83" s="234"/>
      <c r="GO83" s="234"/>
      <c r="GP83" s="234"/>
      <c r="GQ83" s="234"/>
      <c r="GR83" s="234"/>
      <c r="GS83" s="234"/>
      <c r="GT83" s="234"/>
      <c r="GU83" s="234"/>
      <c r="GV83" s="234"/>
      <c r="GW83" s="234"/>
      <c r="GX83" s="234"/>
      <c r="GY83" s="234"/>
      <c r="GZ83" s="234"/>
      <c r="HA83" s="234"/>
      <c r="HB83" s="234"/>
      <c r="HC83" s="234"/>
      <c r="HD83" s="234"/>
      <c r="HE83" s="234"/>
      <c r="HF83" s="234"/>
      <c r="HG83" s="234"/>
      <c r="HH83" s="234"/>
      <c r="HI83" s="234"/>
      <c r="HJ83" s="234"/>
      <c r="HK83" s="234"/>
      <c r="HL83" s="234"/>
      <c r="HM83" s="234"/>
      <c r="HN83" s="234"/>
      <c r="HO83" s="234"/>
      <c r="HP83" s="234"/>
      <c r="HQ83" s="234"/>
      <c r="HR83" s="234"/>
      <c r="HS83" s="234"/>
      <c r="HT83" s="234"/>
      <c r="HU83" s="234"/>
      <c r="HV83" s="234"/>
      <c r="HW83" s="234"/>
      <c r="HX83" s="234"/>
      <c r="HY83" s="234"/>
      <c r="HZ83" s="234"/>
      <c r="IA83" s="234"/>
      <c r="IB83" s="234"/>
      <c r="IC83" s="234"/>
      <c r="ID83" s="234"/>
      <c r="IE83" s="234"/>
      <c r="IF83" s="234"/>
      <c r="IG83" s="234"/>
      <c r="IH83" s="234"/>
      <c r="II83" s="234"/>
      <c r="IJ83" s="234"/>
      <c r="IK83" s="234"/>
      <c r="IL83" s="234"/>
      <c r="IM83" s="234"/>
      <c r="IN83" s="234"/>
      <c r="IO83" s="234"/>
      <c r="IP83" s="234"/>
      <c r="IQ83" s="234"/>
      <c r="IR83" s="234"/>
      <c r="IS83" s="234"/>
      <c r="IT83" s="234"/>
    </row>
    <row r="84" spans="1:254" s="234" customFormat="1" x14ac:dyDescent="0.25">
      <c r="A84" s="209" t="s">
        <v>586</v>
      </c>
      <c r="B84" s="222" t="s">
        <v>584</v>
      </c>
      <c r="C84" s="222" t="s">
        <v>85</v>
      </c>
      <c r="D84" s="222" t="s">
        <v>102</v>
      </c>
      <c r="E84" s="222" t="s">
        <v>133</v>
      </c>
      <c r="F84" s="222" t="s">
        <v>98</v>
      </c>
      <c r="G84" s="212">
        <v>16.77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81"/>
      <c r="CR84" s="181"/>
      <c r="CS84" s="181"/>
      <c r="CT84" s="181"/>
      <c r="CU84" s="181"/>
      <c r="CV84" s="181"/>
      <c r="CW84" s="181"/>
      <c r="CX84" s="181"/>
      <c r="CY84" s="181"/>
      <c r="CZ84" s="181"/>
      <c r="DA84" s="181"/>
      <c r="DB84" s="181"/>
      <c r="DC84" s="181"/>
      <c r="DD84" s="181"/>
      <c r="DE84" s="181"/>
      <c r="DF84" s="181"/>
      <c r="DG84" s="181"/>
      <c r="DH84" s="181"/>
      <c r="DI84" s="181"/>
      <c r="DJ84" s="181"/>
      <c r="DK84" s="181"/>
      <c r="DL84" s="181"/>
      <c r="DM84" s="181"/>
      <c r="DN84" s="181"/>
      <c r="DO84" s="181"/>
      <c r="DP84" s="181"/>
      <c r="DQ84" s="181"/>
      <c r="DR84" s="181"/>
      <c r="DS84" s="181"/>
      <c r="DT84" s="181"/>
      <c r="DU84" s="181"/>
      <c r="DV84" s="181"/>
      <c r="DW84" s="181"/>
      <c r="DX84" s="181"/>
      <c r="DY84" s="181"/>
      <c r="DZ84" s="181"/>
      <c r="EA84" s="181"/>
      <c r="EB84" s="181"/>
      <c r="EC84" s="181"/>
      <c r="ED84" s="181"/>
      <c r="EE84" s="181"/>
      <c r="EF84" s="181"/>
      <c r="EG84" s="181"/>
      <c r="EH84" s="181"/>
      <c r="EI84" s="181"/>
      <c r="EJ84" s="181"/>
      <c r="EK84" s="181"/>
      <c r="EL84" s="181"/>
      <c r="EM84" s="181"/>
      <c r="EN84" s="181"/>
      <c r="EO84" s="181"/>
      <c r="EP84" s="181"/>
      <c r="EQ84" s="181"/>
      <c r="ER84" s="181"/>
      <c r="ES84" s="181"/>
      <c r="ET84" s="181"/>
      <c r="EU84" s="181"/>
      <c r="EV84" s="181"/>
      <c r="EW84" s="181"/>
      <c r="EX84" s="181"/>
      <c r="EY84" s="181"/>
      <c r="EZ84" s="181"/>
      <c r="FA84" s="181"/>
      <c r="FB84" s="181"/>
      <c r="FC84" s="181"/>
      <c r="FD84" s="181"/>
      <c r="FE84" s="181"/>
      <c r="FF84" s="181"/>
      <c r="FG84" s="181"/>
      <c r="FH84" s="181"/>
      <c r="FI84" s="181"/>
      <c r="FJ84" s="181"/>
      <c r="FK84" s="181"/>
      <c r="FL84" s="181"/>
      <c r="FM84" s="181"/>
      <c r="FN84" s="181"/>
      <c r="FO84" s="181"/>
      <c r="FP84" s="181"/>
      <c r="FQ84" s="181"/>
      <c r="FR84" s="181"/>
      <c r="FS84" s="181"/>
      <c r="FT84" s="181"/>
      <c r="FU84" s="181"/>
      <c r="FV84" s="181"/>
      <c r="FW84" s="181"/>
      <c r="FX84" s="181"/>
      <c r="FY84" s="181"/>
      <c r="FZ84" s="181"/>
      <c r="GA84" s="181"/>
      <c r="GB84" s="181"/>
      <c r="GC84" s="181"/>
      <c r="GD84" s="181"/>
      <c r="GE84" s="181"/>
      <c r="GF84" s="181"/>
      <c r="GG84" s="181"/>
      <c r="GH84" s="181"/>
      <c r="GI84" s="181"/>
      <c r="GJ84" s="181"/>
      <c r="GK84" s="181"/>
      <c r="GL84" s="181"/>
      <c r="GM84" s="181"/>
      <c r="GN84" s="181"/>
      <c r="GO84" s="181"/>
      <c r="GP84" s="181"/>
      <c r="GQ84" s="181"/>
      <c r="GR84" s="181"/>
      <c r="GS84" s="181"/>
      <c r="GT84" s="181"/>
      <c r="GU84" s="181"/>
      <c r="GV84" s="181"/>
      <c r="GW84" s="181"/>
      <c r="GX84" s="181"/>
      <c r="GY84" s="181"/>
      <c r="GZ84" s="181"/>
      <c r="HA84" s="181"/>
      <c r="HB84" s="181"/>
      <c r="HC84" s="181"/>
      <c r="HD84" s="181"/>
      <c r="HE84" s="181"/>
      <c r="HF84" s="181"/>
      <c r="HG84" s="181"/>
      <c r="HH84" s="181"/>
      <c r="HI84" s="181"/>
      <c r="HJ84" s="181"/>
      <c r="HK84" s="181"/>
      <c r="HL84" s="181"/>
      <c r="HM84" s="181"/>
      <c r="HN84" s="181"/>
      <c r="HO84" s="181"/>
      <c r="HP84" s="181"/>
      <c r="HQ84" s="181"/>
      <c r="HR84" s="181"/>
      <c r="HS84" s="181"/>
      <c r="HT84" s="181"/>
      <c r="HU84" s="181"/>
      <c r="HV84" s="181"/>
      <c r="HW84" s="181"/>
      <c r="HX84" s="181"/>
      <c r="HY84" s="181"/>
      <c r="HZ84" s="181"/>
      <c r="IA84" s="181"/>
      <c r="IB84" s="181"/>
      <c r="IC84" s="181"/>
      <c r="ID84" s="181"/>
      <c r="IE84" s="181"/>
      <c r="IF84" s="181"/>
      <c r="IG84" s="181"/>
      <c r="IH84" s="181"/>
      <c r="II84" s="181"/>
      <c r="IJ84" s="181"/>
      <c r="IK84" s="181"/>
      <c r="IL84" s="181"/>
      <c r="IM84" s="181"/>
      <c r="IN84" s="181"/>
      <c r="IO84" s="181"/>
      <c r="IP84" s="181"/>
      <c r="IQ84" s="181"/>
      <c r="IR84" s="181"/>
      <c r="IS84" s="181"/>
      <c r="IT84" s="181"/>
    </row>
    <row r="85" spans="1:254" s="234" customFormat="1" ht="15.6" x14ac:dyDescent="0.3">
      <c r="A85" s="246" t="s">
        <v>153</v>
      </c>
      <c r="B85" s="197" t="s">
        <v>584</v>
      </c>
      <c r="C85" s="247" t="s">
        <v>92</v>
      </c>
      <c r="D85" s="247"/>
      <c r="E85" s="247"/>
      <c r="F85" s="247"/>
      <c r="G85" s="243">
        <f>SUM(G86)</f>
        <v>632.69000000000005</v>
      </c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1"/>
      <c r="CF85" s="181"/>
      <c r="CG85" s="18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  <c r="CU85" s="181"/>
      <c r="CV85" s="181"/>
      <c r="CW85" s="181"/>
      <c r="CX85" s="181"/>
      <c r="CY85" s="181"/>
      <c r="CZ85" s="181"/>
      <c r="DA85" s="181"/>
      <c r="DB85" s="181"/>
      <c r="DC85" s="181"/>
      <c r="DD85" s="181"/>
      <c r="DE85" s="181"/>
      <c r="DF85" s="181"/>
      <c r="DG85" s="181"/>
      <c r="DH85" s="181"/>
      <c r="DI85" s="181"/>
      <c r="DJ85" s="181"/>
      <c r="DK85" s="181"/>
      <c r="DL85" s="181"/>
      <c r="DM85" s="181"/>
      <c r="DN85" s="181"/>
      <c r="DO85" s="181"/>
      <c r="DP85" s="181"/>
      <c r="DQ85" s="181"/>
      <c r="DR85" s="181"/>
      <c r="DS85" s="181"/>
      <c r="DT85" s="181"/>
      <c r="DU85" s="181"/>
      <c r="DV85" s="181"/>
      <c r="DW85" s="181"/>
      <c r="DX85" s="181"/>
      <c r="DY85" s="181"/>
      <c r="DZ85" s="181"/>
      <c r="EA85" s="181"/>
      <c r="EB85" s="181"/>
      <c r="EC85" s="181"/>
      <c r="ED85" s="181"/>
      <c r="EE85" s="181"/>
      <c r="EF85" s="181"/>
      <c r="EG85" s="181"/>
      <c r="EH85" s="181"/>
      <c r="EI85" s="181"/>
      <c r="EJ85" s="181"/>
      <c r="EK85" s="181"/>
      <c r="EL85" s="181"/>
      <c r="EM85" s="181"/>
      <c r="EN85" s="181"/>
      <c r="EO85" s="181"/>
      <c r="EP85" s="181"/>
      <c r="EQ85" s="181"/>
      <c r="ER85" s="181"/>
      <c r="ES85" s="181"/>
      <c r="ET85" s="181"/>
      <c r="EU85" s="181"/>
      <c r="EV85" s="181"/>
      <c r="EW85" s="181"/>
      <c r="EX85" s="181"/>
      <c r="EY85" s="181"/>
      <c r="EZ85" s="181"/>
      <c r="FA85" s="181"/>
      <c r="FB85" s="181"/>
      <c r="FC85" s="181"/>
      <c r="FD85" s="181"/>
      <c r="FE85" s="181"/>
      <c r="FF85" s="181"/>
      <c r="FG85" s="181"/>
      <c r="FH85" s="181"/>
      <c r="FI85" s="181"/>
      <c r="FJ85" s="181"/>
      <c r="FK85" s="181"/>
      <c r="FL85" s="181"/>
      <c r="FM85" s="181"/>
      <c r="FN85" s="181"/>
      <c r="FO85" s="181"/>
      <c r="FP85" s="181"/>
      <c r="FQ85" s="181"/>
      <c r="FR85" s="181"/>
      <c r="FS85" s="181"/>
      <c r="FT85" s="181"/>
      <c r="FU85" s="181"/>
      <c r="FV85" s="181"/>
      <c r="FW85" s="181"/>
      <c r="FX85" s="181"/>
      <c r="FY85" s="181"/>
      <c r="FZ85" s="181"/>
      <c r="GA85" s="181"/>
      <c r="GB85" s="181"/>
      <c r="GC85" s="181"/>
      <c r="GD85" s="181"/>
      <c r="GE85" s="181"/>
      <c r="GF85" s="181"/>
      <c r="GG85" s="181"/>
      <c r="GH85" s="181"/>
      <c r="GI85" s="181"/>
      <c r="GJ85" s="181"/>
      <c r="GK85" s="181"/>
      <c r="GL85" s="181"/>
      <c r="GM85" s="181"/>
      <c r="GN85" s="181"/>
      <c r="GO85" s="181"/>
      <c r="GP85" s="181"/>
      <c r="GQ85" s="181"/>
      <c r="GR85" s="181"/>
      <c r="GS85" s="181"/>
      <c r="GT85" s="181"/>
      <c r="GU85" s="181"/>
      <c r="GV85" s="181"/>
      <c r="GW85" s="181"/>
      <c r="GX85" s="181"/>
      <c r="GY85" s="181"/>
      <c r="GZ85" s="181"/>
      <c r="HA85" s="181"/>
      <c r="HB85" s="181"/>
      <c r="HC85" s="181"/>
      <c r="HD85" s="181"/>
      <c r="HE85" s="181"/>
      <c r="HF85" s="181"/>
      <c r="HG85" s="181"/>
      <c r="HH85" s="181"/>
      <c r="HI85" s="181"/>
      <c r="HJ85" s="181"/>
      <c r="HK85" s="181"/>
      <c r="HL85" s="181"/>
      <c r="HM85" s="181"/>
      <c r="HN85" s="181"/>
      <c r="HO85" s="181"/>
      <c r="HP85" s="181"/>
      <c r="HQ85" s="181"/>
      <c r="HR85" s="181"/>
      <c r="HS85" s="181"/>
      <c r="HT85" s="181"/>
      <c r="HU85" s="181"/>
      <c r="HV85" s="181"/>
      <c r="HW85" s="181"/>
      <c r="HX85" s="181"/>
      <c r="HY85" s="181"/>
      <c r="HZ85" s="181"/>
      <c r="IA85" s="181"/>
      <c r="IB85" s="181"/>
      <c r="IC85" s="181"/>
      <c r="ID85" s="181"/>
      <c r="IE85" s="181"/>
      <c r="IF85" s="181"/>
      <c r="IG85" s="181"/>
      <c r="IH85" s="181"/>
      <c r="II85" s="181"/>
      <c r="IJ85" s="181"/>
      <c r="IK85" s="181"/>
      <c r="IL85" s="181"/>
      <c r="IM85" s="181"/>
      <c r="IN85" s="181"/>
      <c r="IO85" s="181"/>
      <c r="IP85" s="181"/>
      <c r="IQ85" s="181"/>
      <c r="IR85" s="181"/>
      <c r="IS85" s="181"/>
      <c r="IT85" s="181"/>
    </row>
    <row r="86" spans="1:254" ht="13.8" x14ac:dyDescent="0.3">
      <c r="A86" s="204" t="s">
        <v>154</v>
      </c>
      <c r="B86" s="220" t="s">
        <v>584</v>
      </c>
      <c r="C86" s="206" t="s">
        <v>92</v>
      </c>
      <c r="D86" s="206" t="s">
        <v>155</v>
      </c>
      <c r="E86" s="206"/>
      <c r="F86" s="206"/>
      <c r="G86" s="207">
        <f>SUM(G87)</f>
        <v>632.69000000000005</v>
      </c>
    </row>
    <row r="87" spans="1:254" ht="13.8" x14ac:dyDescent="0.3">
      <c r="A87" s="204" t="s">
        <v>598</v>
      </c>
      <c r="B87" s="220" t="s">
        <v>584</v>
      </c>
      <c r="C87" s="206" t="s">
        <v>92</v>
      </c>
      <c r="D87" s="206" t="s">
        <v>155</v>
      </c>
      <c r="E87" s="206" t="s">
        <v>131</v>
      </c>
      <c r="F87" s="206"/>
      <c r="G87" s="207">
        <f>SUM(G88)</f>
        <v>632.69000000000005</v>
      </c>
    </row>
    <row r="88" spans="1:254" ht="13.8" x14ac:dyDescent="0.3">
      <c r="A88" s="204" t="s">
        <v>592</v>
      </c>
      <c r="B88" s="200" t="s">
        <v>584</v>
      </c>
      <c r="C88" s="201" t="s">
        <v>92</v>
      </c>
      <c r="D88" s="201" t="s">
        <v>155</v>
      </c>
      <c r="E88" s="201" t="s">
        <v>133</v>
      </c>
      <c r="F88" s="201"/>
      <c r="G88" s="202">
        <f>SUM(G91+G89)</f>
        <v>632.69000000000005</v>
      </c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234"/>
      <c r="BT88" s="234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  <c r="CE88" s="234"/>
      <c r="CF88" s="234"/>
      <c r="CG88" s="234"/>
      <c r="CH88" s="234"/>
      <c r="CI88" s="234"/>
      <c r="CJ88" s="234"/>
      <c r="CK88" s="234"/>
      <c r="CL88" s="234"/>
      <c r="CM88" s="234"/>
      <c r="CN88" s="234"/>
      <c r="CO88" s="234"/>
      <c r="CP88" s="234"/>
      <c r="CQ88" s="234"/>
      <c r="CR88" s="234"/>
      <c r="CS88" s="234"/>
      <c r="CT88" s="234"/>
      <c r="CU88" s="234"/>
      <c r="CV88" s="234"/>
      <c r="CW88" s="234"/>
      <c r="CX88" s="234"/>
      <c r="CY88" s="234"/>
      <c r="CZ88" s="234"/>
      <c r="DA88" s="234"/>
      <c r="DB88" s="234"/>
      <c r="DC88" s="234"/>
      <c r="DD88" s="234"/>
      <c r="DE88" s="234"/>
      <c r="DF88" s="234"/>
      <c r="DG88" s="234"/>
      <c r="DH88" s="234"/>
      <c r="DI88" s="234"/>
      <c r="DJ88" s="234"/>
      <c r="DK88" s="234"/>
      <c r="DL88" s="234"/>
      <c r="DM88" s="234"/>
      <c r="DN88" s="234"/>
      <c r="DO88" s="234"/>
      <c r="DP88" s="234"/>
      <c r="DQ88" s="234"/>
      <c r="DR88" s="234"/>
      <c r="DS88" s="234"/>
      <c r="DT88" s="234"/>
      <c r="DU88" s="234"/>
      <c r="DV88" s="234"/>
      <c r="DW88" s="234"/>
      <c r="DX88" s="234"/>
      <c r="DY88" s="234"/>
      <c r="DZ88" s="234"/>
      <c r="EA88" s="234"/>
      <c r="EB88" s="234"/>
      <c r="EC88" s="234"/>
      <c r="ED88" s="234"/>
      <c r="EE88" s="234"/>
      <c r="EF88" s="234"/>
      <c r="EG88" s="234"/>
      <c r="EH88" s="234"/>
      <c r="EI88" s="234"/>
      <c r="EJ88" s="234"/>
      <c r="EK88" s="234"/>
      <c r="EL88" s="234"/>
      <c r="EM88" s="234"/>
      <c r="EN88" s="234"/>
      <c r="EO88" s="234"/>
      <c r="EP88" s="234"/>
      <c r="EQ88" s="234"/>
      <c r="ER88" s="234"/>
      <c r="ES88" s="234"/>
      <c r="ET88" s="234"/>
      <c r="EU88" s="234"/>
      <c r="EV88" s="234"/>
      <c r="EW88" s="234"/>
      <c r="EX88" s="234"/>
      <c r="EY88" s="234"/>
      <c r="EZ88" s="234"/>
      <c r="FA88" s="234"/>
      <c r="FB88" s="234"/>
      <c r="FC88" s="234"/>
      <c r="FD88" s="234"/>
      <c r="FE88" s="234"/>
      <c r="FF88" s="234"/>
      <c r="FG88" s="234"/>
      <c r="FH88" s="234"/>
      <c r="FI88" s="234"/>
      <c r="FJ88" s="234"/>
      <c r="FK88" s="234"/>
      <c r="FL88" s="234"/>
      <c r="FM88" s="234"/>
      <c r="FN88" s="234"/>
      <c r="FO88" s="234"/>
      <c r="FP88" s="234"/>
      <c r="FQ88" s="234"/>
      <c r="FR88" s="234"/>
      <c r="FS88" s="234"/>
      <c r="FT88" s="234"/>
      <c r="FU88" s="234"/>
      <c r="FV88" s="234"/>
      <c r="FW88" s="234"/>
      <c r="FX88" s="234"/>
      <c r="FY88" s="234"/>
      <c r="FZ88" s="234"/>
      <c r="GA88" s="234"/>
      <c r="GB88" s="234"/>
      <c r="GC88" s="234"/>
      <c r="GD88" s="234"/>
      <c r="GE88" s="234"/>
      <c r="GF88" s="234"/>
      <c r="GG88" s="234"/>
      <c r="GH88" s="234"/>
      <c r="GI88" s="234"/>
      <c r="GJ88" s="234"/>
      <c r="GK88" s="234"/>
      <c r="GL88" s="234"/>
      <c r="GM88" s="234"/>
      <c r="GN88" s="234"/>
      <c r="GO88" s="234"/>
      <c r="GP88" s="234"/>
      <c r="GQ88" s="234"/>
      <c r="GR88" s="234"/>
      <c r="GS88" s="234"/>
      <c r="GT88" s="234"/>
      <c r="GU88" s="234"/>
      <c r="GV88" s="234"/>
      <c r="GW88" s="234"/>
      <c r="GX88" s="234"/>
      <c r="GY88" s="234"/>
      <c r="GZ88" s="234"/>
      <c r="HA88" s="234"/>
      <c r="HB88" s="234"/>
      <c r="HC88" s="234"/>
      <c r="HD88" s="234"/>
      <c r="HE88" s="234"/>
      <c r="HF88" s="234"/>
      <c r="HG88" s="234"/>
      <c r="HH88" s="234"/>
      <c r="HI88" s="234"/>
      <c r="HJ88" s="234"/>
      <c r="HK88" s="234"/>
      <c r="HL88" s="234"/>
      <c r="HM88" s="234"/>
      <c r="HN88" s="234"/>
      <c r="HO88" s="234"/>
      <c r="HP88" s="234"/>
      <c r="HQ88" s="234"/>
      <c r="HR88" s="234"/>
      <c r="HS88" s="234"/>
      <c r="HT88" s="234"/>
      <c r="HU88" s="234"/>
      <c r="HV88" s="234"/>
      <c r="HW88" s="234"/>
      <c r="HX88" s="234"/>
      <c r="HY88" s="234"/>
      <c r="HZ88" s="234"/>
      <c r="IA88" s="234"/>
      <c r="IB88" s="234"/>
      <c r="IC88" s="234"/>
      <c r="ID88" s="234"/>
      <c r="IE88" s="234"/>
      <c r="IF88" s="234"/>
      <c r="IG88" s="234"/>
      <c r="IH88" s="234"/>
      <c r="II88" s="234"/>
      <c r="IJ88" s="234"/>
      <c r="IK88" s="234"/>
      <c r="IL88" s="234"/>
      <c r="IM88" s="234"/>
      <c r="IN88" s="234"/>
      <c r="IO88" s="234"/>
      <c r="IP88" s="234"/>
      <c r="IQ88" s="234"/>
      <c r="IR88" s="234"/>
      <c r="IS88" s="234"/>
      <c r="IT88" s="234"/>
    </row>
    <row r="89" spans="1:254" x14ac:dyDescent="0.25">
      <c r="A89" s="214" t="s">
        <v>156</v>
      </c>
      <c r="B89" s="215" t="s">
        <v>584</v>
      </c>
      <c r="C89" s="216" t="s">
        <v>92</v>
      </c>
      <c r="D89" s="216" t="s">
        <v>155</v>
      </c>
      <c r="E89" s="216" t="s">
        <v>133</v>
      </c>
      <c r="F89" s="216"/>
      <c r="G89" s="217">
        <f>SUM(G90)</f>
        <v>450.88</v>
      </c>
    </row>
    <row r="90" spans="1:254" s="234" customFormat="1" ht="39.6" x14ac:dyDescent="0.25">
      <c r="A90" s="209" t="s">
        <v>585</v>
      </c>
      <c r="B90" s="222" t="s">
        <v>584</v>
      </c>
      <c r="C90" s="211" t="s">
        <v>92</v>
      </c>
      <c r="D90" s="211" t="s">
        <v>155</v>
      </c>
      <c r="E90" s="211" t="s">
        <v>133</v>
      </c>
      <c r="F90" s="211" t="s">
        <v>90</v>
      </c>
      <c r="G90" s="217">
        <v>450.88</v>
      </c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1"/>
      <c r="BX90" s="181"/>
      <c r="BY90" s="181"/>
      <c r="BZ90" s="181"/>
      <c r="CA90" s="181"/>
      <c r="CB90" s="181"/>
      <c r="CC90" s="181"/>
      <c r="CD90" s="181"/>
      <c r="CE90" s="181"/>
      <c r="CF90" s="181"/>
      <c r="CG90" s="181"/>
      <c r="CH90" s="181"/>
      <c r="CI90" s="181"/>
      <c r="CJ90" s="181"/>
      <c r="CK90" s="181"/>
      <c r="CL90" s="181"/>
      <c r="CM90" s="181"/>
      <c r="CN90" s="181"/>
      <c r="CO90" s="181"/>
      <c r="CP90" s="181"/>
      <c r="CQ90" s="181"/>
      <c r="CR90" s="181"/>
      <c r="CS90" s="181"/>
      <c r="CT90" s="181"/>
      <c r="CU90" s="181"/>
      <c r="CV90" s="181"/>
      <c r="CW90" s="181"/>
      <c r="CX90" s="181"/>
      <c r="CY90" s="181"/>
      <c r="CZ90" s="181"/>
      <c r="DA90" s="181"/>
      <c r="DB90" s="181"/>
      <c r="DC90" s="181"/>
      <c r="DD90" s="181"/>
      <c r="DE90" s="181"/>
      <c r="DF90" s="181"/>
      <c r="DG90" s="181"/>
      <c r="DH90" s="181"/>
      <c r="DI90" s="181"/>
      <c r="DJ90" s="181"/>
      <c r="DK90" s="181"/>
      <c r="DL90" s="181"/>
      <c r="DM90" s="181"/>
      <c r="DN90" s="181"/>
      <c r="DO90" s="181"/>
      <c r="DP90" s="181"/>
      <c r="DQ90" s="181"/>
      <c r="DR90" s="181"/>
      <c r="DS90" s="181"/>
      <c r="DT90" s="181"/>
      <c r="DU90" s="181"/>
      <c r="DV90" s="181"/>
      <c r="DW90" s="181"/>
      <c r="DX90" s="181"/>
      <c r="DY90" s="181"/>
      <c r="DZ90" s="181"/>
      <c r="EA90" s="181"/>
      <c r="EB90" s="181"/>
      <c r="EC90" s="181"/>
      <c r="ED90" s="181"/>
      <c r="EE90" s="181"/>
      <c r="EF90" s="181"/>
      <c r="EG90" s="181"/>
      <c r="EH90" s="181"/>
      <c r="EI90" s="181"/>
      <c r="EJ90" s="181"/>
      <c r="EK90" s="181"/>
      <c r="EL90" s="181"/>
      <c r="EM90" s="181"/>
      <c r="EN90" s="181"/>
      <c r="EO90" s="181"/>
      <c r="EP90" s="181"/>
      <c r="EQ90" s="181"/>
      <c r="ER90" s="181"/>
      <c r="ES90" s="181"/>
      <c r="ET90" s="181"/>
      <c r="EU90" s="181"/>
      <c r="EV90" s="181"/>
      <c r="EW90" s="181"/>
      <c r="EX90" s="181"/>
      <c r="EY90" s="181"/>
      <c r="EZ90" s="181"/>
      <c r="FA90" s="181"/>
      <c r="FB90" s="181"/>
      <c r="FC90" s="181"/>
      <c r="FD90" s="181"/>
      <c r="FE90" s="181"/>
      <c r="FF90" s="181"/>
      <c r="FG90" s="181"/>
      <c r="FH90" s="181"/>
      <c r="FI90" s="181"/>
      <c r="FJ90" s="181"/>
      <c r="FK90" s="181"/>
      <c r="FL90" s="181"/>
      <c r="FM90" s="181"/>
      <c r="FN90" s="181"/>
      <c r="FO90" s="181"/>
      <c r="FP90" s="181"/>
      <c r="FQ90" s="181"/>
      <c r="FR90" s="181"/>
      <c r="FS90" s="181"/>
      <c r="FT90" s="181"/>
      <c r="FU90" s="181"/>
      <c r="FV90" s="181"/>
      <c r="FW90" s="181"/>
      <c r="FX90" s="181"/>
      <c r="FY90" s="181"/>
      <c r="FZ90" s="181"/>
      <c r="GA90" s="181"/>
      <c r="GB90" s="181"/>
      <c r="GC90" s="181"/>
      <c r="GD90" s="181"/>
      <c r="GE90" s="181"/>
      <c r="GF90" s="181"/>
      <c r="GG90" s="181"/>
      <c r="GH90" s="181"/>
      <c r="GI90" s="181"/>
      <c r="GJ90" s="181"/>
      <c r="GK90" s="181"/>
      <c r="GL90" s="181"/>
      <c r="GM90" s="181"/>
      <c r="GN90" s="181"/>
      <c r="GO90" s="181"/>
      <c r="GP90" s="181"/>
      <c r="GQ90" s="181"/>
      <c r="GR90" s="181"/>
      <c r="GS90" s="181"/>
      <c r="GT90" s="181"/>
      <c r="GU90" s="181"/>
      <c r="GV90" s="181"/>
      <c r="GW90" s="181"/>
      <c r="GX90" s="181"/>
      <c r="GY90" s="181"/>
      <c r="GZ90" s="181"/>
      <c r="HA90" s="181"/>
      <c r="HB90" s="181"/>
      <c r="HC90" s="181"/>
      <c r="HD90" s="181"/>
      <c r="HE90" s="181"/>
      <c r="HF90" s="181"/>
      <c r="HG90" s="181"/>
      <c r="HH90" s="181"/>
      <c r="HI90" s="181"/>
      <c r="HJ90" s="181"/>
      <c r="HK90" s="181"/>
      <c r="HL90" s="181"/>
      <c r="HM90" s="181"/>
      <c r="HN90" s="181"/>
      <c r="HO90" s="181"/>
      <c r="HP90" s="181"/>
      <c r="HQ90" s="181"/>
      <c r="HR90" s="181"/>
      <c r="HS90" s="181"/>
      <c r="HT90" s="181"/>
      <c r="HU90" s="181"/>
      <c r="HV90" s="181"/>
      <c r="HW90" s="181"/>
      <c r="HX90" s="181"/>
      <c r="HY90" s="181"/>
      <c r="HZ90" s="181"/>
      <c r="IA90" s="181"/>
      <c r="IB90" s="181"/>
      <c r="IC90" s="181"/>
      <c r="ID90" s="181"/>
      <c r="IE90" s="181"/>
      <c r="IF90" s="181"/>
      <c r="IG90" s="181"/>
      <c r="IH90" s="181"/>
      <c r="II90" s="181"/>
      <c r="IJ90" s="181"/>
      <c r="IK90" s="181"/>
      <c r="IL90" s="181"/>
      <c r="IM90" s="181"/>
      <c r="IN90" s="181"/>
      <c r="IO90" s="181"/>
      <c r="IP90" s="181"/>
      <c r="IQ90" s="181"/>
      <c r="IR90" s="181"/>
      <c r="IS90" s="181"/>
      <c r="IT90" s="181"/>
    </row>
    <row r="91" spans="1:254" ht="26.4" x14ac:dyDescent="0.25">
      <c r="A91" s="214" t="s">
        <v>157</v>
      </c>
      <c r="B91" s="215" t="s">
        <v>584</v>
      </c>
      <c r="C91" s="216" t="s">
        <v>92</v>
      </c>
      <c r="D91" s="216" t="s">
        <v>155</v>
      </c>
      <c r="E91" s="216" t="s">
        <v>133</v>
      </c>
      <c r="F91" s="216"/>
      <c r="G91" s="217">
        <f>SUM(G93+G92)</f>
        <v>181.81</v>
      </c>
    </row>
    <row r="92" spans="1:254" hidden="1" x14ac:dyDescent="0.25">
      <c r="A92" s="209" t="s">
        <v>586</v>
      </c>
      <c r="B92" s="222" t="s">
        <v>584</v>
      </c>
      <c r="C92" s="211" t="s">
        <v>92</v>
      </c>
      <c r="D92" s="211" t="s">
        <v>155</v>
      </c>
      <c r="E92" s="211" t="s">
        <v>133</v>
      </c>
      <c r="F92" s="216" t="s">
        <v>98</v>
      </c>
      <c r="G92" s="217"/>
    </row>
    <row r="93" spans="1:254" ht="26.4" x14ac:dyDescent="0.25">
      <c r="A93" s="209" t="s">
        <v>140</v>
      </c>
      <c r="B93" s="222" t="s">
        <v>584</v>
      </c>
      <c r="C93" s="211" t="s">
        <v>92</v>
      </c>
      <c r="D93" s="211" t="s">
        <v>155</v>
      </c>
      <c r="E93" s="211" t="s">
        <v>133</v>
      </c>
      <c r="F93" s="211" t="s">
        <v>141</v>
      </c>
      <c r="G93" s="212">
        <v>181.81</v>
      </c>
    </row>
    <row r="94" spans="1:254" ht="15.6" x14ac:dyDescent="0.3">
      <c r="A94" s="195" t="s">
        <v>158</v>
      </c>
      <c r="B94" s="197" t="s">
        <v>584</v>
      </c>
      <c r="C94" s="242" t="s">
        <v>102</v>
      </c>
      <c r="D94" s="242"/>
      <c r="E94" s="242"/>
      <c r="F94" s="242"/>
      <c r="G94" s="243">
        <f>SUM(G111+G101+G95)</f>
        <v>36190.1</v>
      </c>
    </row>
    <row r="95" spans="1:254" s="208" customFormat="1" ht="14.4" x14ac:dyDescent="0.3">
      <c r="A95" s="199" t="s">
        <v>159</v>
      </c>
      <c r="B95" s="200" t="s">
        <v>584</v>
      </c>
      <c r="C95" s="200" t="s">
        <v>102</v>
      </c>
      <c r="D95" s="200" t="s">
        <v>160</v>
      </c>
      <c r="E95" s="200"/>
      <c r="F95" s="200"/>
      <c r="G95" s="202">
        <f>SUM(G99+G96)</f>
        <v>13937.63</v>
      </c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L95" s="234"/>
      <c r="AM95" s="234"/>
      <c r="AN95" s="234"/>
      <c r="AO95" s="234"/>
      <c r="AP95" s="234"/>
      <c r="AQ95" s="234"/>
      <c r="AR95" s="234"/>
      <c r="AS95" s="234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I95" s="234"/>
      <c r="BJ95" s="234"/>
      <c r="BK95" s="234"/>
      <c r="BL95" s="234"/>
      <c r="BM95" s="234"/>
      <c r="BN95" s="234"/>
      <c r="BO95" s="234"/>
      <c r="BP95" s="234"/>
      <c r="BQ95" s="234"/>
      <c r="BR95" s="234"/>
      <c r="BS95" s="234"/>
      <c r="BT95" s="234"/>
      <c r="BU95" s="234"/>
      <c r="BV95" s="234"/>
      <c r="BW95" s="234"/>
      <c r="BX95" s="234"/>
      <c r="BY95" s="234"/>
      <c r="BZ95" s="234"/>
      <c r="CA95" s="234"/>
      <c r="CB95" s="234"/>
      <c r="CC95" s="234"/>
      <c r="CD95" s="234"/>
      <c r="CE95" s="234"/>
      <c r="CF95" s="234"/>
      <c r="CG95" s="234"/>
      <c r="CH95" s="234"/>
      <c r="CI95" s="234"/>
      <c r="CJ95" s="234"/>
      <c r="CK95" s="234"/>
      <c r="CL95" s="234"/>
      <c r="CM95" s="234"/>
      <c r="CN95" s="234"/>
      <c r="CO95" s="234"/>
      <c r="CP95" s="234"/>
      <c r="CQ95" s="234"/>
      <c r="CR95" s="234"/>
      <c r="CS95" s="234"/>
      <c r="CT95" s="234"/>
      <c r="CU95" s="234"/>
      <c r="CV95" s="234"/>
      <c r="CW95" s="234"/>
      <c r="CX95" s="234"/>
      <c r="CY95" s="234"/>
      <c r="CZ95" s="234"/>
      <c r="DA95" s="234"/>
      <c r="DB95" s="234"/>
      <c r="DC95" s="234"/>
      <c r="DD95" s="234"/>
      <c r="DE95" s="234"/>
      <c r="DF95" s="234"/>
      <c r="DG95" s="234"/>
      <c r="DH95" s="234"/>
      <c r="DI95" s="234"/>
      <c r="DJ95" s="234"/>
      <c r="DK95" s="234"/>
      <c r="DL95" s="234"/>
      <c r="DM95" s="234"/>
      <c r="DN95" s="234"/>
      <c r="DO95" s="234"/>
      <c r="DP95" s="234"/>
      <c r="DQ95" s="234"/>
      <c r="DR95" s="234"/>
      <c r="DS95" s="234"/>
      <c r="DT95" s="234"/>
      <c r="DU95" s="234"/>
      <c r="DV95" s="234"/>
      <c r="DW95" s="234"/>
      <c r="DX95" s="234"/>
      <c r="DY95" s="234"/>
      <c r="DZ95" s="234"/>
      <c r="EA95" s="234"/>
      <c r="EB95" s="234"/>
      <c r="EC95" s="234"/>
      <c r="ED95" s="234"/>
      <c r="EE95" s="234"/>
      <c r="EF95" s="234"/>
      <c r="EG95" s="234"/>
      <c r="EH95" s="234"/>
      <c r="EI95" s="234"/>
      <c r="EJ95" s="234"/>
      <c r="EK95" s="234"/>
      <c r="EL95" s="234"/>
      <c r="EM95" s="234"/>
      <c r="EN95" s="234"/>
      <c r="EO95" s="234"/>
      <c r="EP95" s="234"/>
      <c r="EQ95" s="234"/>
      <c r="ER95" s="234"/>
      <c r="ES95" s="234"/>
      <c r="ET95" s="234"/>
      <c r="EU95" s="234"/>
      <c r="EV95" s="234"/>
      <c r="EW95" s="234"/>
      <c r="EX95" s="234"/>
      <c r="EY95" s="234"/>
      <c r="EZ95" s="234"/>
      <c r="FA95" s="234"/>
      <c r="FB95" s="234"/>
      <c r="FC95" s="234"/>
      <c r="FD95" s="234"/>
      <c r="FE95" s="234"/>
      <c r="FF95" s="234"/>
      <c r="FG95" s="234"/>
      <c r="FH95" s="234"/>
      <c r="FI95" s="234"/>
      <c r="FJ95" s="234"/>
      <c r="FK95" s="234"/>
      <c r="FL95" s="234"/>
      <c r="FM95" s="234"/>
      <c r="FN95" s="234"/>
      <c r="FO95" s="234"/>
      <c r="FP95" s="234"/>
      <c r="FQ95" s="234"/>
      <c r="FR95" s="234"/>
      <c r="FS95" s="234"/>
      <c r="FT95" s="234"/>
      <c r="FU95" s="234"/>
      <c r="FV95" s="234"/>
      <c r="FW95" s="234"/>
      <c r="FX95" s="234"/>
      <c r="FY95" s="234"/>
      <c r="FZ95" s="234"/>
      <c r="GA95" s="234"/>
      <c r="GB95" s="234"/>
      <c r="GC95" s="234"/>
      <c r="GD95" s="234"/>
      <c r="GE95" s="234"/>
      <c r="GF95" s="234"/>
      <c r="GG95" s="234"/>
      <c r="GH95" s="234"/>
      <c r="GI95" s="234"/>
      <c r="GJ95" s="234"/>
      <c r="GK95" s="234"/>
      <c r="GL95" s="234"/>
      <c r="GM95" s="234"/>
      <c r="GN95" s="234"/>
      <c r="GO95" s="234"/>
      <c r="GP95" s="234"/>
      <c r="GQ95" s="234"/>
      <c r="GR95" s="234"/>
      <c r="GS95" s="234"/>
      <c r="GT95" s="234"/>
      <c r="GU95" s="234"/>
      <c r="GV95" s="234"/>
      <c r="GW95" s="234"/>
      <c r="GX95" s="234"/>
      <c r="GY95" s="234"/>
      <c r="GZ95" s="234"/>
      <c r="HA95" s="234"/>
      <c r="HB95" s="234"/>
      <c r="HC95" s="234"/>
      <c r="HD95" s="234"/>
      <c r="HE95" s="234"/>
      <c r="HF95" s="234"/>
      <c r="HG95" s="234"/>
      <c r="HH95" s="234"/>
      <c r="HI95" s="234"/>
      <c r="HJ95" s="234"/>
      <c r="HK95" s="234"/>
      <c r="HL95" s="234"/>
      <c r="HM95" s="234"/>
      <c r="HN95" s="234"/>
      <c r="HO95" s="234"/>
      <c r="HP95" s="234"/>
      <c r="HQ95" s="234"/>
      <c r="HR95" s="234"/>
      <c r="HS95" s="234"/>
      <c r="HT95" s="234"/>
      <c r="HU95" s="234"/>
      <c r="HV95" s="234"/>
      <c r="HW95" s="234"/>
      <c r="HX95" s="234"/>
      <c r="HY95" s="234"/>
      <c r="HZ95" s="234"/>
      <c r="IA95" s="234"/>
      <c r="IB95" s="234"/>
      <c r="IC95" s="234"/>
      <c r="ID95" s="234"/>
      <c r="IE95" s="234"/>
      <c r="IF95" s="234"/>
      <c r="IG95" s="234"/>
      <c r="IH95" s="234"/>
      <c r="II95" s="234"/>
      <c r="IJ95" s="234"/>
      <c r="IK95" s="234"/>
      <c r="IL95" s="234"/>
      <c r="IM95" s="234"/>
      <c r="IN95" s="234"/>
      <c r="IO95" s="234"/>
      <c r="IP95" s="234"/>
      <c r="IQ95" s="234"/>
      <c r="IR95" s="234"/>
      <c r="IS95" s="234"/>
      <c r="IT95" s="234"/>
    </row>
    <row r="96" spans="1:254" s="208" customFormat="1" ht="14.4" x14ac:dyDescent="0.3">
      <c r="A96" s="214" t="s">
        <v>161</v>
      </c>
      <c r="B96" s="219" t="s">
        <v>584</v>
      </c>
      <c r="C96" s="219" t="s">
        <v>102</v>
      </c>
      <c r="D96" s="219" t="s">
        <v>160</v>
      </c>
      <c r="E96" s="219" t="s">
        <v>128</v>
      </c>
      <c r="F96" s="219"/>
      <c r="G96" s="217">
        <f>SUM(G98+G97)</f>
        <v>13925.63</v>
      </c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234"/>
      <c r="BJ96" s="234"/>
      <c r="BK96" s="234"/>
      <c r="BL96" s="234"/>
      <c r="BM96" s="234"/>
      <c r="BN96" s="234"/>
      <c r="BO96" s="234"/>
      <c r="BP96" s="234"/>
      <c r="BQ96" s="234"/>
      <c r="BR96" s="234"/>
      <c r="BS96" s="234"/>
      <c r="BT96" s="234"/>
      <c r="BU96" s="234"/>
      <c r="BV96" s="234"/>
      <c r="BW96" s="234"/>
      <c r="BX96" s="234"/>
      <c r="BY96" s="234"/>
      <c r="BZ96" s="234"/>
      <c r="CA96" s="234"/>
      <c r="CB96" s="234"/>
      <c r="CC96" s="234"/>
      <c r="CD96" s="234"/>
      <c r="CE96" s="234"/>
      <c r="CF96" s="234"/>
      <c r="CG96" s="234"/>
      <c r="CH96" s="234"/>
      <c r="CI96" s="234"/>
      <c r="CJ96" s="234"/>
      <c r="CK96" s="234"/>
      <c r="CL96" s="234"/>
      <c r="CM96" s="234"/>
      <c r="CN96" s="234"/>
      <c r="CO96" s="234"/>
      <c r="CP96" s="234"/>
      <c r="CQ96" s="234"/>
      <c r="CR96" s="234"/>
      <c r="CS96" s="234"/>
      <c r="CT96" s="234"/>
      <c r="CU96" s="234"/>
      <c r="CV96" s="234"/>
      <c r="CW96" s="234"/>
      <c r="CX96" s="234"/>
      <c r="CY96" s="234"/>
      <c r="CZ96" s="234"/>
      <c r="DA96" s="234"/>
      <c r="DB96" s="234"/>
      <c r="DC96" s="234"/>
      <c r="DD96" s="234"/>
      <c r="DE96" s="234"/>
      <c r="DF96" s="234"/>
      <c r="DG96" s="234"/>
      <c r="DH96" s="234"/>
      <c r="DI96" s="234"/>
      <c r="DJ96" s="234"/>
      <c r="DK96" s="234"/>
      <c r="DL96" s="234"/>
      <c r="DM96" s="234"/>
      <c r="DN96" s="234"/>
      <c r="DO96" s="234"/>
      <c r="DP96" s="234"/>
      <c r="DQ96" s="234"/>
      <c r="DR96" s="234"/>
      <c r="DS96" s="234"/>
      <c r="DT96" s="234"/>
      <c r="DU96" s="234"/>
      <c r="DV96" s="234"/>
      <c r="DW96" s="234"/>
      <c r="DX96" s="234"/>
      <c r="DY96" s="234"/>
      <c r="DZ96" s="234"/>
      <c r="EA96" s="234"/>
      <c r="EB96" s="234"/>
      <c r="EC96" s="234"/>
      <c r="ED96" s="234"/>
      <c r="EE96" s="234"/>
      <c r="EF96" s="234"/>
      <c r="EG96" s="234"/>
      <c r="EH96" s="234"/>
      <c r="EI96" s="234"/>
      <c r="EJ96" s="234"/>
      <c r="EK96" s="234"/>
      <c r="EL96" s="234"/>
      <c r="EM96" s="234"/>
      <c r="EN96" s="234"/>
      <c r="EO96" s="234"/>
      <c r="EP96" s="234"/>
      <c r="EQ96" s="234"/>
      <c r="ER96" s="234"/>
      <c r="ES96" s="234"/>
      <c r="ET96" s="234"/>
      <c r="EU96" s="234"/>
      <c r="EV96" s="234"/>
      <c r="EW96" s="234"/>
      <c r="EX96" s="234"/>
      <c r="EY96" s="234"/>
      <c r="EZ96" s="234"/>
      <c r="FA96" s="234"/>
      <c r="FB96" s="234"/>
      <c r="FC96" s="234"/>
      <c r="FD96" s="234"/>
      <c r="FE96" s="234"/>
      <c r="FF96" s="234"/>
      <c r="FG96" s="234"/>
      <c r="FH96" s="234"/>
      <c r="FI96" s="234"/>
      <c r="FJ96" s="234"/>
      <c r="FK96" s="234"/>
      <c r="FL96" s="234"/>
      <c r="FM96" s="234"/>
      <c r="FN96" s="234"/>
      <c r="FO96" s="234"/>
      <c r="FP96" s="234"/>
      <c r="FQ96" s="234"/>
      <c r="FR96" s="234"/>
      <c r="FS96" s="234"/>
      <c r="FT96" s="234"/>
      <c r="FU96" s="234"/>
      <c r="FV96" s="234"/>
      <c r="FW96" s="234"/>
      <c r="FX96" s="234"/>
      <c r="FY96" s="234"/>
      <c r="FZ96" s="234"/>
      <c r="GA96" s="234"/>
      <c r="GB96" s="234"/>
      <c r="GC96" s="234"/>
      <c r="GD96" s="234"/>
      <c r="GE96" s="234"/>
      <c r="GF96" s="234"/>
      <c r="GG96" s="234"/>
      <c r="GH96" s="234"/>
      <c r="GI96" s="234"/>
      <c r="GJ96" s="234"/>
      <c r="GK96" s="234"/>
      <c r="GL96" s="234"/>
      <c r="GM96" s="234"/>
      <c r="GN96" s="234"/>
      <c r="GO96" s="234"/>
      <c r="GP96" s="234"/>
      <c r="GQ96" s="234"/>
      <c r="GR96" s="234"/>
      <c r="GS96" s="234"/>
      <c r="GT96" s="234"/>
      <c r="GU96" s="234"/>
      <c r="GV96" s="234"/>
      <c r="GW96" s="234"/>
      <c r="GX96" s="234"/>
      <c r="GY96" s="234"/>
      <c r="GZ96" s="234"/>
      <c r="HA96" s="234"/>
      <c r="HB96" s="234"/>
      <c r="HC96" s="234"/>
      <c r="HD96" s="234"/>
      <c r="HE96" s="234"/>
      <c r="HF96" s="234"/>
      <c r="HG96" s="234"/>
      <c r="HH96" s="234"/>
      <c r="HI96" s="234"/>
      <c r="HJ96" s="234"/>
      <c r="HK96" s="234"/>
      <c r="HL96" s="234"/>
      <c r="HM96" s="234"/>
      <c r="HN96" s="234"/>
      <c r="HO96" s="234"/>
      <c r="HP96" s="234"/>
      <c r="HQ96" s="234"/>
      <c r="HR96" s="234"/>
      <c r="HS96" s="234"/>
      <c r="HT96" s="234"/>
      <c r="HU96" s="234"/>
      <c r="HV96" s="234"/>
      <c r="HW96" s="234"/>
      <c r="HX96" s="234"/>
      <c r="HY96" s="234"/>
      <c r="HZ96" s="234"/>
      <c r="IA96" s="234"/>
      <c r="IB96" s="234"/>
      <c r="IC96" s="234"/>
      <c r="ID96" s="234"/>
      <c r="IE96" s="234"/>
      <c r="IF96" s="234"/>
      <c r="IG96" s="234"/>
      <c r="IH96" s="234"/>
      <c r="II96" s="234"/>
      <c r="IJ96" s="234"/>
      <c r="IK96" s="234"/>
      <c r="IL96" s="234"/>
      <c r="IM96" s="234"/>
      <c r="IN96" s="234"/>
      <c r="IO96" s="234"/>
      <c r="IP96" s="234"/>
      <c r="IQ96" s="234"/>
      <c r="IR96" s="234"/>
      <c r="IS96" s="234"/>
      <c r="IT96" s="234"/>
    </row>
    <row r="97" spans="1:254" s="208" customFormat="1" ht="14.4" x14ac:dyDescent="0.3">
      <c r="A97" s="209" t="s">
        <v>586</v>
      </c>
      <c r="B97" s="222" t="s">
        <v>584</v>
      </c>
      <c r="C97" s="222" t="s">
        <v>102</v>
      </c>
      <c r="D97" s="222" t="s">
        <v>160</v>
      </c>
      <c r="E97" s="222" t="s">
        <v>128</v>
      </c>
      <c r="F97" s="222" t="s">
        <v>98</v>
      </c>
      <c r="G97" s="217">
        <v>10680.73</v>
      </c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4"/>
      <c r="AH97" s="234"/>
      <c r="AI97" s="234"/>
      <c r="AJ97" s="234"/>
      <c r="AK97" s="234"/>
      <c r="AL97" s="234"/>
      <c r="AM97" s="234"/>
      <c r="AN97" s="234"/>
      <c r="AO97" s="234"/>
      <c r="AP97" s="234"/>
      <c r="AQ97" s="234"/>
      <c r="AR97" s="234"/>
      <c r="AS97" s="234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234"/>
      <c r="BJ97" s="234"/>
      <c r="BK97" s="234"/>
      <c r="BL97" s="234"/>
      <c r="BM97" s="234"/>
      <c r="BN97" s="234"/>
      <c r="BO97" s="234"/>
      <c r="BP97" s="234"/>
      <c r="BQ97" s="234"/>
      <c r="BR97" s="234"/>
      <c r="BS97" s="234"/>
      <c r="BT97" s="234"/>
      <c r="BU97" s="234"/>
      <c r="BV97" s="234"/>
      <c r="BW97" s="234"/>
      <c r="BX97" s="234"/>
      <c r="BY97" s="234"/>
      <c r="BZ97" s="234"/>
      <c r="CA97" s="234"/>
      <c r="CB97" s="234"/>
      <c r="CC97" s="234"/>
      <c r="CD97" s="234"/>
      <c r="CE97" s="234"/>
      <c r="CF97" s="234"/>
      <c r="CG97" s="234"/>
      <c r="CH97" s="234"/>
      <c r="CI97" s="234"/>
      <c r="CJ97" s="234"/>
      <c r="CK97" s="234"/>
      <c r="CL97" s="234"/>
      <c r="CM97" s="234"/>
      <c r="CN97" s="234"/>
      <c r="CO97" s="234"/>
      <c r="CP97" s="234"/>
      <c r="CQ97" s="234"/>
      <c r="CR97" s="234"/>
      <c r="CS97" s="234"/>
      <c r="CT97" s="234"/>
      <c r="CU97" s="234"/>
      <c r="CV97" s="234"/>
      <c r="CW97" s="234"/>
      <c r="CX97" s="234"/>
      <c r="CY97" s="234"/>
      <c r="CZ97" s="234"/>
      <c r="DA97" s="234"/>
      <c r="DB97" s="234"/>
      <c r="DC97" s="234"/>
      <c r="DD97" s="234"/>
      <c r="DE97" s="234"/>
      <c r="DF97" s="234"/>
      <c r="DG97" s="234"/>
      <c r="DH97" s="234"/>
      <c r="DI97" s="234"/>
      <c r="DJ97" s="234"/>
      <c r="DK97" s="234"/>
      <c r="DL97" s="234"/>
      <c r="DM97" s="234"/>
      <c r="DN97" s="234"/>
      <c r="DO97" s="234"/>
      <c r="DP97" s="234"/>
      <c r="DQ97" s="234"/>
      <c r="DR97" s="234"/>
      <c r="DS97" s="234"/>
      <c r="DT97" s="234"/>
      <c r="DU97" s="234"/>
      <c r="DV97" s="234"/>
      <c r="DW97" s="234"/>
      <c r="DX97" s="234"/>
      <c r="DY97" s="234"/>
      <c r="DZ97" s="234"/>
      <c r="EA97" s="234"/>
      <c r="EB97" s="234"/>
      <c r="EC97" s="234"/>
      <c r="ED97" s="234"/>
      <c r="EE97" s="234"/>
      <c r="EF97" s="234"/>
      <c r="EG97" s="234"/>
      <c r="EH97" s="234"/>
      <c r="EI97" s="234"/>
      <c r="EJ97" s="234"/>
      <c r="EK97" s="234"/>
      <c r="EL97" s="234"/>
      <c r="EM97" s="234"/>
      <c r="EN97" s="234"/>
      <c r="EO97" s="234"/>
      <c r="EP97" s="234"/>
      <c r="EQ97" s="234"/>
      <c r="ER97" s="234"/>
      <c r="ES97" s="234"/>
      <c r="ET97" s="234"/>
      <c r="EU97" s="234"/>
      <c r="EV97" s="234"/>
      <c r="EW97" s="234"/>
      <c r="EX97" s="234"/>
      <c r="EY97" s="234"/>
      <c r="EZ97" s="234"/>
      <c r="FA97" s="234"/>
      <c r="FB97" s="234"/>
      <c r="FC97" s="234"/>
      <c r="FD97" s="234"/>
      <c r="FE97" s="234"/>
      <c r="FF97" s="234"/>
      <c r="FG97" s="234"/>
      <c r="FH97" s="234"/>
      <c r="FI97" s="234"/>
      <c r="FJ97" s="234"/>
      <c r="FK97" s="234"/>
      <c r="FL97" s="234"/>
      <c r="FM97" s="234"/>
      <c r="FN97" s="234"/>
      <c r="FO97" s="234"/>
      <c r="FP97" s="234"/>
      <c r="FQ97" s="234"/>
      <c r="FR97" s="234"/>
      <c r="FS97" s="234"/>
      <c r="FT97" s="234"/>
      <c r="FU97" s="234"/>
      <c r="FV97" s="234"/>
      <c r="FW97" s="234"/>
      <c r="FX97" s="234"/>
      <c r="FY97" s="234"/>
      <c r="FZ97" s="234"/>
      <c r="GA97" s="234"/>
      <c r="GB97" s="234"/>
      <c r="GC97" s="234"/>
      <c r="GD97" s="234"/>
      <c r="GE97" s="234"/>
      <c r="GF97" s="234"/>
      <c r="GG97" s="234"/>
      <c r="GH97" s="234"/>
      <c r="GI97" s="234"/>
      <c r="GJ97" s="234"/>
      <c r="GK97" s="234"/>
      <c r="GL97" s="234"/>
      <c r="GM97" s="234"/>
      <c r="GN97" s="234"/>
      <c r="GO97" s="234"/>
      <c r="GP97" s="234"/>
      <c r="GQ97" s="234"/>
      <c r="GR97" s="234"/>
      <c r="GS97" s="234"/>
      <c r="GT97" s="234"/>
      <c r="GU97" s="234"/>
      <c r="GV97" s="234"/>
      <c r="GW97" s="234"/>
      <c r="GX97" s="234"/>
      <c r="GY97" s="234"/>
      <c r="GZ97" s="234"/>
      <c r="HA97" s="234"/>
      <c r="HB97" s="234"/>
      <c r="HC97" s="234"/>
      <c r="HD97" s="234"/>
      <c r="HE97" s="234"/>
      <c r="HF97" s="234"/>
      <c r="HG97" s="234"/>
      <c r="HH97" s="234"/>
      <c r="HI97" s="234"/>
      <c r="HJ97" s="234"/>
      <c r="HK97" s="234"/>
      <c r="HL97" s="234"/>
      <c r="HM97" s="234"/>
      <c r="HN97" s="234"/>
      <c r="HO97" s="234"/>
      <c r="HP97" s="234"/>
      <c r="HQ97" s="234"/>
      <c r="HR97" s="234"/>
      <c r="HS97" s="234"/>
      <c r="HT97" s="234"/>
      <c r="HU97" s="234"/>
      <c r="HV97" s="234"/>
      <c r="HW97" s="234"/>
      <c r="HX97" s="234"/>
      <c r="HY97" s="234"/>
      <c r="HZ97" s="234"/>
      <c r="IA97" s="234"/>
      <c r="IB97" s="234"/>
      <c r="IC97" s="234"/>
      <c r="ID97" s="234"/>
      <c r="IE97" s="234"/>
      <c r="IF97" s="234"/>
      <c r="IG97" s="234"/>
      <c r="IH97" s="234"/>
      <c r="II97" s="234"/>
      <c r="IJ97" s="234"/>
      <c r="IK97" s="234"/>
      <c r="IL97" s="234"/>
      <c r="IM97" s="234"/>
      <c r="IN97" s="234"/>
      <c r="IO97" s="234"/>
      <c r="IP97" s="234"/>
      <c r="IQ97" s="234"/>
      <c r="IR97" s="234"/>
      <c r="IS97" s="234"/>
      <c r="IT97" s="234"/>
    </row>
    <row r="98" spans="1:254" s="208" customFormat="1" ht="14.4" x14ac:dyDescent="0.3">
      <c r="A98" s="209" t="s">
        <v>99</v>
      </c>
      <c r="B98" s="222" t="s">
        <v>584</v>
      </c>
      <c r="C98" s="222" t="s">
        <v>102</v>
      </c>
      <c r="D98" s="222" t="s">
        <v>160</v>
      </c>
      <c r="E98" s="222" t="s">
        <v>128</v>
      </c>
      <c r="F98" s="222" t="s">
        <v>100</v>
      </c>
      <c r="G98" s="212">
        <v>3244.9</v>
      </c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  <c r="BR98" s="234"/>
      <c r="BS98" s="234"/>
      <c r="BT98" s="234"/>
      <c r="BU98" s="234"/>
      <c r="BV98" s="234"/>
      <c r="BW98" s="234"/>
      <c r="BX98" s="234"/>
      <c r="BY98" s="234"/>
      <c r="BZ98" s="234"/>
      <c r="CA98" s="234"/>
      <c r="CB98" s="234"/>
      <c r="CC98" s="234"/>
      <c r="CD98" s="234"/>
      <c r="CE98" s="234"/>
      <c r="CF98" s="234"/>
      <c r="CG98" s="234"/>
      <c r="CH98" s="234"/>
      <c r="CI98" s="234"/>
      <c r="CJ98" s="234"/>
      <c r="CK98" s="234"/>
      <c r="CL98" s="234"/>
      <c r="CM98" s="234"/>
      <c r="CN98" s="234"/>
      <c r="CO98" s="234"/>
      <c r="CP98" s="234"/>
      <c r="CQ98" s="234"/>
      <c r="CR98" s="234"/>
      <c r="CS98" s="234"/>
      <c r="CT98" s="234"/>
      <c r="CU98" s="234"/>
      <c r="CV98" s="234"/>
      <c r="CW98" s="234"/>
      <c r="CX98" s="234"/>
      <c r="CY98" s="234"/>
      <c r="CZ98" s="234"/>
      <c r="DA98" s="234"/>
      <c r="DB98" s="234"/>
      <c r="DC98" s="234"/>
      <c r="DD98" s="234"/>
      <c r="DE98" s="234"/>
      <c r="DF98" s="234"/>
      <c r="DG98" s="234"/>
      <c r="DH98" s="234"/>
      <c r="DI98" s="234"/>
      <c r="DJ98" s="234"/>
      <c r="DK98" s="234"/>
      <c r="DL98" s="234"/>
      <c r="DM98" s="234"/>
      <c r="DN98" s="234"/>
      <c r="DO98" s="234"/>
      <c r="DP98" s="234"/>
      <c r="DQ98" s="234"/>
      <c r="DR98" s="234"/>
      <c r="DS98" s="234"/>
      <c r="DT98" s="234"/>
      <c r="DU98" s="234"/>
      <c r="DV98" s="234"/>
      <c r="DW98" s="234"/>
      <c r="DX98" s="234"/>
      <c r="DY98" s="234"/>
      <c r="DZ98" s="234"/>
      <c r="EA98" s="234"/>
      <c r="EB98" s="234"/>
      <c r="EC98" s="234"/>
      <c r="ED98" s="234"/>
      <c r="EE98" s="234"/>
      <c r="EF98" s="234"/>
      <c r="EG98" s="234"/>
      <c r="EH98" s="234"/>
      <c r="EI98" s="234"/>
      <c r="EJ98" s="234"/>
      <c r="EK98" s="234"/>
      <c r="EL98" s="234"/>
      <c r="EM98" s="234"/>
      <c r="EN98" s="234"/>
      <c r="EO98" s="234"/>
      <c r="EP98" s="234"/>
      <c r="EQ98" s="234"/>
      <c r="ER98" s="234"/>
      <c r="ES98" s="234"/>
      <c r="ET98" s="234"/>
      <c r="EU98" s="234"/>
      <c r="EV98" s="234"/>
      <c r="EW98" s="234"/>
      <c r="EX98" s="234"/>
      <c r="EY98" s="234"/>
      <c r="EZ98" s="234"/>
      <c r="FA98" s="234"/>
      <c r="FB98" s="234"/>
      <c r="FC98" s="234"/>
      <c r="FD98" s="234"/>
      <c r="FE98" s="234"/>
      <c r="FF98" s="234"/>
      <c r="FG98" s="234"/>
      <c r="FH98" s="234"/>
      <c r="FI98" s="234"/>
      <c r="FJ98" s="234"/>
      <c r="FK98" s="234"/>
      <c r="FL98" s="234"/>
      <c r="FM98" s="234"/>
      <c r="FN98" s="234"/>
      <c r="FO98" s="234"/>
      <c r="FP98" s="234"/>
      <c r="FQ98" s="234"/>
      <c r="FR98" s="234"/>
      <c r="FS98" s="234"/>
      <c r="FT98" s="234"/>
      <c r="FU98" s="234"/>
      <c r="FV98" s="234"/>
      <c r="FW98" s="234"/>
      <c r="FX98" s="234"/>
      <c r="FY98" s="234"/>
      <c r="FZ98" s="234"/>
      <c r="GA98" s="234"/>
      <c r="GB98" s="234"/>
      <c r="GC98" s="234"/>
      <c r="GD98" s="234"/>
      <c r="GE98" s="234"/>
      <c r="GF98" s="234"/>
      <c r="GG98" s="234"/>
      <c r="GH98" s="234"/>
      <c r="GI98" s="234"/>
      <c r="GJ98" s="234"/>
      <c r="GK98" s="234"/>
      <c r="GL98" s="234"/>
      <c r="GM98" s="234"/>
      <c r="GN98" s="234"/>
      <c r="GO98" s="234"/>
      <c r="GP98" s="234"/>
      <c r="GQ98" s="234"/>
      <c r="GR98" s="234"/>
      <c r="GS98" s="234"/>
      <c r="GT98" s="234"/>
      <c r="GU98" s="234"/>
      <c r="GV98" s="234"/>
      <c r="GW98" s="234"/>
      <c r="GX98" s="234"/>
      <c r="GY98" s="234"/>
      <c r="GZ98" s="234"/>
      <c r="HA98" s="234"/>
      <c r="HB98" s="234"/>
      <c r="HC98" s="234"/>
      <c r="HD98" s="234"/>
      <c r="HE98" s="234"/>
      <c r="HF98" s="234"/>
      <c r="HG98" s="234"/>
      <c r="HH98" s="234"/>
      <c r="HI98" s="234"/>
      <c r="HJ98" s="234"/>
      <c r="HK98" s="234"/>
      <c r="HL98" s="234"/>
      <c r="HM98" s="234"/>
      <c r="HN98" s="234"/>
      <c r="HO98" s="234"/>
      <c r="HP98" s="234"/>
      <c r="HQ98" s="234"/>
      <c r="HR98" s="234"/>
      <c r="HS98" s="234"/>
      <c r="HT98" s="234"/>
      <c r="HU98" s="234"/>
      <c r="HV98" s="234"/>
      <c r="HW98" s="234"/>
      <c r="HX98" s="234"/>
      <c r="HY98" s="234"/>
      <c r="HZ98" s="234"/>
      <c r="IA98" s="234"/>
      <c r="IB98" s="234"/>
      <c r="IC98" s="234"/>
      <c r="ID98" s="234"/>
      <c r="IE98" s="234"/>
      <c r="IF98" s="234"/>
      <c r="IG98" s="234"/>
      <c r="IH98" s="234"/>
      <c r="II98" s="234"/>
      <c r="IJ98" s="234"/>
      <c r="IK98" s="234"/>
      <c r="IL98" s="234"/>
      <c r="IM98" s="234"/>
      <c r="IN98" s="234"/>
      <c r="IO98" s="234"/>
      <c r="IP98" s="234"/>
      <c r="IQ98" s="234"/>
      <c r="IR98" s="234"/>
      <c r="IS98" s="234"/>
      <c r="IT98" s="234"/>
    </row>
    <row r="99" spans="1:254" s="208" customFormat="1" ht="27" x14ac:dyDescent="0.3">
      <c r="A99" s="214" t="s">
        <v>599</v>
      </c>
      <c r="B99" s="219" t="s">
        <v>584</v>
      </c>
      <c r="C99" s="219" t="s">
        <v>102</v>
      </c>
      <c r="D99" s="219" t="s">
        <v>160</v>
      </c>
      <c r="E99" s="219" t="s">
        <v>352</v>
      </c>
      <c r="F99" s="219"/>
      <c r="G99" s="217">
        <f>SUM(G100)</f>
        <v>12</v>
      </c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5"/>
      <c r="BW99" s="225"/>
      <c r="BX99" s="225"/>
      <c r="BY99" s="225"/>
      <c r="BZ99" s="225"/>
      <c r="CA99" s="225"/>
      <c r="CB99" s="225"/>
      <c r="CC99" s="225"/>
      <c r="CD99" s="225"/>
      <c r="CE99" s="225"/>
      <c r="CF99" s="225"/>
      <c r="CG99" s="225"/>
      <c r="CH99" s="225"/>
      <c r="CI99" s="225"/>
      <c r="CJ99" s="225"/>
      <c r="CK99" s="225"/>
      <c r="CL99" s="225"/>
      <c r="CM99" s="225"/>
      <c r="CN99" s="225"/>
      <c r="CO99" s="225"/>
      <c r="CP99" s="225"/>
      <c r="CQ99" s="225"/>
      <c r="CR99" s="225"/>
      <c r="CS99" s="225"/>
      <c r="CT99" s="225"/>
      <c r="CU99" s="225"/>
      <c r="CV99" s="225"/>
      <c r="CW99" s="225"/>
      <c r="CX99" s="225"/>
      <c r="CY99" s="225"/>
      <c r="CZ99" s="225"/>
      <c r="DA99" s="225"/>
      <c r="DB99" s="225"/>
      <c r="DC99" s="225"/>
      <c r="DD99" s="225"/>
      <c r="DE99" s="225"/>
      <c r="DF99" s="225"/>
      <c r="DG99" s="225"/>
      <c r="DH99" s="225"/>
      <c r="DI99" s="225"/>
      <c r="DJ99" s="225"/>
      <c r="DK99" s="225"/>
      <c r="DL99" s="225"/>
      <c r="DM99" s="225"/>
      <c r="DN99" s="225"/>
      <c r="DO99" s="225"/>
      <c r="DP99" s="225"/>
      <c r="DQ99" s="225"/>
      <c r="DR99" s="225"/>
      <c r="DS99" s="225"/>
      <c r="DT99" s="225"/>
      <c r="DU99" s="225"/>
      <c r="DV99" s="225"/>
      <c r="DW99" s="225"/>
      <c r="DX99" s="225"/>
      <c r="DY99" s="225"/>
      <c r="DZ99" s="225"/>
      <c r="EA99" s="225"/>
      <c r="EB99" s="225"/>
      <c r="EC99" s="225"/>
      <c r="ED99" s="225"/>
      <c r="EE99" s="225"/>
      <c r="EF99" s="225"/>
      <c r="EG99" s="225"/>
      <c r="EH99" s="225"/>
      <c r="EI99" s="225"/>
      <c r="EJ99" s="225"/>
      <c r="EK99" s="225"/>
      <c r="EL99" s="225"/>
      <c r="EM99" s="225"/>
      <c r="EN99" s="225"/>
      <c r="EO99" s="225"/>
      <c r="EP99" s="225"/>
      <c r="EQ99" s="225"/>
      <c r="ER99" s="225"/>
      <c r="ES99" s="225"/>
      <c r="ET99" s="225"/>
      <c r="EU99" s="225"/>
      <c r="EV99" s="225"/>
      <c r="EW99" s="225"/>
      <c r="EX99" s="225"/>
      <c r="EY99" s="225"/>
      <c r="EZ99" s="225"/>
      <c r="FA99" s="225"/>
      <c r="FB99" s="225"/>
      <c r="FC99" s="225"/>
      <c r="FD99" s="225"/>
      <c r="FE99" s="225"/>
      <c r="FF99" s="225"/>
      <c r="FG99" s="225"/>
      <c r="FH99" s="225"/>
      <c r="FI99" s="225"/>
      <c r="FJ99" s="225"/>
      <c r="FK99" s="225"/>
      <c r="FL99" s="225"/>
      <c r="FM99" s="225"/>
      <c r="FN99" s="225"/>
      <c r="FO99" s="225"/>
      <c r="FP99" s="225"/>
      <c r="FQ99" s="225"/>
      <c r="FR99" s="225"/>
      <c r="FS99" s="225"/>
      <c r="FT99" s="225"/>
      <c r="FU99" s="225"/>
      <c r="FV99" s="225"/>
      <c r="FW99" s="225"/>
      <c r="FX99" s="225"/>
      <c r="FY99" s="225"/>
      <c r="FZ99" s="225"/>
      <c r="GA99" s="225"/>
      <c r="GB99" s="225"/>
      <c r="GC99" s="225"/>
      <c r="GD99" s="225"/>
      <c r="GE99" s="225"/>
      <c r="GF99" s="225"/>
      <c r="GG99" s="225"/>
      <c r="GH99" s="225"/>
      <c r="GI99" s="225"/>
      <c r="GJ99" s="225"/>
      <c r="GK99" s="225"/>
      <c r="GL99" s="225"/>
      <c r="GM99" s="225"/>
      <c r="GN99" s="225"/>
      <c r="GO99" s="225"/>
      <c r="GP99" s="225"/>
      <c r="GQ99" s="225"/>
      <c r="GR99" s="225"/>
      <c r="GS99" s="225"/>
      <c r="GT99" s="225"/>
      <c r="GU99" s="225"/>
      <c r="GV99" s="225"/>
      <c r="GW99" s="225"/>
      <c r="GX99" s="225"/>
      <c r="GY99" s="225"/>
      <c r="GZ99" s="225"/>
      <c r="HA99" s="225"/>
      <c r="HB99" s="225"/>
      <c r="HC99" s="225"/>
      <c r="HD99" s="225"/>
      <c r="HE99" s="225"/>
      <c r="HF99" s="225"/>
      <c r="HG99" s="225"/>
      <c r="HH99" s="225"/>
      <c r="HI99" s="225"/>
      <c r="HJ99" s="225"/>
      <c r="HK99" s="225"/>
      <c r="HL99" s="225"/>
      <c r="HM99" s="225"/>
      <c r="HN99" s="225"/>
      <c r="HO99" s="225"/>
      <c r="HP99" s="225"/>
      <c r="HQ99" s="225"/>
      <c r="HR99" s="225"/>
      <c r="HS99" s="225"/>
      <c r="HT99" s="225"/>
      <c r="HU99" s="225"/>
      <c r="HV99" s="225"/>
      <c r="HW99" s="225"/>
      <c r="HX99" s="225"/>
      <c r="HY99" s="225"/>
      <c r="HZ99" s="225"/>
      <c r="IA99" s="225"/>
      <c r="IB99" s="225"/>
      <c r="IC99" s="225"/>
      <c r="ID99" s="225"/>
      <c r="IE99" s="225"/>
      <c r="IF99" s="225"/>
      <c r="IG99" s="225"/>
      <c r="IH99" s="225"/>
      <c r="II99" s="225"/>
      <c r="IJ99" s="225"/>
      <c r="IK99" s="225"/>
      <c r="IL99" s="225"/>
      <c r="IM99" s="225"/>
      <c r="IN99" s="225"/>
      <c r="IO99" s="225"/>
      <c r="IP99" s="225"/>
      <c r="IQ99" s="225"/>
      <c r="IR99" s="225"/>
      <c r="IS99" s="225"/>
      <c r="IT99" s="225"/>
    </row>
    <row r="100" spans="1:254" s="234" customFormat="1" ht="14.4" x14ac:dyDescent="0.3">
      <c r="A100" s="209" t="s">
        <v>586</v>
      </c>
      <c r="B100" s="222" t="s">
        <v>584</v>
      </c>
      <c r="C100" s="222" t="s">
        <v>102</v>
      </c>
      <c r="D100" s="222" t="s">
        <v>160</v>
      </c>
      <c r="E100" s="219" t="s">
        <v>352</v>
      </c>
      <c r="F100" s="222" t="s">
        <v>98</v>
      </c>
      <c r="G100" s="212">
        <v>12</v>
      </c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8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  <c r="CD100" s="208"/>
      <c r="CE100" s="208"/>
      <c r="CF100" s="208"/>
      <c r="CG100" s="208"/>
      <c r="CH100" s="208"/>
      <c r="CI100" s="208"/>
      <c r="CJ100" s="208"/>
      <c r="CK100" s="208"/>
      <c r="CL100" s="208"/>
      <c r="CM100" s="208"/>
      <c r="CN100" s="208"/>
      <c r="CO100" s="208"/>
      <c r="CP100" s="208"/>
      <c r="CQ100" s="208"/>
      <c r="CR100" s="208"/>
      <c r="CS100" s="208"/>
      <c r="CT100" s="208"/>
      <c r="CU100" s="208"/>
      <c r="CV100" s="208"/>
      <c r="CW100" s="208"/>
      <c r="CX100" s="208"/>
      <c r="CY100" s="208"/>
      <c r="CZ100" s="208"/>
      <c r="DA100" s="208"/>
      <c r="DB100" s="208"/>
      <c r="DC100" s="208"/>
      <c r="DD100" s="208"/>
      <c r="DE100" s="208"/>
      <c r="DF100" s="208"/>
      <c r="DG100" s="208"/>
      <c r="DH100" s="208"/>
      <c r="DI100" s="208"/>
      <c r="DJ100" s="208"/>
      <c r="DK100" s="208"/>
      <c r="DL100" s="208"/>
      <c r="DM100" s="208"/>
      <c r="DN100" s="208"/>
      <c r="DO100" s="208"/>
      <c r="DP100" s="208"/>
      <c r="DQ100" s="208"/>
      <c r="DR100" s="208"/>
      <c r="DS100" s="208"/>
      <c r="DT100" s="208"/>
      <c r="DU100" s="208"/>
      <c r="DV100" s="208"/>
      <c r="DW100" s="208"/>
      <c r="DX100" s="208"/>
      <c r="DY100" s="208"/>
      <c r="DZ100" s="208"/>
      <c r="EA100" s="208"/>
      <c r="EB100" s="208"/>
      <c r="EC100" s="208"/>
      <c r="ED100" s="208"/>
      <c r="EE100" s="208"/>
      <c r="EF100" s="208"/>
      <c r="EG100" s="208"/>
      <c r="EH100" s="208"/>
      <c r="EI100" s="208"/>
      <c r="EJ100" s="208"/>
      <c r="EK100" s="208"/>
      <c r="EL100" s="208"/>
      <c r="EM100" s="208"/>
      <c r="EN100" s="208"/>
      <c r="EO100" s="208"/>
      <c r="EP100" s="208"/>
      <c r="EQ100" s="208"/>
      <c r="ER100" s="208"/>
      <c r="ES100" s="208"/>
      <c r="ET100" s="208"/>
      <c r="EU100" s="208"/>
      <c r="EV100" s="208"/>
      <c r="EW100" s="208"/>
      <c r="EX100" s="208"/>
      <c r="EY100" s="208"/>
      <c r="EZ100" s="208"/>
      <c r="FA100" s="208"/>
      <c r="FB100" s="208"/>
      <c r="FC100" s="208"/>
      <c r="FD100" s="208"/>
      <c r="FE100" s="208"/>
      <c r="FF100" s="208"/>
      <c r="FG100" s="208"/>
      <c r="FH100" s="208"/>
      <c r="FI100" s="208"/>
      <c r="FJ100" s="208"/>
      <c r="FK100" s="208"/>
      <c r="FL100" s="208"/>
      <c r="FM100" s="208"/>
      <c r="FN100" s="208"/>
      <c r="FO100" s="208"/>
      <c r="FP100" s="208"/>
      <c r="FQ100" s="208"/>
      <c r="FR100" s="208"/>
      <c r="FS100" s="208"/>
      <c r="FT100" s="208"/>
      <c r="FU100" s="208"/>
      <c r="FV100" s="208"/>
      <c r="FW100" s="208"/>
      <c r="FX100" s="208"/>
      <c r="FY100" s="208"/>
      <c r="FZ100" s="208"/>
      <c r="GA100" s="208"/>
      <c r="GB100" s="208"/>
      <c r="GC100" s="208"/>
      <c r="GD100" s="208"/>
      <c r="GE100" s="208"/>
      <c r="GF100" s="208"/>
      <c r="GG100" s="208"/>
      <c r="GH100" s="208"/>
      <c r="GI100" s="208"/>
      <c r="GJ100" s="208"/>
      <c r="GK100" s="208"/>
      <c r="GL100" s="208"/>
      <c r="GM100" s="208"/>
      <c r="GN100" s="208"/>
      <c r="GO100" s="208"/>
      <c r="GP100" s="208"/>
      <c r="GQ100" s="208"/>
      <c r="GR100" s="208"/>
      <c r="GS100" s="208"/>
      <c r="GT100" s="208"/>
      <c r="GU100" s="208"/>
      <c r="GV100" s="208"/>
      <c r="GW100" s="208"/>
      <c r="GX100" s="208"/>
      <c r="GY100" s="208"/>
      <c r="GZ100" s="208"/>
      <c r="HA100" s="208"/>
      <c r="HB100" s="208"/>
      <c r="HC100" s="208"/>
      <c r="HD100" s="208"/>
      <c r="HE100" s="208"/>
      <c r="HF100" s="208"/>
      <c r="HG100" s="208"/>
      <c r="HH100" s="208"/>
      <c r="HI100" s="208"/>
      <c r="HJ100" s="208"/>
      <c r="HK100" s="208"/>
      <c r="HL100" s="208"/>
      <c r="HM100" s="208"/>
      <c r="HN100" s="208"/>
      <c r="HO100" s="208"/>
      <c r="HP100" s="208"/>
      <c r="HQ100" s="208"/>
      <c r="HR100" s="208"/>
      <c r="HS100" s="208"/>
      <c r="HT100" s="208"/>
      <c r="HU100" s="208"/>
      <c r="HV100" s="208"/>
      <c r="HW100" s="208"/>
      <c r="HX100" s="208"/>
      <c r="HY100" s="208"/>
      <c r="HZ100" s="208"/>
      <c r="IA100" s="208"/>
      <c r="IB100" s="208"/>
      <c r="IC100" s="208"/>
      <c r="ID100" s="208"/>
      <c r="IE100" s="208"/>
      <c r="IF100" s="208"/>
      <c r="IG100" s="208"/>
      <c r="IH100" s="208"/>
      <c r="II100" s="208"/>
      <c r="IJ100" s="208"/>
      <c r="IK100" s="208"/>
      <c r="IL100" s="208"/>
      <c r="IM100" s="208"/>
      <c r="IN100" s="208"/>
      <c r="IO100" s="208"/>
      <c r="IP100" s="208"/>
      <c r="IQ100" s="208"/>
      <c r="IR100" s="208"/>
      <c r="IS100" s="208"/>
      <c r="IT100" s="208"/>
    </row>
    <row r="101" spans="1:254" s="225" customFormat="1" ht="13.8" x14ac:dyDescent="0.25">
      <c r="A101" s="199" t="s">
        <v>163</v>
      </c>
      <c r="B101" s="200" t="s">
        <v>584</v>
      </c>
      <c r="C101" s="201" t="s">
        <v>102</v>
      </c>
      <c r="D101" s="201" t="s">
        <v>164</v>
      </c>
      <c r="E101" s="201"/>
      <c r="F101" s="201"/>
      <c r="G101" s="202">
        <f>SUM(G106+G102+G104)</f>
        <v>22200.77</v>
      </c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  <c r="BV101" s="181"/>
      <c r="BW101" s="181"/>
      <c r="BX101" s="181"/>
      <c r="BY101" s="181"/>
      <c r="BZ101" s="181"/>
      <c r="CA101" s="181"/>
      <c r="CB101" s="181"/>
      <c r="CC101" s="181"/>
      <c r="CD101" s="181"/>
      <c r="CE101" s="181"/>
      <c r="CF101" s="181"/>
      <c r="CG101" s="181"/>
      <c r="CH101" s="181"/>
      <c r="CI101" s="181"/>
      <c r="CJ101" s="181"/>
      <c r="CK101" s="181"/>
      <c r="CL101" s="181"/>
      <c r="CM101" s="181"/>
      <c r="CN101" s="181"/>
      <c r="CO101" s="181"/>
      <c r="CP101" s="181"/>
      <c r="CQ101" s="181"/>
      <c r="CR101" s="181"/>
      <c r="CS101" s="181"/>
      <c r="CT101" s="181"/>
      <c r="CU101" s="181"/>
      <c r="CV101" s="181"/>
      <c r="CW101" s="181"/>
      <c r="CX101" s="181"/>
      <c r="CY101" s="181"/>
      <c r="CZ101" s="181"/>
      <c r="DA101" s="181"/>
      <c r="DB101" s="181"/>
      <c r="DC101" s="181"/>
      <c r="DD101" s="181"/>
      <c r="DE101" s="181"/>
      <c r="DF101" s="181"/>
      <c r="DG101" s="181"/>
      <c r="DH101" s="181"/>
      <c r="DI101" s="181"/>
      <c r="DJ101" s="181"/>
      <c r="DK101" s="181"/>
      <c r="DL101" s="181"/>
      <c r="DM101" s="181"/>
      <c r="DN101" s="181"/>
      <c r="DO101" s="181"/>
      <c r="DP101" s="181"/>
      <c r="DQ101" s="181"/>
      <c r="DR101" s="181"/>
      <c r="DS101" s="181"/>
      <c r="DT101" s="181"/>
      <c r="DU101" s="181"/>
      <c r="DV101" s="181"/>
      <c r="DW101" s="181"/>
      <c r="DX101" s="181"/>
      <c r="DY101" s="181"/>
      <c r="DZ101" s="181"/>
      <c r="EA101" s="181"/>
      <c r="EB101" s="181"/>
      <c r="EC101" s="181"/>
      <c r="ED101" s="181"/>
      <c r="EE101" s="181"/>
      <c r="EF101" s="181"/>
      <c r="EG101" s="181"/>
      <c r="EH101" s="181"/>
      <c r="EI101" s="181"/>
      <c r="EJ101" s="181"/>
      <c r="EK101" s="181"/>
      <c r="EL101" s="181"/>
      <c r="EM101" s="181"/>
      <c r="EN101" s="181"/>
      <c r="EO101" s="181"/>
      <c r="EP101" s="181"/>
      <c r="EQ101" s="181"/>
      <c r="ER101" s="181"/>
      <c r="ES101" s="181"/>
      <c r="ET101" s="181"/>
      <c r="EU101" s="181"/>
      <c r="EV101" s="181"/>
      <c r="EW101" s="181"/>
      <c r="EX101" s="181"/>
      <c r="EY101" s="181"/>
      <c r="EZ101" s="181"/>
      <c r="FA101" s="181"/>
      <c r="FB101" s="181"/>
      <c r="FC101" s="181"/>
      <c r="FD101" s="181"/>
      <c r="FE101" s="181"/>
      <c r="FF101" s="181"/>
      <c r="FG101" s="181"/>
      <c r="FH101" s="181"/>
      <c r="FI101" s="181"/>
      <c r="FJ101" s="181"/>
      <c r="FK101" s="181"/>
      <c r="FL101" s="181"/>
      <c r="FM101" s="181"/>
      <c r="FN101" s="181"/>
      <c r="FO101" s="181"/>
      <c r="FP101" s="181"/>
      <c r="FQ101" s="181"/>
      <c r="FR101" s="181"/>
      <c r="FS101" s="181"/>
      <c r="FT101" s="181"/>
      <c r="FU101" s="181"/>
      <c r="FV101" s="181"/>
      <c r="FW101" s="181"/>
      <c r="FX101" s="181"/>
      <c r="FY101" s="181"/>
      <c r="FZ101" s="181"/>
      <c r="GA101" s="181"/>
      <c r="GB101" s="181"/>
      <c r="GC101" s="181"/>
      <c r="GD101" s="181"/>
      <c r="GE101" s="181"/>
      <c r="GF101" s="181"/>
      <c r="GG101" s="181"/>
      <c r="GH101" s="181"/>
      <c r="GI101" s="181"/>
      <c r="GJ101" s="181"/>
      <c r="GK101" s="181"/>
      <c r="GL101" s="181"/>
      <c r="GM101" s="181"/>
      <c r="GN101" s="181"/>
      <c r="GO101" s="181"/>
      <c r="GP101" s="181"/>
      <c r="GQ101" s="181"/>
      <c r="GR101" s="181"/>
      <c r="GS101" s="181"/>
      <c r="GT101" s="181"/>
      <c r="GU101" s="181"/>
      <c r="GV101" s="181"/>
      <c r="GW101" s="181"/>
      <c r="GX101" s="181"/>
      <c r="GY101" s="181"/>
      <c r="GZ101" s="181"/>
      <c r="HA101" s="181"/>
      <c r="HB101" s="181"/>
      <c r="HC101" s="181"/>
      <c r="HD101" s="181"/>
      <c r="HE101" s="181"/>
      <c r="HF101" s="181"/>
      <c r="HG101" s="181"/>
      <c r="HH101" s="181"/>
      <c r="HI101" s="181"/>
      <c r="HJ101" s="181"/>
      <c r="HK101" s="181"/>
      <c r="HL101" s="181"/>
      <c r="HM101" s="181"/>
      <c r="HN101" s="181"/>
      <c r="HO101" s="181"/>
      <c r="HP101" s="181"/>
      <c r="HQ101" s="181"/>
      <c r="HR101" s="181"/>
      <c r="HS101" s="181"/>
      <c r="HT101" s="181"/>
      <c r="HU101" s="181"/>
      <c r="HV101" s="181"/>
      <c r="HW101" s="181"/>
      <c r="HX101" s="181"/>
      <c r="HY101" s="181"/>
      <c r="HZ101" s="181"/>
      <c r="IA101" s="181"/>
      <c r="IB101" s="181"/>
      <c r="IC101" s="181"/>
      <c r="ID101" s="181"/>
      <c r="IE101" s="181"/>
      <c r="IF101" s="181"/>
      <c r="IG101" s="181"/>
      <c r="IH101" s="181"/>
      <c r="II101" s="181"/>
      <c r="IJ101" s="181"/>
      <c r="IK101" s="181"/>
      <c r="IL101" s="181"/>
      <c r="IM101" s="181"/>
      <c r="IN101" s="181"/>
      <c r="IO101" s="181"/>
      <c r="IP101" s="181"/>
      <c r="IQ101" s="181"/>
      <c r="IR101" s="181"/>
      <c r="IS101" s="181"/>
      <c r="IT101" s="181"/>
    </row>
    <row r="102" spans="1:254" s="194" customFormat="1" ht="13.8" x14ac:dyDescent="0.25">
      <c r="A102" s="214" t="s">
        <v>165</v>
      </c>
      <c r="B102" s="219" t="s">
        <v>584</v>
      </c>
      <c r="C102" s="216" t="s">
        <v>102</v>
      </c>
      <c r="D102" s="216" t="s">
        <v>164</v>
      </c>
      <c r="E102" s="211" t="s">
        <v>353</v>
      </c>
      <c r="F102" s="216"/>
      <c r="G102" s="217">
        <f>SUM(G103)</f>
        <v>0</v>
      </c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/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26"/>
      <c r="DC102" s="126"/>
      <c r="DD102" s="126"/>
      <c r="DE102" s="126"/>
      <c r="DF102" s="126"/>
      <c r="DG102" s="126"/>
      <c r="DH102" s="126"/>
      <c r="DI102" s="126"/>
      <c r="DJ102" s="126"/>
      <c r="DK102" s="126"/>
      <c r="DL102" s="126"/>
      <c r="DM102" s="126"/>
      <c r="DN102" s="126"/>
      <c r="DO102" s="126"/>
      <c r="DP102" s="126"/>
      <c r="DQ102" s="126"/>
      <c r="DR102" s="126"/>
      <c r="DS102" s="126"/>
      <c r="DT102" s="126"/>
      <c r="DU102" s="126"/>
      <c r="DV102" s="126"/>
      <c r="DW102" s="126"/>
      <c r="DX102" s="126"/>
      <c r="DY102" s="126"/>
      <c r="DZ102" s="126"/>
      <c r="EA102" s="126"/>
      <c r="EB102" s="126"/>
      <c r="EC102" s="126"/>
      <c r="ED102" s="126"/>
      <c r="EE102" s="126"/>
      <c r="EF102" s="126"/>
      <c r="EG102" s="126"/>
      <c r="EH102" s="126"/>
      <c r="EI102" s="126"/>
      <c r="EJ102" s="126"/>
      <c r="EK102" s="126"/>
      <c r="EL102" s="126"/>
      <c r="EM102" s="126"/>
      <c r="EN102" s="126"/>
      <c r="EO102" s="126"/>
      <c r="EP102" s="126"/>
      <c r="EQ102" s="126"/>
      <c r="ER102" s="126"/>
      <c r="ES102" s="126"/>
      <c r="ET102" s="126"/>
      <c r="EU102" s="126"/>
      <c r="EV102" s="126"/>
      <c r="EW102" s="126"/>
      <c r="EX102" s="126"/>
      <c r="EY102" s="126"/>
      <c r="EZ102" s="126"/>
      <c r="FA102" s="126"/>
      <c r="FB102" s="126"/>
      <c r="FC102" s="126"/>
      <c r="FD102" s="126"/>
      <c r="FE102" s="126"/>
      <c r="FF102" s="126"/>
      <c r="FG102" s="126"/>
      <c r="FH102" s="126"/>
      <c r="FI102" s="126"/>
      <c r="FJ102" s="126"/>
      <c r="FK102" s="126"/>
      <c r="FL102" s="126"/>
      <c r="FM102" s="126"/>
      <c r="FN102" s="126"/>
      <c r="FO102" s="126"/>
      <c r="FP102" s="126"/>
      <c r="FQ102" s="126"/>
      <c r="FR102" s="126"/>
      <c r="FS102" s="126"/>
      <c r="FT102" s="126"/>
      <c r="FU102" s="126"/>
      <c r="FV102" s="126"/>
      <c r="FW102" s="126"/>
      <c r="FX102" s="126"/>
      <c r="FY102" s="126"/>
      <c r="FZ102" s="126"/>
      <c r="GA102" s="126"/>
      <c r="GB102" s="126"/>
      <c r="GC102" s="126"/>
      <c r="GD102" s="126"/>
      <c r="GE102" s="126"/>
      <c r="GF102" s="126"/>
      <c r="GG102" s="126"/>
      <c r="GH102" s="126"/>
      <c r="GI102" s="126"/>
      <c r="GJ102" s="126"/>
      <c r="GK102" s="126"/>
      <c r="GL102" s="126"/>
      <c r="GM102" s="126"/>
      <c r="GN102" s="126"/>
      <c r="GO102" s="126"/>
      <c r="GP102" s="126"/>
      <c r="GQ102" s="126"/>
      <c r="GR102" s="126"/>
      <c r="GS102" s="126"/>
      <c r="GT102" s="126"/>
      <c r="GU102" s="126"/>
      <c r="GV102" s="126"/>
      <c r="GW102" s="126"/>
      <c r="GX102" s="126"/>
      <c r="GY102" s="126"/>
      <c r="GZ102" s="126"/>
      <c r="HA102" s="126"/>
      <c r="HB102" s="126"/>
      <c r="HC102" s="126"/>
      <c r="HD102" s="126"/>
      <c r="HE102" s="126"/>
      <c r="HF102" s="126"/>
      <c r="HG102" s="126"/>
      <c r="HH102" s="126"/>
      <c r="HI102" s="126"/>
      <c r="HJ102" s="126"/>
      <c r="HK102" s="126"/>
      <c r="HL102" s="126"/>
      <c r="HM102" s="126"/>
      <c r="HN102" s="126"/>
      <c r="HO102" s="126"/>
      <c r="HP102" s="126"/>
      <c r="HQ102" s="126"/>
      <c r="HR102" s="126"/>
      <c r="HS102" s="126"/>
      <c r="HT102" s="126"/>
      <c r="HU102" s="126"/>
      <c r="HV102" s="126"/>
      <c r="HW102" s="126"/>
      <c r="HX102" s="126"/>
      <c r="HY102" s="126"/>
      <c r="HZ102" s="126"/>
      <c r="IA102" s="126"/>
      <c r="IB102" s="126"/>
      <c r="IC102" s="126"/>
      <c r="ID102" s="126"/>
      <c r="IE102" s="126"/>
      <c r="IF102" s="126"/>
      <c r="IG102" s="126"/>
      <c r="IH102" s="126"/>
      <c r="II102" s="126"/>
      <c r="IJ102" s="126"/>
      <c r="IK102" s="126"/>
      <c r="IL102" s="126"/>
      <c r="IM102" s="126"/>
      <c r="IN102" s="126"/>
      <c r="IO102" s="126"/>
      <c r="IP102" s="126"/>
      <c r="IQ102" s="126"/>
      <c r="IR102" s="126"/>
      <c r="IS102" s="126"/>
      <c r="IT102" s="126"/>
    </row>
    <row r="103" spans="1:254" s="223" customFormat="1" ht="14.4" x14ac:dyDescent="0.3">
      <c r="A103" s="209" t="s">
        <v>594</v>
      </c>
      <c r="B103" s="222" t="s">
        <v>584</v>
      </c>
      <c r="C103" s="211" t="s">
        <v>102</v>
      </c>
      <c r="D103" s="211" t="s">
        <v>164</v>
      </c>
      <c r="E103" s="211" t="s">
        <v>353</v>
      </c>
      <c r="F103" s="211" t="s">
        <v>139</v>
      </c>
      <c r="G103" s="212">
        <v>0</v>
      </c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  <c r="BI103" s="213"/>
      <c r="BJ103" s="213"/>
      <c r="BK103" s="213"/>
      <c r="BL103" s="213"/>
      <c r="BM103" s="213"/>
      <c r="BN103" s="213"/>
      <c r="BO103" s="213"/>
      <c r="BP103" s="213"/>
      <c r="BQ103" s="213"/>
      <c r="BR103" s="213"/>
      <c r="BS103" s="213"/>
      <c r="BT103" s="213"/>
      <c r="BU103" s="213"/>
      <c r="BV103" s="213"/>
      <c r="BW103" s="213"/>
      <c r="BX103" s="213"/>
      <c r="BY103" s="213"/>
      <c r="BZ103" s="213"/>
      <c r="CA103" s="213"/>
      <c r="CB103" s="213"/>
      <c r="CC103" s="213"/>
      <c r="CD103" s="213"/>
      <c r="CE103" s="213"/>
      <c r="CF103" s="213"/>
      <c r="CG103" s="213"/>
      <c r="CH103" s="213"/>
      <c r="CI103" s="213"/>
      <c r="CJ103" s="213"/>
      <c r="CK103" s="213"/>
      <c r="CL103" s="213"/>
      <c r="CM103" s="213"/>
      <c r="CN103" s="213"/>
      <c r="CO103" s="213"/>
      <c r="CP103" s="213"/>
      <c r="CQ103" s="213"/>
      <c r="CR103" s="213"/>
      <c r="CS103" s="213"/>
      <c r="CT103" s="213"/>
      <c r="CU103" s="213"/>
      <c r="CV103" s="213"/>
      <c r="CW103" s="213"/>
      <c r="CX103" s="213"/>
      <c r="CY103" s="213"/>
      <c r="CZ103" s="213"/>
      <c r="DA103" s="213"/>
      <c r="DB103" s="213"/>
      <c r="DC103" s="213"/>
      <c r="DD103" s="213"/>
      <c r="DE103" s="213"/>
      <c r="DF103" s="213"/>
      <c r="DG103" s="213"/>
      <c r="DH103" s="213"/>
      <c r="DI103" s="213"/>
      <c r="DJ103" s="213"/>
      <c r="DK103" s="213"/>
      <c r="DL103" s="213"/>
      <c r="DM103" s="213"/>
      <c r="DN103" s="213"/>
      <c r="DO103" s="213"/>
      <c r="DP103" s="213"/>
      <c r="DQ103" s="213"/>
      <c r="DR103" s="213"/>
      <c r="DS103" s="213"/>
      <c r="DT103" s="213"/>
      <c r="DU103" s="213"/>
      <c r="DV103" s="213"/>
      <c r="DW103" s="213"/>
      <c r="DX103" s="213"/>
      <c r="DY103" s="213"/>
      <c r="DZ103" s="213"/>
      <c r="EA103" s="213"/>
      <c r="EB103" s="213"/>
      <c r="EC103" s="213"/>
      <c r="ED103" s="213"/>
      <c r="EE103" s="213"/>
      <c r="EF103" s="213"/>
      <c r="EG103" s="213"/>
      <c r="EH103" s="213"/>
      <c r="EI103" s="213"/>
      <c r="EJ103" s="213"/>
      <c r="EK103" s="213"/>
      <c r="EL103" s="213"/>
      <c r="EM103" s="213"/>
      <c r="EN103" s="213"/>
      <c r="EO103" s="213"/>
      <c r="EP103" s="213"/>
      <c r="EQ103" s="213"/>
      <c r="ER103" s="213"/>
      <c r="ES103" s="213"/>
      <c r="ET103" s="213"/>
      <c r="EU103" s="213"/>
      <c r="EV103" s="213"/>
      <c r="EW103" s="213"/>
      <c r="EX103" s="213"/>
      <c r="EY103" s="213"/>
      <c r="EZ103" s="213"/>
      <c r="FA103" s="213"/>
      <c r="FB103" s="213"/>
      <c r="FC103" s="213"/>
      <c r="FD103" s="213"/>
      <c r="FE103" s="213"/>
      <c r="FF103" s="213"/>
      <c r="FG103" s="213"/>
      <c r="FH103" s="213"/>
      <c r="FI103" s="213"/>
      <c r="FJ103" s="213"/>
      <c r="FK103" s="213"/>
      <c r="FL103" s="213"/>
      <c r="FM103" s="213"/>
      <c r="FN103" s="213"/>
      <c r="FO103" s="213"/>
      <c r="FP103" s="213"/>
      <c r="FQ103" s="213"/>
      <c r="FR103" s="213"/>
      <c r="FS103" s="213"/>
      <c r="FT103" s="213"/>
      <c r="FU103" s="213"/>
      <c r="FV103" s="213"/>
      <c r="FW103" s="213"/>
      <c r="FX103" s="213"/>
      <c r="FY103" s="213"/>
      <c r="FZ103" s="213"/>
      <c r="GA103" s="213"/>
      <c r="GB103" s="213"/>
      <c r="GC103" s="213"/>
      <c r="GD103" s="213"/>
      <c r="GE103" s="213"/>
      <c r="GF103" s="213"/>
      <c r="GG103" s="213"/>
      <c r="GH103" s="213"/>
      <c r="GI103" s="213"/>
      <c r="GJ103" s="213"/>
      <c r="GK103" s="213"/>
      <c r="GL103" s="213"/>
      <c r="GM103" s="213"/>
      <c r="GN103" s="213"/>
      <c r="GO103" s="213"/>
      <c r="GP103" s="213"/>
      <c r="GQ103" s="213"/>
      <c r="GR103" s="213"/>
      <c r="GS103" s="213"/>
      <c r="GT103" s="213"/>
      <c r="GU103" s="213"/>
      <c r="GV103" s="213"/>
      <c r="GW103" s="213"/>
      <c r="GX103" s="213"/>
      <c r="GY103" s="213"/>
      <c r="GZ103" s="213"/>
      <c r="HA103" s="213"/>
      <c r="HB103" s="213"/>
      <c r="HC103" s="213"/>
      <c r="HD103" s="213"/>
      <c r="HE103" s="213"/>
      <c r="HF103" s="213"/>
      <c r="HG103" s="213"/>
      <c r="HH103" s="213"/>
      <c r="HI103" s="213"/>
      <c r="HJ103" s="213"/>
      <c r="HK103" s="213"/>
      <c r="HL103" s="213"/>
      <c r="HM103" s="213"/>
      <c r="HN103" s="213"/>
      <c r="HO103" s="213"/>
      <c r="HP103" s="213"/>
      <c r="HQ103" s="213"/>
      <c r="HR103" s="213"/>
      <c r="HS103" s="213"/>
      <c r="HT103" s="213"/>
      <c r="HU103" s="213"/>
      <c r="HV103" s="213"/>
      <c r="HW103" s="213"/>
      <c r="HX103" s="213"/>
      <c r="HY103" s="213"/>
      <c r="HZ103" s="213"/>
      <c r="IA103" s="213"/>
      <c r="IB103" s="213"/>
      <c r="IC103" s="213"/>
      <c r="ID103" s="213"/>
      <c r="IE103" s="213"/>
      <c r="IF103" s="213"/>
      <c r="IG103" s="213"/>
      <c r="IH103" s="213"/>
      <c r="II103" s="213"/>
      <c r="IJ103" s="213"/>
      <c r="IK103" s="213"/>
      <c r="IL103" s="213"/>
      <c r="IM103" s="213"/>
      <c r="IN103" s="213"/>
      <c r="IO103" s="213"/>
      <c r="IP103" s="213"/>
      <c r="IQ103" s="213"/>
      <c r="IR103" s="213"/>
      <c r="IS103" s="213"/>
      <c r="IT103" s="213"/>
    </row>
    <row r="104" spans="1:254" s="225" customFormat="1" ht="26.4" x14ac:dyDescent="0.25">
      <c r="A104" s="214" t="s">
        <v>600</v>
      </c>
      <c r="B104" s="219" t="s">
        <v>584</v>
      </c>
      <c r="C104" s="216" t="s">
        <v>102</v>
      </c>
      <c r="D104" s="216" t="s">
        <v>164</v>
      </c>
      <c r="E104" s="211" t="s">
        <v>354</v>
      </c>
      <c r="F104" s="216"/>
      <c r="G104" s="217">
        <f>SUM(G105)</f>
        <v>4475.21</v>
      </c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6"/>
      <c r="CF104" s="126"/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  <c r="DC104" s="126"/>
      <c r="DD104" s="126"/>
      <c r="DE104" s="126"/>
      <c r="DF104" s="126"/>
      <c r="DG104" s="126"/>
      <c r="DH104" s="126"/>
      <c r="DI104" s="126"/>
      <c r="DJ104" s="126"/>
      <c r="DK104" s="126"/>
      <c r="DL104" s="126"/>
      <c r="DM104" s="126"/>
      <c r="DN104" s="126"/>
      <c r="DO104" s="126"/>
      <c r="DP104" s="126"/>
      <c r="DQ104" s="126"/>
      <c r="DR104" s="126"/>
      <c r="DS104" s="126"/>
      <c r="DT104" s="126"/>
      <c r="DU104" s="126"/>
      <c r="DV104" s="126"/>
      <c r="DW104" s="126"/>
      <c r="DX104" s="126"/>
      <c r="DY104" s="126"/>
      <c r="DZ104" s="126"/>
      <c r="EA104" s="126"/>
      <c r="EB104" s="126"/>
      <c r="EC104" s="126"/>
      <c r="ED104" s="126"/>
      <c r="EE104" s="126"/>
      <c r="EF104" s="126"/>
      <c r="EG104" s="126"/>
      <c r="EH104" s="126"/>
      <c r="EI104" s="126"/>
      <c r="EJ104" s="126"/>
      <c r="EK104" s="126"/>
      <c r="EL104" s="126"/>
      <c r="EM104" s="126"/>
      <c r="EN104" s="126"/>
      <c r="EO104" s="126"/>
      <c r="EP104" s="126"/>
      <c r="EQ104" s="126"/>
      <c r="ER104" s="126"/>
      <c r="ES104" s="126"/>
      <c r="ET104" s="126"/>
      <c r="EU104" s="126"/>
      <c r="EV104" s="126"/>
      <c r="EW104" s="126"/>
      <c r="EX104" s="126"/>
      <c r="EY104" s="126"/>
      <c r="EZ104" s="126"/>
      <c r="FA104" s="126"/>
      <c r="FB104" s="126"/>
      <c r="FC104" s="126"/>
      <c r="FD104" s="126"/>
      <c r="FE104" s="126"/>
      <c r="FF104" s="126"/>
      <c r="FG104" s="126"/>
      <c r="FH104" s="126"/>
      <c r="FI104" s="126"/>
      <c r="FJ104" s="126"/>
      <c r="FK104" s="126"/>
      <c r="FL104" s="126"/>
      <c r="FM104" s="126"/>
      <c r="FN104" s="126"/>
      <c r="FO104" s="126"/>
      <c r="FP104" s="126"/>
      <c r="FQ104" s="126"/>
      <c r="FR104" s="126"/>
      <c r="FS104" s="126"/>
      <c r="FT104" s="126"/>
      <c r="FU104" s="126"/>
      <c r="FV104" s="126"/>
      <c r="FW104" s="126"/>
      <c r="FX104" s="126"/>
      <c r="FY104" s="126"/>
      <c r="FZ104" s="126"/>
      <c r="GA104" s="126"/>
      <c r="GB104" s="126"/>
      <c r="GC104" s="126"/>
      <c r="GD104" s="126"/>
      <c r="GE104" s="126"/>
      <c r="GF104" s="126"/>
      <c r="GG104" s="126"/>
      <c r="GH104" s="126"/>
      <c r="GI104" s="126"/>
      <c r="GJ104" s="126"/>
      <c r="GK104" s="126"/>
      <c r="GL104" s="126"/>
      <c r="GM104" s="126"/>
      <c r="GN104" s="126"/>
      <c r="GO104" s="126"/>
      <c r="GP104" s="126"/>
      <c r="GQ104" s="126"/>
      <c r="GR104" s="126"/>
      <c r="GS104" s="126"/>
      <c r="GT104" s="126"/>
      <c r="GU104" s="126"/>
      <c r="GV104" s="126"/>
      <c r="GW104" s="126"/>
      <c r="GX104" s="126"/>
      <c r="GY104" s="126"/>
      <c r="GZ104" s="126"/>
      <c r="HA104" s="126"/>
      <c r="HB104" s="126"/>
      <c r="HC104" s="126"/>
      <c r="HD104" s="126"/>
      <c r="HE104" s="126"/>
      <c r="HF104" s="126"/>
      <c r="HG104" s="126"/>
      <c r="HH104" s="126"/>
      <c r="HI104" s="126"/>
      <c r="HJ104" s="126"/>
      <c r="HK104" s="126"/>
      <c r="HL104" s="126"/>
      <c r="HM104" s="126"/>
      <c r="HN104" s="126"/>
      <c r="HO104" s="126"/>
      <c r="HP104" s="126"/>
      <c r="HQ104" s="126"/>
      <c r="HR104" s="126"/>
      <c r="HS104" s="126"/>
      <c r="HT104" s="126"/>
      <c r="HU104" s="126"/>
      <c r="HV104" s="126"/>
      <c r="HW104" s="126"/>
      <c r="HX104" s="126"/>
      <c r="HY104" s="126"/>
      <c r="HZ104" s="126"/>
      <c r="IA104" s="126"/>
      <c r="IB104" s="126"/>
      <c r="IC104" s="126"/>
      <c r="ID104" s="126"/>
      <c r="IE104" s="126"/>
      <c r="IF104" s="126"/>
      <c r="IG104" s="126"/>
      <c r="IH104" s="126"/>
      <c r="II104" s="126"/>
      <c r="IJ104" s="126"/>
      <c r="IK104" s="126"/>
      <c r="IL104" s="126"/>
      <c r="IM104" s="126"/>
      <c r="IN104" s="126"/>
      <c r="IO104" s="126"/>
      <c r="IP104" s="126"/>
      <c r="IQ104" s="126"/>
      <c r="IR104" s="126"/>
      <c r="IS104" s="126"/>
      <c r="IT104" s="126"/>
    </row>
    <row r="105" spans="1:254" s="223" customFormat="1" ht="14.4" x14ac:dyDescent="0.3">
      <c r="A105" s="209" t="s">
        <v>586</v>
      </c>
      <c r="B105" s="222" t="s">
        <v>584</v>
      </c>
      <c r="C105" s="211" t="s">
        <v>102</v>
      </c>
      <c r="D105" s="211" t="s">
        <v>164</v>
      </c>
      <c r="E105" s="211" t="s">
        <v>354</v>
      </c>
      <c r="F105" s="211" t="s">
        <v>98</v>
      </c>
      <c r="G105" s="212">
        <v>4475.21</v>
      </c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  <c r="BI105" s="213"/>
      <c r="BJ105" s="213"/>
      <c r="BK105" s="213"/>
      <c r="BL105" s="213"/>
      <c r="BM105" s="213"/>
      <c r="BN105" s="213"/>
      <c r="BO105" s="213"/>
      <c r="BP105" s="213"/>
      <c r="BQ105" s="213"/>
      <c r="BR105" s="213"/>
      <c r="BS105" s="213"/>
      <c r="BT105" s="213"/>
      <c r="BU105" s="213"/>
      <c r="BV105" s="213"/>
      <c r="BW105" s="213"/>
      <c r="BX105" s="213"/>
      <c r="BY105" s="213"/>
      <c r="BZ105" s="213"/>
      <c r="CA105" s="213"/>
      <c r="CB105" s="213"/>
      <c r="CC105" s="213"/>
      <c r="CD105" s="213"/>
      <c r="CE105" s="213"/>
      <c r="CF105" s="213"/>
      <c r="CG105" s="213"/>
      <c r="CH105" s="213"/>
      <c r="CI105" s="213"/>
      <c r="CJ105" s="213"/>
      <c r="CK105" s="213"/>
      <c r="CL105" s="213"/>
      <c r="CM105" s="213"/>
      <c r="CN105" s="213"/>
      <c r="CO105" s="213"/>
      <c r="CP105" s="213"/>
      <c r="CQ105" s="213"/>
      <c r="CR105" s="213"/>
      <c r="CS105" s="213"/>
      <c r="CT105" s="213"/>
      <c r="CU105" s="213"/>
      <c r="CV105" s="213"/>
      <c r="CW105" s="213"/>
      <c r="CX105" s="213"/>
      <c r="CY105" s="213"/>
      <c r="CZ105" s="213"/>
      <c r="DA105" s="213"/>
      <c r="DB105" s="213"/>
      <c r="DC105" s="213"/>
      <c r="DD105" s="213"/>
      <c r="DE105" s="213"/>
      <c r="DF105" s="213"/>
      <c r="DG105" s="213"/>
      <c r="DH105" s="213"/>
      <c r="DI105" s="213"/>
      <c r="DJ105" s="213"/>
      <c r="DK105" s="213"/>
      <c r="DL105" s="213"/>
      <c r="DM105" s="213"/>
      <c r="DN105" s="213"/>
      <c r="DO105" s="213"/>
      <c r="DP105" s="213"/>
      <c r="DQ105" s="213"/>
      <c r="DR105" s="213"/>
      <c r="DS105" s="213"/>
      <c r="DT105" s="213"/>
      <c r="DU105" s="213"/>
      <c r="DV105" s="213"/>
      <c r="DW105" s="213"/>
      <c r="DX105" s="213"/>
      <c r="DY105" s="213"/>
      <c r="DZ105" s="213"/>
      <c r="EA105" s="213"/>
      <c r="EB105" s="213"/>
      <c r="EC105" s="213"/>
      <c r="ED105" s="213"/>
      <c r="EE105" s="213"/>
      <c r="EF105" s="213"/>
      <c r="EG105" s="213"/>
      <c r="EH105" s="213"/>
      <c r="EI105" s="213"/>
      <c r="EJ105" s="213"/>
      <c r="EK105" s="213"/>
      <c r="EL105" s="213"/>
      <c r="EM105" s="213"/>
      <c r="EN105" s="213"/>
      <c r="EO105" s="213"/>
      <c r="EP105" s="213"/>
      <c r="EQ105" s="213"/>
      <c r="ER105" s="213"/>
      <c r="ES105" s="213"/>
      <c r="ET105" s="213"/>
      <c r="EU105" s="213"/>
      <c r="EV105" s="213"/>
      <c r="EW105" s="213"/>
      <c r="EX105" s="213"/>
      <c r="EY105" s="213"/>
      <c r="EZ105" s="213"/>
      <c r="FA105" s="213"/>
      <c r="FB105" s="213"/>
      <c r="FC105" s="213"/>
      <c r="FD105" s="213"/>
      <c r="FE105" s="213"/>
      <c r="FF105" s="213"/>
      <c r="FG105" s="213"/>
      <c r="FH105" s="213"/>
      <c r="FI105" s="213"/>
      <c r="FJ105" s="213"/>
      <c r="FK105" s="213"/>
      <c r="FL105" s="213"/>
      <c r="FM105" s="213"/>
      <c r="FN105" s="213"/>
      <c r="FO105" s="213"/>
      <c r="FP105" s="213"/>
      <c r="FQ105" s="213"/>
      <c r="FR105" s="213"/>
      <c r="FS105" s="213"/>
      <c r="FT105" s="213"/>
      <c r="FU105" s="213"/>
      <c r="FV105" s="213"/>
      <c r="FW105" s="213"/>
      <c r="FX105" s="213"/>
      <c r="FY105" s="213"/>
      <c r="FZ105" s="213"/>
      <c r="GA105" s="213"/>
      <c r="GB105" s="213"/>
      <c r="GC105" s="213"/>
      <c r="GD105" s="213"/>
      <c r="GE105" s="213"/>
      <c r="GF105" s="213"/>
      <c r="GG105" s="213"/>
      <c r="GH105" s="213"/>
      <c r="GI105" s="213"/>
      <c r="GJ105" s="213"/>
      <c r="GK105" s="213"/>
      <c r="GL105" s="213"/>
      <c r="GM105" s="213"/>
      <c r="GN105" s="213"/>
      <c r="GO105" s="213"/>
      <c r="GP105" s="213"/>
      <c r="GQ105" s="213"/>
      <c r="GR105" s="213"/>
      <c r="GS105" s="213"/>
      <c r="GT105" s="213"/>
      <c r="GU105" s="213"/>
      <c r="GV105" s="213"/>
      <c r="GW105" s="213"/>
      <c r="GX105" s="213"/>
      <c r="GY105" s="213"/>
      <c r="GZ105" s="213"/>
      <c r="HA105" s="213"/>
      <c r="HB105" s="213"/>
      <c r="HC105" s="213"/>
      <c r="HD105" s="213"/>
      <c r="HE105" s="213"/>
      <c r="HF105" s="213"/>
      <c r="HG105" s="213"/>
      <c r="HH105" s="213"/>
      <c r="HI105" s="213"/>
      <c r="HJ105" s="213"/>
      <c r="HK105" s="213"/>
      <c r="HL105" s="213"/>
      <c r="HM105" s="213"/>
      <c r="HN105" s="213"/>
      <c r="HO105" s="213"/>
      <c r="HP105" s="213"/>
      <c r="HQ105" s="213"/>
      <c r="HR105" s="213"/>
      <c r="HS105" s="213"/>
      <c r="HT105" s="213"/>
      <c r="HU105" s="213"/>
      <c r="HV105" s="213"/>
      <c r="HW105" s="213"/>
      <c r="HX105" s="213"/>
      <c r="HY105" s="213"/>
      <c r="HZ105" s="213"/>
      <c r="IA105" s="213"/>
      <c r="IB105" s="213"/>
      <c r="IC105" s="213"/>
      <c r="ID105" s="213"/>
      <c r="IE105" s="213"/>
      <c r="IF105" s="213"/>
      <c r="IG105" s="213"/>
      <c r="IH105" s="213"/>
      <c r="II105" s="213"/>
      <c r="IJ105" s="213"/>
      <c r="IK105" s="213"/>
      <c r="IL105" s="213"/>
      <c r="IM105" s="213"/>
      <c r="IN105" s="213"/>
      <c r="IO105" s="213"/>
      <c r="IP105" s="213"/>
      <c r="IQ105" s="213"/>
      <c r="IR105" s="213"/>
      <c r="IS105" s="213"/>
      <c r="IT105" s="213"/>
    </row>
    <row r="106" spans="1:254" ht="13.8" x14ac:dyDescent="0.3">
      <c r="A106" s="236" t="s">
        <v>598</v>
      </c>
      <c r="B106" s="220" t="s">
        <v>584</v>
      </c>
      <c r="C106" s="220" t="s">
        <v>102</v>
      </c>
      <c r="D106" s="220" t="s">
        <v>164</v>
      </c>
      <c r="E106" s="220" t="s">
        <v>131</v>
      </c>
      <c r="F106" s="220"/>
      <c r="G106" s="207">
        <f>SUM(G107)</f>
        <v>17725.560000000001</v>
      </c>
    </row>
    <row r="107" spans="1:254" ht="26.4" x14ac:dyDescent="0.25">
      <c r="A107" s="214" t="s">
        <v>601</v>
      </c>
      <c r="B107" s="219" t="s">
        <v>584</v>
      </c>
      <c r="C107" s="216" t="s">
        <v>102</v>
      </c>
      <c r="D107" s="216" t="s">
        <v>164</v>
      </c>
      <c r="E107" s="216" t="s">
        <v>168</v>
      </c>
      <c r="F107" s="216"/>
      <c r="G107" s="217">
        <f>SUM(G108:G110)</f>
        <v>17725.560000000001</v>
      </c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126"/>
      <c r="CB107" s="126"/>
      <c r="CC107" s="126"/>
      <c r="CD107" s="126"/>
      <c r="CE107" s="126"/>
      <c r="CF107" s="126"/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6"/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26"/>
      <c r="DD107" s="126"/>
      <c r="DE107" s="126"/>
      <c r="DF107" s="126"/>
      <c r="DG107" s="126"/>
      <c r="DH107" s="126"/>
      <c r="DI107" s="126"/>
      <c r="DJ107" s="126"/>
      <c r="DK107" s="126"/>
      <c r="DL107" s="126"/>
      <c r="DM107" s="126"/>
      <c r="DN107" s="126"/>
      <c r="DO107" s="126"/>
      <c r="DP107" s="126"/>
      <c r="DQ107" s="126"/>
      <c r="DR107" s="126"/>
      <c r="DS107" s="126"/>
      <c r="DT107" s="126"/>
      <c r="DU107" s="126"/>
      <c r="DV107" s="126"/>
      <c r="DW107" s="126"/>
      <c r="DX107" s="126"/>
      <c r="DY107" s="126"/>
      <c r="DZ107" s="126"/>
      <c r="EA107" s="126"/>
      <c r="EB107" s="126"/>
      <c r="EC107" s="126"/>
      <c r="ED107" s="126"/>
      <c r="EE107" s="126"/>
      <c r="EF107" s="126"/>
      <c r="EG107" s="126"/>
      <c r="EH107" s="126"/>
      <c r="EI107" s="126"/>
      <c r="EJ107" s="126"/>
      <c r="EK107" s="126"/>
      <c r="EL107" s="126"/>
      <c r="EM107" s="126"/>
      <c r="EN107" s="126"/>
      <c r="EO107" s="126"/>
      <c r="EP107" s="126"/>
      <c r="EQ107" s="126"/>
      <c r="ER107" s="126"/>
      <c r="ES107" s="126"/>
      <c r="ET107" s="126"/>
      <c r="EU107" s="126"/>
      <c r="EV107" s="126"/>
      <c r="EW107" s="126"/>
      <c r="EX107" s="126"/>
      <c r="EY107" s="126"/>
      <c r="EZ107" s="126"/>
      <c r="FA107" s="126"/>
      <c r="FB107" s="126"/>
      <c r="FC107" s="126"/>
      <c r="FD107" s="126"/>
      <c r="FE107" s="126"/>
      <c r="FF107" s="126"/>
      <c r="FG107" s="126"/>
      <c r="FH107" s="126"/>
      <c r="FI107" s="126"/>
      <c r="FJ107" s="126"/>
      <c r="FK107" s="126"/>
      <c r="FL107" s="126"/>
      <c r="FM107" s="126"/>
      <c r="FN107" s="126"/>
      <c r="FO107" s="126"/>
      <c r="FP107" s="126"/>
      <c r="FQ107" s="126"/>
      <c r="FR107" s="126"/>
      <c r="FS107" s="126"/>
      <c r="FT107" s="126"/>
      <c r="FU107" s="126"/>
      <c r="FV107" s="126"/>
      <c r="FW107" s="126"/>
      <c r="FX107" s="126"/>
      <c r="FY107" s="126"/>
      <c r="FZ107" s="126"/>
      <c r="GA107" s="126"/>
      <c r="GB107" s="126"/>
      <c r="GC107" s="126"/>
      <c r="GD107" s="126"/>
      <c r="GE107" s="126"/>
      <c r="GF107" s="126"/>
      <c r="GG107" s="126"/>
      <c r="GH107" s="126"/>
      <c r="GI107" s="126"/>
      <c r="GJ107" s="126"/>
      <c r="GK107" s="126"/>
      <c r="GL107" s="126"/>
      <c r="GM107" s="126"/>
      <c r="GN107" s="126"/>
      <c r="GO107" s="126"/>
      <c r="GP107" s="126"/>
      <c r="GQ107" s="126"/>
      <c r="GR107" s="126"/>
      <c r="GS107" s="126"/>
      <c r="GT107" s="126"/>
      <c r="GU107" s="126"/>
      <c r="GV107" s="126"/>
      <c r="GW107" s="126"/>
      <c r="GX107" s="126"/>
      <c r="GY107" s="126"/>
      <c r="GZ107" s="126"/>
      <c r="HA107" s="126"/>
      <c r="HB107" s="126"/>
      <c r="HC107" s="126"/>
      <c r="HD107" s="126"/>
      <c r="HE107" s="126"/>
      <c r="HF107" s="126"/>
      <c r="HG107" s="126"/>
      <c r="HH107" s="126"/>
      <c r="HI107" s="126"/>
      <c r="HJ107" s="126"/>
      <c r="HK107" s="126"/>
      <c r="HL107" s="126"/>
      <c r="HM107" s="126"/>
      <c r="HN107" s="126"/>
      <c r="HO107" s="126"/>
      <c r="HP107" s="126"/>
      <c r="HQ107" s="126"/>
      <c r="HR107" s="126"/>
      <c r="HS107" s="126"/>
      <c r="HT107" s="126"/>
      <c r="HU107" s="126"/>
      <c r="HV107" s="126"/>
      <c r="HW107" s="126"/>
      <c r="HX107" s="126"/>
      <c r="HY107" s="126"/>
      <c r="HZ107" s="126"/>
      <c r="IA107" s="126"/>
      <c r="IB107" s="126"/>
      <c r="IC107" s="126"/>
      <c r="ID107" s="126"/>
      <c r="IE107" s="126"/>
      <c r="IF107" s="126"/>
      <c r="IG107" s="126"/>
      <c r="IH107" s="126"/>
      <c r="II107" s="126"/>
      <c r="IJ107" s="126"/>
      <c r="IK107" s="126"/>
      <c r="IL107" s="126"/>
      <c r="IM107" s="126"/>
      <c r="IN107" s="126"/>
      <c r="IO107" s="126"/>
      <c r="IP107" s="126"/>
      <c r="IQ107" s="126"/>
      <c r="IR107" s="126"/>
      <c r="IS107" s="126"/>
      <c r="IT107" s="126"/>
    </row>
    <row r="108" spans="1:254" x14ac:dyDescent="0.25">
      <c r="A108" s="209" t="s">
        <v>586</v>
      </c>
      <c r="B108" s="222" t="s">
        <v>584</v>
      </c>
      <c r="C108" s="211" t="s">
        <v>102</v>
      </c>
      <c r="D108" s="211" t="s">
        <v>164</v>
      </c>
      <c r="E108" s="211" t="s">
        <v>168</v>
      </c>
      <c r="F108" s="211" t="s">
        <v>98</v>
      </c>
      <c r="G108" s="212">
        <v>2426.69</v>
      </c>
    </row>
    <row r="109" spans="1:254" x14ac:dyDescent="0.25">
      <c r="A109" s="209" t="s">
        <v>594</v>
      </c>
      <c r="B109" s="222" t="s">
        <v>584</v>
      </c>
      <c r="C109" s="211" t="s">
        <v>102</v>
      </c>
      <c r="D109" s="211" t="s">
        <v>164</v>
      </c>
      <c r="E109" s="211" t="s">
        <v>168</v>
      </c>
      <c r="F109" s="211" t="s">
        <v>139</v>
      </c>
      <c r="G109" s="212">
        <v>0</v>
      </c>
    </row>
    <row r="110" spans="1:254" ht="26.4" x14ac:dyDescent="0.25">
      <c r="A110" s="209" t="s">
        <v>140</v>
      </c>
      <c r="B110" s="222" t="s">
        <v>584</v>
      </c>
      <c r="C110" s="211" t="s">
        <v>102</v>
      </c>
      <c r="D110" s="211" t="s">
        <v>164</v>
      </c>
      <c r="E110" s="211" t="s">
        <v>168</v>
      </c>
      <c r="F110" s="211" t="s">
        <v>141</v>
      </c>
      <c r="G110" s="212">
        <v>15298.87</v>
      </c>
    </row>
    <row r="111" spans="1:254" ht="13.8" x14ac:dyDescent="0.3">
      <c r="A111" s="199" t="s">
        <v>170</v>
      </c>
      <c r="B111" s="200" t="s">
        <v>584</v>
      </c>
      <c r="C111" s="200" t="s">
        <v>102</v>
      </c>
      <c r="D111" s="200" t="s">
        <v>171</v>
      </c>
      <c r="E111" s="200"/>
      <c r="F111" s="200"/>
      <c r="G111" s="202">
        <f>SUM(G112)</f>
        <v>51.7</v>
      </c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8"/>
      <c r="CC111" s="248"/>
      <c r="CD111" s="248"/>
      <c r="CE111" s="248"/>
      <c r="CF111" s="248"/>
      <c r="CG111" s="248"/>
      <c r="CH111" s="248"/>
      <c r="CI111" s="248"/>
      <c r="CJ111" s="248"/>
      <c r="CK111" s="248"/>
      <c r="CL111" s="248"/>
      <c r="CM111" s="248"/>
      <c r="CN111" s="248"/>
      <c r="CO111" s="248"/>
      <c r="CP111" s="248"/>
      <c r="CQ111" s="248"/>
      <c r="CR111" s="248"/>
      <c r="CS111" s="248"/>
      <c r="CT111" s="248"/>
      <c r="CU111" s="248"/>
      <c r="CV111" s="248"/>
      <c r="CW111" s="248"/>
      <c r="CX111" s="248"/>
      <c r="CY111" s="248"/>
      <c r="CZ111" s="248"/>
      <c r="DA111" s="248"/>
      <c r="DB111" s="248"/>
      <c r="DC111" s="248"/>
      <c r="DD111" s="248"/>
      <c r="DE111" s="248"/>
      <c r="DF111" s="248"/>
      <c r="DG111" s="248"/>
      <c r="DH111" s="248"/>
      <c r="DI111" s="248"/>
      <c r="DJ111" s="248"/>
      <c r="DK111" s="248"/>
      <c r="DL111" s="248"/>
      <c r="DM111" s="248"/>
      <c r="DN111" s="248"/>
      <c r="DO111" s="248"/>
      <c r="DP111" s="248"/>
      <c r="DQ111" s="248"/>
      <c r="DR111" s="248"/>
      <c r="DS111" s="248"/>
      <c r="DT111" s="248"/>
      <c r="DU111" s="248"/>
      <c r="DV111" s="248"/>
      <c r="DW111" s="248"/>
      <c r="DX111" s="248"/>
      <c r="DY111" s="248"/>
      <c r="DZ111" s="248"/>
      <c r="EA111" s="248"/>
      <c r="EB111" s="248"/>
      <c r="EC111" s="248"/>
      <c r="ED111" s="248"/>
      <c r="EE111" s="248"/>
      <c r="EF111" s="248"/>
      <c r="EG111" s="248"/>
      <c r="EH111" s="248"/>
      <c r="EI111" s="248"/>
      <c r="EJ111" s="248"/>
      <c r="EK111" s="248"/>
      <c r="EL111" s="248"/>
      <c r="EM111" s="248"/>
      <c r="EN111" s="248"/>
      <c r="EO111" s="248"/>
      <c r="EP111" s="248"/>
      <c r="EQ111" s="248"/>
      <c r="ER111" s="248"/>
      <c r="ES111" s="248"/>
      <c r="ET111" s="248"/>
      <c r="EU111" s="248"/>
      <c r="EV111" s="248"/>
      <c r="EW111" s="248"/>
      <c r="EX111" s="248"/>
      <c r="EY111" s="248"/>
      <c r="EZ111" s="248"/>
      <c r="FA111" s="248"/>
      <c r="FB111" s="248"/>
      <c r="FC111" s="248"/>
      <c r="FD111" s="248"/>
      <c r="FE111" s="248"/>
      <c r="FF111" s="248"/>
      <c r="FG111" s="248"/>
      <c r="FH111" s="248"/>
      <c r="FI111" s="248"/>
      <c r="FJ111" s="248"/>
      <c r="FK111" s="248"/>
      <c r="FL111" s="248"/>
      <c r="FM111" s="248"/>
      <c r="FN111" s="248"/>
      <c r="FO111" s="248"/>
      <c r="FP111" s="248"/>
      <c r="FQ111" s="248"/>
      <c r="FR111" s="248"/>
      <c r="FS111" s="248"/>
      <c r="FT111" s="248"/>
      <c r="FU111" s="248"/>
      <c r="FV111" s="248"/>
      <c r="FW111" s="248"/>
      <c r="FX111" s="248"/>
      <c r="FY111" s="248"/>
      <c r="FZ111" s="248"/>
      <c r="GA111" s="248"/>
      <c r="GB111" s="248"/>
      <c r="GC111" s="248"/>
      <c r="GD111" s="248"/>
      <c r="GE111" s="248"/>
      <c r="GF111" s="248"/>
      <c r="GG111" s="248"/>
      <c r="GH111" s="248"/>
      <c r="GI111" s="248"/>
      <c r="GJ111" s="248"/>
      <c r="GK111" s="248"/>
      <c r="GL111" s="248"/>
      <c r="GM111" s="248"/>
      <c r="GN111" s="248"/>
      <c r="GO111" s="248"/>
      <c r="GP111" s="248"/>
      <c r="GQ111" s="248"/>
      <c r="GR111" s="248"/>
      <c r="GS111" s="248"/>
      <c r="GT111" s="248"/>
      <c r="GU111" s="248"/>
      <c r="GV111" s="248"/>
      <c r="GW111" s="248"/>
      <c r="GX111" s="248"/>
      <c r="GY111" s="248"/>
      <c r="GZ111" s="248"/>
      <c r="HA111" s="248"/>
      <c r="HB111" s="248"/>
      <c r="HC111" s="248"/>
      <c r="HD111" s="248"/>
      <c r="HE111" s="248"/>
      <c r="HF111" s="248"/>
      <c r="HG111" s="248"/>
      <c r="HH111" s="248"/>
      <c r="HI111" s="248"/>
      <c r="HJ111" s="248"/>
      <c r="HK111" s="248"/>
      <c r="HL111" s="248"/>
      <c r="HM111" s="248"/>
      <c r="HN111" s="248"/>
      <c r="HO111" s="248"/>
      <c r="HP111" s="248"/>
      <c r="HQ111" s="248"/>
      <c r="HR111" s="248"/>
      <c r="HS111" s="248"/>
      <c r="HT111" s="248"/>
      <c r="HU111" s="248"/>
      <c r="HV111" s="248"/>
      <c r="HW111" s="248"/>
      <c r="HX111" s="248"/>
      <c r="HY111" s="248"/>
      <c r="HZ111" s="248"/>
      <c r="IA111" s="248"/>
      <c r="IB111" s="248"/>
      <c r="IC111" s="248"/>
      <c r="ID111" s="248"/>
      <c r="IE111" s="248"/>
      <c r="IF111" s="248"/>
      <c r="IG111" s="248"/>
      <c r="IH111" s="248"/>
      <c r="II111" s="248"/>
      <c r="IJ111" s="248"/>
      <c r="IK111" s="248"/>
      <c r="IL111" s="248"/>
      <c r="IM111" s="248"/>
      <c r="IN111" s="248"/>
      <c r="IO111" s="248"/>
      <c r="IP111" s="248"/>
      <c r="IQ111" s="248"/>
      <c r="IR111" s="248"/>
      <c r="IS111" s="248"/>
      <c r="IT111" s="248"/>
    </row>
    <row r="112" spans="1:254" ht="13.8" x14ac:dyDescent="0.3">
      <c r="A112" s="204" t="s">
        <v>130</v>
      </c>
      <c r="B112" s="211" t="s">
        <v>584</v>
      </c>
      <c r="C112" s="200" t="s">
        <v>102</v>
      </c>
      <c r="D112" s="200" t="s">
        <v>171</v>
      </c>
      <c r="E112" s="200" t="s">
        <v>602</v>
      </c>
      <c r="F112" s="200"/>
      <c r="G112" s="202">
        <f>SUM(G115+G113)</f>
        <v>51.7</v>
      </c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  <c r="BI112" s="213"/>
      <c r="BJ112" s="213"/>
      <c r="BK112" s="213"/>
      <c r="BL112" s="213"/>
      <c r="BM112" s="213"/>
      <c r="BN112" s="213"/>
      <c r="BO112" s="213"/>
      <c r="BP112" s="213"/>
      <c r="BQ112" s="213"/>
      <c r="BR112" s="213"/>
      <c r="BS112" s="213"/>
      <c r="BT112" s="213"/>
      <c r="BU112" s="213"/>
      <c r="BV112" s="213"/>
      <c r="BW112" s="213"/>
      <c r="BX112" s="213"/>
      <c r="BY112" s="213"/>
      <c r="BZ112" s="213"/>
      <c r="CA112" s="213"/>
      <c r="CB112" s="213"/>
      <c r="CC112" s="213"/>
      <c r="CD112" s="213"/>
      <c r="CE112" s="213"/>
      <c r="CF112" s="213"/>
      <c r="CG112" s="213"/>
      <c r="CH112" s="213"/>
      <c r="CI112" s="213"/>
      <c r="CJ112" s="213"/>
      <c r="CK112" s="213"/>
      <c r="CL112" s="213"/>
      <c r="CM112" s="213"/>
      <c r="CN112" s="213"/>
      <c r="CO112" s="213"/>
      <c r="CP112" s="213"/>
      <c r="CQ112" s="213"/>
      <c r="CR112" s="213"/>
      <c r="CS112" s="213"/>
      <c r="CT112" s="213"/>
      <c r="CU112" s="213"/>
      <c r="CV112" s="213"/>
      <c r="CW112" s="213"/>
      <c r="CX112" s="213"/>
      <c r="CY112" s="213"/>
      <c r="CZ112" s="213"/>
      <c r="DA112" s="213"/>
      <c r="DB112" s="213"/>
      <c r="DC112" s="213"/>
      <c r="DD112" s="213"/>
      <c r="DE112" s="213"/>
      <c r="DF112" s="213"/>
      <c r="DG112" s="213"/>
      <c r="DH112" s="213"/>
      <c r="DI112" s="213"/>
      <c r="DJ112" s="213"/>
      <c r="DK112" s="213"/>
      <c r="DL112" s="213"/>
      <c r="DM112" s="213"/>
      <c r="DN112" s="213"/>
      <c r="DO112" s="213"/>
      <c r="DP112" s="213"/>
      <c r="DQ112" s="213"/>
      <c r="DR112" s="213"/>
      <c r="DS112" s="213"/>
      <c r="DT112" s="213"/>
      <c r="DU112" s="213"/>
      <c r="DV112" s="213"/>
      <c r="DW112" s="213"/>
      <c r="DX112" s="213"/>
      <c r="DY112" s="213"/>
      <c r="DZ112" s="213"/>
      <c r="EA112" s="213"/>
      <c r="EB112" s="213"/>
      <c r="EC112" s="213"/>
      <c r="ED112" s="213"/>
      <c r="EE112" s="213"/>
      <c r="EF112" s="213"/>
      <c r="EG112" s="213"/>
      <c r="EH112" s="213"/>
      <c r="EI112" s="213"/>
      <c r="EJ112" s="213"/>
      <c r="EK112" s="213"/>
      <c r="EL112" s="213"/>
      <c r="EM112" s="213"/>
      <c r="EN112" s="213"/>
      <c r="EO112" s="213"/>
      <c r="EP112" s="213"/>
      <c r="EQ112" s="213"/>
      <c r="ER112" s="213"/>
      <c r="ES112" s="213"/>
      <c r="ET112" s="213"/>
      <c r="EU112" s="213"/>
      <c r="EV112" s="213"/>
      <c r="EW112" s="213"/>
      <c r="EX112" s="213"/>
      <c r="EY112" s="213"/>
      <c r="EZ112" s="213"/>
      <c r="FA112" s="213"/>
      <c r="FB112" s="213"/>
      <c r="FC112" s="213"/>
      <c r="FD112" s="213"/>
      <c r="FE112" s="213"/>
      <c r="FF112" s="213"/>
      <c r="FG112" s="213"/>
      <c r="FH112" s="213"/>
      <c r="FI112" s="213"/>
      <c r="FJ112" s="213"/>
      <c r="FK112" s="213"/>
      <c r="FL112" s="213"/>
      <c r="FM112" s="213"/>
      <c r="FN112" s="213"/>
      <c r="FO112" s="213"/>
      <c r="FP112" s="213"/>
      <c r="FQ112" s="213"/>
      <c r="FR112" s="213"/>
      <c r="FS112" s="213"/>
      <c r="FT112" s="213"/>
      <c r="FU112" s="213"/>
      <c r="FV112" s="213"/>
      <c r="FW112" s="213"/>
      <c r="FX112" s="213"/>
      <c r="FY112" s="213"/>
      <c r="FZ112" s="213"/>
      <c r="GA112" s="213"/>
      <c r="GB112" s="213"/>
      <c r="GC112" s="213"/>
      <c r="GD112" s="213"/>
      <c r="GE112" s="213"/>
      <c r="GF112" s="213"/>
      <c r="GG112" s="213"/>
      <c r="GH112" s="213"/>
      <c r="GI112" s="213"/>
      <c r="GJ112" s="213"/>
      <c r="GK112" s="213"/>
      <c r="GL112" s="213"/>
      <c r="GM112" s="213"/>
      <c r="GN112" s="213"/>
      <c r="GO112" s="213"/>
      <c r="GP112" s="213"/>
      <c r="GQ112" s="213"/>
      <c r="GR112" s="213"/>
      <c r="GS112" s="213"/>
      <c r="GT112" s="213"/>
      <c r="GU112" s="213"/>
      <c r="GV112" s="213"/>
      <c r="GW112" s="213"/>
      <c r="GX112" s="213"/>
      <c r="GY112" s="213"/>
      <c r="GZ112" s="213"/>
      <c r="HA112" s="213"/>
      <c r="HB112" s="213"/>
      <c r="HC112" s="213"/>
      <c r="HD112" s="213"/>
      <c r="HE112" s="213"/>
      <c r="HF112" s="213"/>
      <c r="HG112" s="213"/>
      <c r="HH112" s="213"/>
      <c r="HI112" s="213"/>
      <c r="HJ112" s="213"/>
      <c r="HK112" s="213"/>
      <c r="HL112" s="213"/>
      <c r="HM112" s="213"/>
      <c r="HN112" s="213"/>
      <c r="HO112" s="213"/>
      <c r="HP112" s="213"/>
      <c r="HQ112" s="213"/>
      <c r="HR112" s="213"/>
      <c r="HS112" s="213"/>
      <c r="HT112" s="213"/>
      <c r="HU112" s="213"/>
      <c r="HV112" s="213"/>
      <c r="HW112" s="213"/>
      <c r="HX112" s="213"/>
      <c r="HY112" s="213"/>
      <c r="HZ112" s="213"/>
      <c r="IA112" s="213"/>
      <c r="IB112" s="213"/>
      <c r="IC112" s="213"/>
      <c r="ID112" s="213"/>
      <c r="IE112" s="213"/>
      <c r="IF112" s="213"/>
      <c r="IG112" s="213"/>
      <c r="IH112" s="213"/>
      <c r="II112" s="213"/>
      <c r="IJ112" s="213"/>
      <c r="IK112" s="213"/>
      <c r="IL112" s="213"/>
      <c r="IM112" s="213"/>
      <c r="IN112" s="213"/>
      <c r="IO112" s="213"/>
      <c r="IP112" s="213"/>
      <c r="IQ112" s="213"/>
      <c r="IR112" s="213"/>
      <c r="IS112" s="213"/>
      <c r="IT112" s="213"/>
    </row>
    <row r="113" spans="1:254" s="248" customFormat="1" ht="27" x14ac:dyDescent="0.3">
      <c r="A113" s="214" t="s">
        <v>603</v>
      </c>
      <c r="B113" s="249" t="s">
        <v>584</v>
      </c>
      <c r="C113" s="219" t="s">
        <v>102</v>
      </c>
      <c r="D113" s="219" t="s">
        <v>171</v>
      </c>
      <c r="E113" s="219" t="s">
        <v>137</v>
      </c>
      <c r="F113" s="219"/>
      <c r="G113" s="217">
        <f>SUM(G114)</f>
        <v>51.7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81"/>
      <c r="BV113" s="181"/>
      <c r="BW113" s="181"/>
      <c r="BX113" s="181"/>
      <c r="BY113" s="181"/>
      <c r="BZ113" s="181"/>
      <c r="CA113" s="181"/>
      <c r="CB113" s="181"/>
      <c r="CC113" s="181"/>
      <c r="CD113" s="181"/>
      <c r="CE113" s="181"/>
      <c r="CF113" s="181"/>
      <c r="CG113" s="181"/>
      <c r="CH113" s="181"/>
      <c r="CI113" s="181"/>
      <c r="CJ113" s="181"/>
      <c r="CK113" s="181"/>
      <c r="CL113" s="181"/>
      <c r="CM113" s="181"/>
      <c r="CN113" s="181"/>
      <c r="CO113" s="181"/>
      <c r="CP113" s="181"/>
      <c r="CQ113" s="181"/>
      <c r="CR113" s="181"/>
      <c r="CS113" s="181"/>
      <c r="CT113" s="181"/>
      <c r="CU113" s="181"/>
      <c r="CV113" s="181"/>
      <c r="CW113" s="181"/>
      <c r="CX113" s="181"/>
      <c r="CY113" s="181"/>
      <c r="CZ113" s="181"/>
      <c r="DA113" s="181"/>
      <c r="DB113" s="181"/>
      <c r="DC113" s="181"/>
      <c r="DD113" s="181"/>
      <c r="DE113" s="181"/>
      <c r="DF113" s="181"/>
      <c r="DG113" s="181"/>
      <c r="DH113" s="181"/>
      <c r="DI113" s="181"/>
      <c r="DJ113" s="181"/>
      <c r="DK113" s="181"/>
      <c r="DL113" s="181"/>
      <c r="DM113" s="181"/>
      <c r="DN113" s="181"/>
      <c r="DO113" s="181"/>
      <c r="DP113" s="181"/>
      <c r="DQ113" s="181"/>
      <c r="DR113" s="181"/>
      <c r="DS113" s="181"/>
      <c r="DT113" s="181"/>
      <c r="DU113" s="181"/>
      <c r="DV113" s="181"/>
      <c r="DW113" s="181"/>
      <c r="DX113" s="181"/>
      <c r="DY113" s="181"/>
      <c r="DZ113" s="181"/>
      <c r="EA113" s="181"/>
      <c r="EB113" s="181"/>
      <c r="EC113" s="181"/>
      <c r="ED113" s="181"/>
      <c r="EE113" s="181"/>
      <c r="EF113" s="181"/>
      <c r="EG113" s="181"/>
      <c r="EH113" s="181"/>
      <c r="EI113" s="181"/>
      <c r="EJ113" s="181"/>
      <c r="EK113" s="181"/>
      <c r="EL113" s="181"/>
      <c r="EM113" s="181"/>
      <c r="EN113" s="181"/>
      <c r="EO113" s="181"/>
      <c r="EP113" s="181"/>
      <c r="EQ113" s="181"/>
      <c r="ER113" s="181"/>
      <c r="ES113" s="181"/>
      <c r="ET113" s="181"/>
      <c r="EU113" s="181"/>
      <c r="EV113" s="181"/>
      <c r="EW113" s="181"/>
      <c r="EX113" s="181"/>
      <c r="EY113" s="181"/>
      <c r="EZ113" s="181"/>
      <c r="FA113" s="181"/>
      <c r="FB113" s="181"/>
      <c r="FC113" s="181"/>
      <c r="FD113" s="181"/>
      <c r="FE113" s="181"/>
      <c r="FF113" s="181"/>
      <c r="FG113" s="181"/>
      <c r="FH113" s="181"/>
      <c r="FI113" s="181"/>
      <c r="FJ113" s="181"/>
      <c r="FK113" s="181"/>
      <c r="FL113" s="181"/>
      <c r="FM113" s="181"/>
      <c r="FN113" s="181"/>
      <c r="FO113" s="181"/>
      <c r="FP113" s="181"/>
      <c r="FQ113" s="181"/>
      <c r="FR113" s="181"/>
      <c r="FS113" s="181"/>
      <c r="FT113" s="181"/>
      <c r="FU113" s="181"/>
      <c r="FV113" s="181"/>
      <c r="FW113" s="181"/>
      <c r="FX113" s="181"/>
      <c r="FY113" s="181"/>
      <c r="FZ113" s="181"/>
      <c r="GA113" s="181"/>
      <c r="GB113" s="181"/>
      <c r="GC113" s="181"/>
      <c r="GD113" s="181"/>
      <c r="GE113" s="181"/>
      <c r="GF113" s="181"/>
      <c r="GG113" s="181"/>
      <c r="GH113" s="181"/>
      <c r="GI113" s="181"/>
      <c r="GJ113" s="181"/>
      <c r="GK113" s="181"/>
      <c r="GL113" s="181"/>
      <c r="GM113" s="181"/>
      <c r="GN113" s="181"/>
      <c r="GO113" s="181"/>
      <c r="GP113" s="181"/>
      <c r="GQ113" s="181"/>
      <c r="GR113" s="181"/>
      <c r="GS113" s="181"/>
      <c r="GT113" s="181"/>
      <c r="GU113" s="181"/>
      <c r="GV113" s="181"/>
      <c r="GW113" s="181"/>
      <c r="GX113" s="181"/>
      <c r="GY113" s="181"/>
      <c r="GZ113" s="181"/>
      <c r="HA113" s="181"/>
      <c r="HB113" s="181"/>
      <c r="HC113" s="181"/>
      <c r="HD113" s="181"/>
      <c r="HE113" s="181"/>
      <c r="HF113" s="181"/>
      <c r="HG113" s="181"/>
      <c r="HH113" s="181"/>
      <c r="HI113" s="181"/>
      <c r="HJ113" s="181"/>
      <c r="HK113" s="181"/>
      <c r="HL113" s="181"/>
      <c r="HM113" s="181"/>
      <c r="HN113" s="181"/>
      <c r="HO113" s="181"/>
      <c r="HP113" s="181"/>
      <c r="HQ113" s="181"/>
      <c r="HR113" s="181"/>
      <c r="HS113" s="181"/>
      <c r="HT113" s="181"/>
      <c r="HU113" s="181"/>
      <c r="HV113" s="181"/>
      <c r="HW113" s="181"/>
      <c r="HX113" s="181"/>
      <c r="HY113" s="181"/>
      <c r="HZ113" s="181"/>
      <c r="IA113" s="181"/>
      <c r="IB113" s="181"/>
      <c r="IC113" s="181"/>
      <c r="ID113" s="181"/>
      <c r="IE113" s="181"/>
      <c r="IF113" s="181"/>
      <c r="IG113" s="181"/>
      <c r="IH113" s="181"/>
      <c r="II113" s="181"/>
      <c r="IJ113" s="181"/>
      <c r="IK113" s="181"/>
      <c r="IL113" s="181"/>
      <c r="IM113" s="181"/>
      <c r="IN113" s="181"/>
      <c r="IO113" s="181"/>
      <c r="IP113" s="181"/>
      <c r="IQ113" s="181"/>
      <c r="IR113" s="181"/>
      <c r="IS113" s="181"/>
      <c r="IT113" s="181"/>
    </row>
    <row r="114" spans="1:254" s="213" customFormat="1" x14ac:dyDescent="0.25">
      <c r="A114" s="209" t="s">
        <v>586</v>
      </c>
      <c r="B114" s="249" t="s">
        <v>584</v>
      </c>
      <c r="C114" s="211" t="s">
        <v>102</v>
      </c>
      <c r="D114" s="211" t="s">
        <v>171</v>
      </c>
      <c r="E114" s="211" t="s">
        <v>137</v>
      </c>
      <c r="F114" s="211" t="s">
        <v>98</v>
      </c>
      <c r="G114" s="250">
        <v>51.7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1"/>
      <c r="BQ114" s="181"/>
      <c r="BR114" s="181"/>
      <c r="BS114" s="181"/>
      <c r="BT114" s="181"/>
      <c r="BU114" s="181"/>
      <c r="BV114" s="181"/>
      <c r="BW114" s="181"/>
      <c r="BX114" s="181"/>
      <c r="BY114" s="181"/>
      <c r="BZ114" s="181"/>
      <c r="CA114" s="181"/>
      <c r="CB114" s="181"/>
      <c r="CC114" s="181"/>
      <c r="CD114" s="181"/>
      <c r="CE114" s="181"/>
      <c r="CF114" s="181"/>
      <c r="CG114" s="181"/>
      <c r="CH114" s="181"/>
      <c r="CI114" s="181"/>
      <c r="CJ114" s="181"/>
      <c r="CK114" s="181"/>
      <c r="CL114" s="181"/>
      <c r="CM114" s="181"/>
      <c r="CN114" s="181"/>
      <c r="CO114" s="181"/>
      <c r="CP114" s="181"/>
      <c r="CQ114" s="181"/>
      <c r="CR114" s="181"/>
      <c r="CS114" s="181"/>
      <c r="CT114" s="181"/>
      <c r="CU114" s="181"/>
      <c r="CV114" s="181"/>
      <c r="CW114" s="181"/>
      <c r="CX114" s="181"/>
      <c r="CY114" s="181"/>
      <c r="CZ114" s="181"/>
      <c r="DA114" s="181"/>
      <c r="DB114" s="181"/>
      <c r="DC114" s="181"/>
      <c r="DD114" s="181"/>
      <c r="DE114" s="181"/>
      <c r="DF114" s="181"/>
      <c r="DG114" s="181"/>
      <c r="DH114" s="181"/>
      <c r="DI114" s="181"/>
      <c r="DJ114" s="181"/>
      <c r="DK114" s="181"/>
      <c r="DL114" s="181"/>
      <c r="DM114" s="181"/>
      <c r="DN114" s="181"/>
      <c r="DO114" s="181"/>
      <c r="DP114" s="181"/>
      <c r="DQ114" s="181"/>
      <c r="DR114" s="181"/>
      <c r="DS114" s="181"/>
      <c r="DT114" s="181"/>
      <c r="DU114" s="181"/>
      <c r="DV114" s="181"/>
      <c r="DW114" s="181"/>
      <c r="DX114" s="181"/>
      <c r="DY114" s="181"/>
      <c r="DZ114" s="181"/>
      <c r="EA114" s="181"/>
      <c r="EB114" s="181"/>
      <c r="EC114" s="181"/>
      <c r="ED114" s="181"/>
      <c r="EE114" s="181"/>
      <c r="EF114" s="181"/>
      <c r="EG114" s="181"/>
      <c r="EH114" s="181"/>
      <c r="EI114" s="181"/>
      <c r="EJ114" s="181"/>
      <c r="EK114" s="181"/>
      <c r="EL114" s="181"/>
      <c r="EM114" s="181"/>
      <c r="EN114" s="181"/>
      <c r="EO114" s="181"/>
      <c r="EP114" s="181"/>
      <c r="EQ114" s="181"/>
      <c r="ER114" s="181"/>
      <c r="ES114" s="181"/>
      <c r="ET114" s="181"/>
      <c r="EU114" s="181"/>
      <c r="EV114" s="181"/>
      <c r="EW114" s="181"/>
      <c r="EX114" s="181"/>
      <c r="EY114" s="181"/>
      <c r="EZ114" s="181"/>
      <c r="FA114" s="181"/>
      <c r="FB114" s="181"/>
      <c r="FC114" s="181"/>
      <c r="FD114" s="181"/>
      <c r="FE114" s="181"/>
      <c r="FF114" s="181"/>
      <c r="FG114" s="181"/>
      <c r="FH114" s="181"/>
      <c r="FI114" s="181"/>
      <c r="FJ114" s="181"/>
      <c r="FK114" s="181"/>
      <c r="FL114" s="181"/>
      <c r="FM114" s="181"/>
      <c r="FN114" s="181"/>
      <c r="FO114" s="181"/>
      <c r="FP114" s="181"/>
      <c r="FQ114" s="181"/>
      <c r="FR114" s="181"/>
      <c r="FS114" s="181"/>
      <c r="FT114" s="181"/>
      <c r="FU114" s="181"/>
      <c r="FV114" s="181"/>
      <c r="FW114" s="181"/>
      <c r="FX114" s="181"/>
      <c r="FY114" s="181"/>
      <c r="FZ114" s="181"/>
      <c r="GA114" s="181"/>
      <c r="GB114" s="181"/>
      <c r="GC114" s="181"/>
      <c r="GD114" s="181"/>
      <c r="GE114" s="181"/>
      <c r="GF114" s="181"/>
      <c r="GG114" s="181"/>
      <c r="GH114" s="181"/>
      <c r="GI114" s="181"/>
      <c r="GJ114" s="181"/>
      <c r="GK114" s="181"/>
      <c r="GL114" s="181"/>
      <c r="GM114" s="181"/>
      <c r="GN114" s="181"/>
      <c r="GO114" s="181"/>
      <c r="GP114" s="181"/>
      <c r="GQ114" s="181"/>
      <c r="GR114" s="181"/>
      <c r="GS114" s="181"/>
      <c r="GT114" s="181"/>
      <c r="GU114" s="181"/>
      <c r="GV114" s="181"/>
      <c r="GW114" s="181"/>
      <c r="GX114" s="181"/>
      <c r="GY114" s="181"/>
      <c r="GZ114" s="181"/>
      <c r="HA114" s="181"/>
      <c r="HB114" s="181"/>
      <c r="HC114" s="181"/>
      <c r="HD114" s="181"/>
      <c r="HE114" s="181"/>
      <c r="HF114" s="181"/>
      <c r="HG114" s="181"/>
      <c r="HH114" s="181"/>
      <c r="HI114" s="181"/>
      <c r="HJ114" s="181"/>
      <c r="HK114" s="181"/>
      <c r="HL114" s="181"/>
      <c r="HM114" s="181"/>
      <c r="HN114" s="181"/>
      <c r="HO114" s="181"/>
      <c r="HP114" s="181"/>
      <c r="HQ114" s="181"/>
      <c r="HR114" s="181"/>
      <c r="HS114" s="181"/>
      <c r="HT114" s="181"/>
      <c r="HU114" s="181"/>
      <c r="HV114" s="181"/>
      <c r="HW114" s="181"/>
      <c r="HX114" s="181"/>
      <c r="HY114" s="181"/>
      <c r="HZ114" s="181"/>
      <c r="IA114" s="181"/>
      <c r="IB114" s="181"/>
      <c r="IC114" s="181"/>
      <c r="ID114" s="181"/>
      <c r="IE114" s="181"/>
      <c r="IF114" s="181"/>
      <c r="IG114" s="181"/>
      <c r="IH114" s="181"/>
      <c r="II114" s="181"/>
      <c r="IJ114" s="181"/>
      <c r="IK114" s="181"/>
      <c r="IL114" s="181"/>
      <c r="IM114" s="181"/>
      <c r="IN114" s="181"/>
      <c r="IO114" s="181"/>
      <c r="IP114" s="181"/>
      <c r="IQ114" s="181"/>
      <c r="IR114" s="181"/>
      <c r="IS114" s="181"/>
      <c r="IT114" s="181"/>
    </row>
    <row r="115" spans="1:254" s="126" customFormat="1" ht="26.4" x14ac:dyDescent="0.25">
      <c r="A115" s="214" t="s">
        <v>604</v>
      </c>
      <c r="B115" s="219" t="s">
        <v>584</v>
      </c>
      <c r="C115" s="216" t="s">
        <v>102</v>
      </c>
      <c r="D115" s="216" t="s">
        <v>171</v>
      </c>
      <c r="E115" s="216" t="s">
        <v>174</v>
      </c>
      <c r="F115" s="216"/>
      <c r="G115" s="212">
        <f>SUM(G116)</f>
        <v>0</v>
      </c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251"/>
      <c r="AI115" s="251"/>
      <c r="AJ115" s="251"/>
      <c r="AK115" s="251"/>
      <c r="AL115" s="251"/>
      <c r="AM115" s="251"/>
      <c r="AN115" s="251"/>
      <c r="AO115" s="251"/>
      <c r="AP115" s="251"/>
      <c r="AQ115" s="251"/>
      <c r="AR115" s="251"/>
      <c r="AS115" s="251"/>
      <c r="AT115" s="251"/>
      <c r="AU115" s="251"/>
      <c r="AV115" s="251"/>
      <c r="AW115" s="251"/>
      <c r="AX115" s="251"/>
      <c r="AY115" s="251"/>
      <c r="AZ115" s="251"/>
      <c r="BA115" s="251"/>
      <c r="BB115" s="251"/>
      <c r="BC115" s="251"/>
      <c r="BD115" s="251"/>
      <c r="BE115" s="251"/>
      <c r="BF115" s="251"/>
      <c r="BG115" s="251"/>
      <c r="BH115" s="251"/>
      <c r="BI115" s="251"/>
      <c r="BJ115" s="251"/>
      <c r="BK115" s="251"/>
      <c r="BL115" s="251"/>
      <c r="BM115" s="251"/>
      <c r="BN115" s="251"/>
      <c r="BO115" s="251"/>
      <c r="BP115" s="251"/>
      <c r="BQ115" s="251"/>
      <c r="BR115" s="251"/>
      <c r="BS115" s="251"/>
      <c r="BT115" s="251"/>
      <c r="BU115" s="251"/>
      <c r="BV115" s="251"/>
      <c r="BW115" s="251"/>
      <c r="BX115" s="251"/>
      <c r="BY115" s="251"/>
      <c r="BZ115" s="251"/>
      <c r="CA115" s="251"/>
      <c r="CB115" s="251"/>
      <c r="CC115" s="251"/>
      <c r="CD115" s="251"/>
      <c r="CE115" s="251"/>
      <c r="CF115" s="251"/>
      <c r="CG115" s="251"/>
      <c r="CH115" s="251"/>
      <c r="CI115" s="251"/>
      <c r="CJ115" s="251"/>
      <c r="CK115" s="251"/>
      <c r="CL115" s="251"/>
      <c r="CM115" s="251"/>
      <c r="CN115" s="251"/>
      <c r="CO115" s="251"/>
      <c r="CP115" s="251"/>
      <c r="CQ115" s="251"/>
      <c r="CR115" s="251"/>
      <c r="CS115" s="251"/>
      <c r="CT115" s="251"/>
      <c r="CU115" s="251"/>
      <c r="CV115" s="251"/>
      <c r="CW115" s="251"/>
      <c r="CX115" s="251"/>
      <c r="CY115" s="251"/>
      <c r="CZ115" s="251"/>
      <c r="DA115" s="251"/>
      <c r="DB115" s="251"/>
      <c r="DC115" s="251"/>
      <c r="DD115" s="251"/>
      <c r="DE115" s="251"/>
      <c r="DF115" s="251"/>
      <c r="DG115" s="251"/>
      <c r="DH115" s="251"/>
      <c r="DI115" s="251"/>
      <c r="DJ115" s="251"/>
      <c r="DK115" s="251"/>
      <c r="DL115" s="251"/>
      <c r="DM115" s="251"/>
      <c r="DN115" s="251"/>
      <c r="DO115" s="251"/>
      <c r="DP115" s="251"/>
      <c r="DQ115" s="251"/>
      <c r="DR115" s="251"/>
      <c r="DS115" s="251"/>
      <c r="DT115" s="251"/>
      <c r="DU115" s="251"/>
      <c r="DV115" s="251"/>
      <c r="DW115" s="251"/>
      <c r="DX115" s="251"/>
      <c r="DY115" s="251"/>
      <c r="DZ115" s="251"/>
      <c r="EA115" s="251"/>
      <c r="EB115" s="251"/>
      <c r="EC115" s="251"/>
      <c r="ED115" s="251"/>
      <c r="EE115" s="251"/>
      <c r="EF115" s="251"/>
      <c r="EG115" s="251"/>
      <c r="EH115" s="251"/>
      <c r="EI115" s="251"/>
      <c r="EJ115" s="251"/>
      <c r="EK115" s="251"/>
      <c r="EL115" s="251"/>
      <c r="EM115" s="251"/>
      <c r="EN115" s="251"/>
      <c r="EO115" s="251"/>
      <c r="EP115" s="251"/>
      <c r="EQ115" s="251"/>
      <c r="ER115" s="251"/>
      <c r="ES115" s="251"/>
      <c r="ET115" s="251"/>
      <c r="EU115" s="251"/>
      <c r="EV115" s="251"/>
      <c r="EW115" s="251"/>
      <c r="EX115" s="251"/>
      <c r="EY115" s="251"/>
      <c r="EZ115" s="251"/>
      <c r="FA115" s="251"/>
      <c r="FB115" s="251"/>
      <c r="FC115" s="251"/>
      <c r="FD115" s="251"/>
      <c r="FE115" s="251"/>
      <c r="FF115" s="251"/>
      <c r="FG115" s="251"/>
      <c r="FH115" s="251"/>
      <c r="FI115" s="251"/>
      <c r="FJ115" s="251"/>
      <c r="FK115" s="251"/>
      <c r="FL115" s="251"/>
      <c r="FM115" s="251"/>
      <c r="FN115" s="251"/>
      <c r="FO115" s="251"/>
      <c r="FP115" s="251"/>
      <c r="FQ115" s="251"/>
      <c r="FR115" s="251"/>
      <c r="FS115" s="251"/>
      <c r="FT115" s="251"/>
      <c r="FU115" s="251"/>
      <c r="FV115" s="251"/>
      <c r="FW115" s="251"/>
      <c r="FX115" s="251"/>
      <c r="FY115" s="251"/>
      <c r="FZ115" s="251"/>
      <c r="GA115" s="251"/>
      <c r="GB115" s="251"/>
      <c r="GC115" s="251"/>
      <c r="GD115" s="251"/>
      <c r="GE115" s="251"/>
      <c r="GF115" s="251"/>
      <c r="GG115" s="251"/>
      <c r="GH115" s="251"/>
      <c r="GI115" s="251"/>
      <c r="GJ115" s="251"/>
      <c r="GK115" s="251"/>
      <c r="GL115" s="251"/>
      <c r="GM115" s="251"/>
      <c r="GN115" s="251"/>
      <c r="GO115" s="251"/>
      <c r="GP115" s="251"/>
      <c r="GQ115" s="251"/>
      <c r="GR115" s="251"/>
      <c r="GS115" s="251"/>
      <c r="GT115" s="251"/>
      <c r="GU115" s="251"/>
      <c r="GV115" s="251"/>
      <c r="GW115" s="251"/>
      <c r="GX115" s="251"/>
      <c r="GY115" s="251"/>
      <c r="GZ115" s="251"/>
      <c r="HA115" s="251"/>
      <c r="HB115" s="251"/>
      <c r="HC115" s="251"/>
      <c r="HD115" s="251"/>
      <c r="HE115" s="251"/>
      <c r="HF115" s="251"/>
      <c r="HG115" s="251"/>
      <c r="HH115" s="251"/>
      <c r="HI115" s="251"/>
      <c r="HJ115" s="251"/>
      <c r="HK115" s="251"/>
      <c r="HL115" s="251"/>
      <c r="HM115" s="251"/>
      <c r="HN115" s="251"/>
      <c r="HO115" s="251"/>
      <c r="HP115" s="251"/>
      <c r="HQ115" s="251"/>
      <c r="HR115" s="251"/>
      <c r="HS115" s="251"/>
      <c r="HT115" s="251"/>
      <c r="HU115" s="251"/>
      <c r="HV115" s="251"/>
      <c r="HW115" s="251"/>
      <c r="HX115" s="251"/>
      <c r="HY115" s="251"/>
      <c r="HZ115" s="251"/>
      <c r="IA115" s="251"/>
      <c r="IB115" s="251"/>
      <c r="IC115" s="251"/>
      <c r="ID115" s="251"/>
      <c r="IE115" s="251"/>
      <c r="IF115" s="251"/>
      <c r="IG115" s="251"/>
      <c r="IH115" s="251"/>
      <c r="II115" s="251"/>
      <c r="IJ115" s="251"/>
      <c r="IK115" s="251"/>
      <c r="IL115" s="251"/>
      <c r="IM115" s="251"/>
      <c r="IN115" s="251"/>
      <c r="IO115" s="251"/>
      <c r="IP115" s="251"/>
      <c r="IQ115" s="251"/>
      <c r="IR115" s="251"/>
      <c r="IS115" s="251"/>
      <c r="IT115" s="251"/>
    </row>
    <row r="116" spans="1:254" s="126" customFormat="1" x14ac:dyDescent="0.25">
      <c r="A116" s="209" t="s">
        <v>99</v>
      </c>
      <c r="B116" s="222" t="s">
        <v>584</v>
      </c>
      <c r="C116" s="211" t="s">
        <v>102</v>
      </c>
      <c r="D116" s="211" t="s">
        <v>171</v>
      </c>
      <c r="E116" s="211" t="s">
        <v>174</v>
      </c>
      <c r="F116" s="211" t="s">
        <v>100</v>
      </c>
      <c r="G116" s="212"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  <c r="BP116" s="181"/>
      <c r="BQ116" s="181"/>
      <c r="BR116" s="181"/>
      <c r="BS116" s="181"/>
      <c r="BT116" s="181"/>
      <c r="BU116" s="181"/>
      <c r="BV116" s="181"/>
      <c r="BW116" s="181"/>
      <c r="BX116" s="181"/>
      <c r="BY116" s="181"/>
      <c r="BZ116" s="181"/>
      <c r="CA116" s="181"/>
      <c r="CB116" s="181"/>
      <c r="CC116" s="181"/>
      <c r="CD116" s="181"/>
      <c r="CE116" s="181"/>
      <c r="CF116" s="181"/>
      <c r="CG116" s="181"/>
      <c r="CH116" s="181"/>
      <c r="CI116" s="181"/>
      <c r="CJ116" s="181"/>
      <c r="CK116" s="181"/>
      <c r="CL116" s="181"/>
      <c r="CM116" s="181"/>
      <c r="CN116" s="181"/>
      <c r="CO116" s="181"/>
      <c r="CP116" s="181"/>
      <c r="CQ116" s="181"/>
      <c r="CR116" s="181"/>
      <c r="CS116" s="181"/>
      <c r="CT116" s="181"/>
      <c r="CU116" s="181"/>
      <c r="CV116" s="181"/>
      <c r="CW116" s="181"/>
      <c r="CX116" s="181"/>
      <c r="CY116" s="181"/>
      <c r="CZ116" s="181"/>
      <c r="DA116" s="181"/>
      <c r="DB116" s="181"/>
      <c r="DC116" s="181"/>
      <c r="DD116" s="181"/>
      <c r="DE116" s="181"/>
      <c r="DF116" s="181"/>
      <c r="DG116" s="181"/>
      <c r="DH116" s="181"/>
      <c r="DI116" s="181"/>
      <c r="DJ116" s="181"/>
      <c r="DK116" s="181"/>
      <c r="DL116" s="181"/>
      <c r="DM116" s="181"/>
      <c r="DN116" s="181"/>
      <c r="DO116" s="181"/>
      <c r="DP116" s="181"/>
      <c r="DQ116" s="181"/>
      <c r="DR116" s="181"/>
      <c r="DS116" s="181"/>
      <c r="DT116" s="181"/>
      <c r="DU116" s="181"/>
      <c r="DV116" s="181"/>
      <c r="DW116" s="181"/>
      <c r="DX116" s="181"/>
      <c r="DY116" s="181"/>
      <c r="DZ116" s="181"/>
      <c r="EA116" s="181"/>
      <c r="EB116" s="181"/>
      <c r="EC116" s="181"/>
      <c r="ED116" s="181"/>
      <c r="EE116" s="181"/>
      <c r="EF116" s="181"/>
      <c r="EG116" s="181"/>
      <c r="EH116" s="181"/>
      <c r="EI116" s="181"/>
      <c r="EJ116" s="181"/>
      <c r="EK116" s="181"/>
      <c r="EL116" s="181"/>
      <c r="EM116" s="181"/>
      <c r="EN116" s="181"/>
      <c r="EO116" s="181"/>
      <c r="EP116" s="181"/>
      <c r="EQ116" s="181"/>
      <c r="ER116" s="181"/>
      <c r="ES116" s="181"/>
      <c r="ET116" s="181"/>
      <c r="EU116" s="181"/>
      <c r="EV116" s="181"/>
      <c r="EW116" s="181"/>
      <c r="EX116" s="181"/>
      <c r="EY116" s="181"/>
      <c r="EZ116" s="181"/>
      <c r="FA116" s="181"/>
      <c r="FB116" s="181"/>
      <c r="FC116" s="181"/>
      <c r="FD116" s="181"/>
      <c r="FE116" s="181"/>
      <c r="FF116" s="181"/>
      <c r="FG116" s="181"/>
      <c r="FH116" s="181"/>
      <c r="FI116" s="181"/>
      <c r="FJ116" s="181"/>
      <c r="FK116" s="181"/>
      <c r="FL116" s="181"/>
      <c r="FM116" s="181"/>
      <c r="FN116" s="181"/>
      <c r="FO116" s="181"/>
      <c r="FP116" s="181"/>
      <c r="FQ116" s="181"/>
      <c r="FR116" s="181"/>
      <c r="FS116" s="181"/>
      <c r="FT116" s="181"/>
      <c r="FU116" s="181"/>
      <c r="FV116" s="181"/>
      <c r="FW116" s="181"/>
      <c r="FX116" s="181"/>
      <c r="FY116" s="181"/>
      <c r="FZ116" s="181"/>
      <c r="GA116" s="181"/>
      <c r="GB116" s="181"/>
      <c r="GC116" s="181"/>
      <c r="GD116" s="181"/>
      <c r="GE116" s="181"/>
      <c r="GF116" s="181"/>
      <c r="GG116" s="181"/>
      <c r="GH116" s="181"/>
      <c r="GI116" s="181"/>
      <c r="GJ116" s="181"/>
      <c r="GK116" s="181"/>
      <c r="GL116" s="181"/>
      <c r="GM116" s="181"/>
      <c r="GN116" s="181"/>
      <c r="GO116" s="181"/>
      <c r="GP116" s="181"/>
      <c r="GQ116" s="181"/>
      <c r="GR116" s="181"/>
      <c r="GS116" s="181"/>
      <c r="GT116" s="181"/>
      <c r="GU116" s="181"/>
      <c r="GV116" s="181"/>
      <c r="GW116" s="181"/>
      <c r="GX116" s="181"/>
      <c r="GY116" s="181"/>
      <c r="GZ116" s="181"/>
      <c r="HA116" s="181"/>
      <c r="HB116" s="181"/>
      <c r="HC116" s="181"/>
      <c r="HD116" s="181"/>
      <c r="HE116" s="181"/>
      <c r="HF116" s="181"/>
      <c r="HG116" s="181"/>
      <c r="HH116" s="181"/>
      <c r="HI116" s="181"/>
      <c r="HJ116" s="181"/>
      <c r="HK116" s="181"/>
      <c r="HL116" s="181"/>
      <c r="HM116" s="181"/>
      <c r="HN116" s="181"/>
      <c r="HO116" s="181"/>
      <c r="HP116" s="181"/>
      <c r="HQ116" s="181"/>
      <c r="HR116" s="181"/>
      <c r="HS116" s="181"/>
      <c r="HT116" s="181"/>
      <c r="HU116" s="181"/>
      <c r="HV116" s="181"/>
      <c r="HW116" s="181"/>
      <c r="HX116" s="181"/>
      <c r="HY116" s="181"/>
      <c r="HZ116" s="181"/>
      <c r="IA116" s="181"/>
      <c r="IB116" s="181"/>
      <c r="IC116" s="181"/>
      <c r="ID116" s="181"/>
      <c r="IE116" s="181"/>
      <c r="IF116" s="181"/>
      <c r="IG116" s="181"/>
      <c r="IH116" s="181"/>
      <c r="II116" s="181"/>
      <c r="IJ116" s="181"/>
      <c r="IK116" s="181"/>
      <c r="IL116" s="181"/>
      <c r="IM116" s="181"/>
      <c r="IN116" s="181"/>
      <c r="IO116" s="181"/>
      <c r="IP116" s="181"/>
      <c r="IQ116" s="181"/>
      <c r="IR116" s="181"/>
      <c r="IS116" s="181"/>
      <c r="IT116" s="181"/>
    </row>
    <row r="117" spans="1:254" s="251" customFormat="1" ht="15.6" x14ac:dyDescent="0.3">
      <c r="A117" s="195" t="s">
        <v>175</v>
      </c>
      <c r="B117" s="197" t="s">
        <v>584</v>
      </c>
      <c r="C117" s="197" t="s">
        <v>109</v>
      </c>
      <c r="D117" s="242"/>
      <c r="E117" s="242"/>
      <c r="F117" s="242"/>
      <c r="G117" s="243">
        <f>SUM(G118+G147+G178+G132)</f>
        <v>277993.84999999998</v>
      </c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48"/>
      <c r="AM117" s="248"/>
      <c r="AN117" s="248"/>
      <c r="AO117" s="248"/>
      <c r="AP117" s="248"/>
      <c r="AQ117" s="248"/>
      <c r="AR117" s="248"/>
      <c r="AS117" s="248"/>
      <c r="AT117" s="248"/>
      <c r="AU117" s="248"/>
      <c r="AV117" s="248"/>
      <c r="AW117" s="248"/>
      <c r="AX117" s="248"/>
      <c r="AY117" s="248"/>
      <c r="AZ117" s="248"/>
      <c r="BA117" s="248"/>
      <c r="BB117" s="248"/>
      <c r="BC117" s="248"/>
      <c r="BD117" s="248"/>
      <c r="BE117" s="248"/>
      <c r="BF117" s="248"/>
      <c r="BG117" s="248"/>
      <c r="BH117" s="248"/>
      <c r="BI117" s="248"/>
      <c r="BJ117" s="248"/>
      <c r="BK117" s="248"/>
      <c r="BL117" s="248"/>
      <c r="BM117" s="248"/>
      <c r="BN117" s="248"/>
      <c r="BO117" s="248"/>
      <c r="BP117" s="248"/>
      <c r="BQ117" s="248"/>
      <c r="BR117" s="248"/>
      <c r="BS117" s="248"/>
      <c r="BT117" s="248"/>
      <c r="BU117" s="248"/>
      <c r="BV117" s="248"/>
      <c r="BW117" s="248"/>
      <c r="BX117" s="248"/>
      <c r="BY117" s="248"/>
      <c r="BZ117" s="248"/>
      <c r="CA117" s="248"/>
      <c r="CB117" s="248"/>
      <c r="CC117" s="248"/>
      <c r="CD117" s="248"/>
      <c r="CE117" s="248"/>
      <c r="CF117" s="248"/>
      <c r="CG117" s="248"/>
      <c r="CH117" s="248"/>
      <c r="CI117" s="248"/>
      <c r="CJ117" s="248"/>
      <c r="CK117" s="248"/>
      <c r="CL117" s="248"/>
      <c r="CM117" s="248"/>
      <c r="CN117" s="248"/>
      <c r="CO117" s="248"/>
      <c r="CP117" s="248"/>
      <c r="CQ117" s="248"/>
      <c r="CR117" s="248"/>
      <c r="CS117" s="248"/>
      <c r="CT117" s="248"/>
      <c r="CU117" s="248"/>
      <c r="CV117" s="248"/>
      <c r="CW117" s="248"/>
      <c r="CX117" s="248"/>
      <c r="CY117" s="248"/>
      <c r="CZ117" s="248"/>
      <c r="DA117" s="248"/>
      <c r="DB117" s="248"/>
      <c r="DC117" s="248"/>
      <c r="DD117" s="248"/>
      <c r="DE117" s="248"/>
      <c r="DF117" s="248"/>
      <c r="DG117" s="248"/>
      <c r="DH117" s="248"/>
      <c r="DI117" s="248"/>
      <c r="DJ117" s="248"/>
      <c r="DK117" s="248"/>
      <c r="DL117" s="248"/>
      <c r="DM117" s="248"/>
      <c r="DN117" s="248"/>
      <c r="DO117" s="248"/>
      <c r="DP117" s="248"/>
      <c r="DQ117" s="248"/>
      <c r="DR117" s="248"/>
      <c r="DS117" s="248"/>
      <c r="DT117" s="248"/>
      <c r="DU117" s="248"/>
      <c r="DV117" s="248"/>
      <c r="DW117" s="248"/>
      <c r="DX117" s="248"/>
      <c r="DY117" s="248"/>
      <c r="DZ117" s="248"/>
      <c r="EA117" s="248"/>
      <c r="EB117" s="248"/>
      <c r="EC117" s="248"/>
      <c r="ED117" s="248"/>
      <c r="EE117" s="248"/>
      <c r="EF117" s="248"/>
      <c r="EG117" s="248"/>
      <c r="EH117" s="248"/>
      <c r="EI117" s="248"/>
      <c r="EJ117" s="248"/>
      <c r="EK117" s="248"/>
      <c r="EL117" s="248"/>
      <c r="EM117" s="248"/>
      <c r="EN117" s="248"/>
      <c r="EO117" s="248"/>
      <c r="EP117" s="248"/>
      <c r="EQ117" s="248"/>
      <c r="ER117" s="248"/>
      <c r="ES117" s="248"/>
      <c r="ET117" s="248"/>
      <c r="EU117" s="248"/>
      <c r="EV117" s="248"/>
      <c r="EW117" s="248"/>
      <c r="EX117" s="248"/>
      <c r="EY117" s="248"/>
      <c r="EZ117" s="248"/>
      <c r="FA117" s="248"/>
      <c r="FB117" s="248"/>
      <c r="FC117" s="248"/>
      <c r="FD117" s="248"/>
      <c r="FE117" s="248"/>
      <c r="FF117" s="248"/>
      <c r="FG117" s="248"/>
      <c r="FH117" s="248"/>
      <c r="FI117" s="248"/>
      <c r="FJ117" s="248"/>
      <c r="FK117" s="248"/>
      <c r="FL117" s="248"/>
      <c r="FM117" s="248"/>
      <c r="FN117" s="248"/>
      <c r="FO117" s="248"/>
      <c r="FP117" s="248"/>
      <c r="FQ117" s="248"/>
      <c r="FR117" s="248"/>
      <c r="FS117" s="248"/>
      <c r="FT117" s="248"/>
      <c r="FU117" s="248"/>
      <c r="FV117" s="248"/>
      <c r="FW117" s="248"/>
      <c r="FX117" s="248"/>
      <c r="FY117" s="248"/>
      <c r="FZ117" s="248"/>
      <c r="GA117" s="248"/>
      <c r="GB117" s="248"/>
      <c r="GC117" s="248"/>
      <c r="GD117" s="248"/>
      <c r="GE117" s="248"/>
      <c r="GF117" s="248"/>
      <c r="GG117" s="248"/>
      <c r="GH117" s="248"/>
      <c r="GI117" s="248"/>
      <c r="GJ117" s="248"/>
      <c r="GK117" s="248"/>
      <c r="GL117" s="248"/>
      <c r="GM117" s="248"/>
      <c r="GN117" s="248"/>
      <c r="GO117" s="248"/>
      <c r="GP117" s="248"/>
      <c r="GQ117" s="248"/>
      <c r="GR117" s="248"/>
      <c r="GS117" s="248"/>
      <c r="GT117" s="248"/>
      <c r="GU117" s="248"/>
      <c r="GV117" s="248"/>
      <c r="GW117" s="248"/>
      <c r="GX117" s="248"/>
      <c r="GY117" s="248"/>
      <c r="GZ117" s="248"/>
      <c r="HA117" s="248"/>
      <c r="HB117" s="248"/>
      <c r="HC117" s="248"/>
      <c r="HD117" s="248"/>
      <c r="HE117" s="248"/>
      <c r="HF117" s="248"/>
      <c r="HG117" s="248"/>
      <c r="HH117" s="248"/>
      <c r="HI117" s="248"/>
      <c r="HJ117" s="248"/>
      <c r="HK117" s="248"/>
      <c r="HL117" s="248"/>
      <c r="HM117" s="248"/>
      <c r="HN117" s="248"/>
      <c r="HO117" s="248"/>
      <c r="HP117" s="248"/>
      <c r="HQ117" s="248"/>
      <c r="HR117" s="248"/>
      <c r="HS117" s="248"/>
      <c r="HT117" s="248"/>
      <c r="HU117" s="248"/>
      <c r="HV117" s="248"/>
      <c r="HW117" s="248"/>
      <c r="HX117" s="248"/>
      <c r="HY117" s="248"/>
      <c r="HZ117" s="248"/>
      <c r="IA117" s="248"/>
      <c r="IB117" s="248"/>
      <c r="IC117" s="248"/>
      <c r="ID117" s="248"/>
      <c r="IE117" s="248"/>
      <c r="IF117" s="248"/>
      <c r="IG117" s="248"/>
      <c r="IH117" s="248"/>
      <c r="II117" s="248"/>
      <c r="IJ117" s="248"/>
      <c r="IK117" s="248"/>
      <c r="IL117" s="248"/>
      <c r="IM117" s="248"/>
      <c r="IN117" s="248"/>
      <c r="IO117" s="248"/>
      <c r="IP117" s="248"/>
      <c r="IQ117" s="248"/>
      <c r="IR117" s="248"/>
      <c r="IS117" s="248"/>
      <c r="IT117" s="248"/>
    </row>
    <row r="118" spans="1:254" ht="14.4" x14ac:dyDescent="0.3">
      <c r="A118" s="252" t="s">
        <v>176</v>
      </c>
      <c r="B118" s="220" t="s">
        <v>584</v>
      </c>
      <c r="C118" s="253" t="s">
        <v>109</v>
      </c>
      <c r="D118" s="253" t="s">
        <v>83</v>
      </c>
      <c r="E118" s="253"/>
      <c r="F118" s="253"/>
      <c r="G118" s="254">
        <f>SUM(G119+G130)</f>
        <v>27603.15</v>
      </c>
    </row>
    <row r="119" spans="1:254" s="126" customFormat="1" ht="13.8" x14ac:dyDescent="0.3">
      <c r="A119" s="204" t="s">
        <v>130</v>
      </c>
      <c r="B119" s="220" t="s">
        <v>584</v>
      </c>
      <c r="C119" s="206" t="s">
        <v>109</v>
      </c>
      <c r="D119" s="206" t="s">
        <v>83</v>
      </c>
      <c r="E119" s="206" t="s">
        <v>131</v>
      </c>
      <c r="F119" s="206"/>
      <c r="G119" s="255">
        <f>SUM(G120+G128+G124)</f>
        <v>16493.150000000001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  <c r="AS119" s="181"/>
      <c r="AT119" s="181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1"/>
      <c r="BX119" s="181"/>
      <c r="BY119" s="181"/>
      <c r="BZ119" s="181"/>
      <c r="CA119" s="181"/>
      <c r="CB119" s="181"/>
      <c r="CC119" s="181"/>
      <c r="CD119" s="181"/>
      <c r="CE119" s="181"/>
      <c r="CF119" s="181"/>
      <c r="CG119" s="181"/>
      <c r="CH119" s="181"/>
      <c r="CI119" s="181"/>
      <c r="CJ119" s="181"/>
      <c r="CK119" s="181"/>
      <c r="CL119" s="181"/>
      <c r="CM119" s="181"/>
      <c r="CN119" s="181"/>
      <c r="CO119" s="181"/>
      <c r="CP119" s="181"/>
      <c r="CQ119" s="181"/>
      <c r="CR119" s="181"/>
      <c r="CS119" s="181"/>
      <c r="CT119" s="181"/>
      <c r="CU119" s="181"/>
      <c r="CV119" s="181"/>
      <c r="CW119" s="181"/>
      <c r="CX119" s="181"/>
      <c r="CY119" s="181"/>
      <c r="CZ119" s="181"/>
      <c r="DA119" s="181"/>
      <c r="DB119" s="181"/>
      <c r="DC119" s="181"/>
      <c r="DD119" s="181"/>
      <c r="DE119" s="181"/>
      <c r="DF119" s="181"/>
      <c r="DG119" s="181"/>
      <c r="DH119" s="181"/>
      <c r="DI119" s="181"/>
      <c r="DJ119" s="181"/>
      <c r="DK119" s="181"/>
      <c r="DL119" s="181"/>
      <c r="DM119" s="181"/>
      <c r="DN119" s="181"/>
      <c r="DO119" s="181"/>
      <c r="DP119" s="181"/>
      <c r="DQ119" s="181"/>
      <c r="DR119" s="181"/>
      <c r="DS119" s="181"/>
      <c r="DT119" s="181"/>
      <c r="DU119" s="181"/>
      <c r="DV119" s="181"/>
      <c r="DW119" s="181"/>
      <c r="DX119" s="181"/>
      <c r="DY119" s="181"/>
      <c r="DZ119" s="181"/>
      <c r="EA119" s="181"/>
      <c r="EB119" s="181"/>
      <c r="EC119" s="181"/>
      <c r="ED119" s="181"/>
      <c r="EE119" s="181"/>
      <c r="EF119" s="181"/>
      <c r="EG119" s="181"/>
      <c r="EH119" s="181"/>
      <c r="EI119" s="181"/>
      <c r="EJ119" s="181"/>
      <c r="EK119" s="181"/>
      <c r="EL119" s="181"/>
      <c r="EM119" s="181"/>
      <c r="EN119" s="181"/>
      <c r="EO119" s="181"/>
      <c r="EP119" s="181"/>
      <c r="EQ119" s="181"/>
      <c r="ER119" s="181"/>
      <c r="ES119" s="181"/>
      <c r="ET119" s="181"/>
      <c r="EU119" s="181"/>
      <c r="EV119" s="181"/>
      <c r="EW119" s="181"/>
      <c r="EX119" s="181"/>
      <c r="EY119" s="181"/>
      <c r="EZ119" s="181"/>
      <c r="FA119" s="181"/>
      <c r="FB119" s="181"/>
      <c r="FC119" s="181"/>
      <c r="FD119" s="181"/>
      <c r="FE119" s="181"/>
      <c r="FF119" s="181"/>
      <c r="FG119" s="181"/>
      <c r="FH119" s="181"/>
      <c r="FI119" s="181"/>
      <c r="FJ119" s="181"/>
      <c r="FK119" s="181"/>
      <c r="FL119" s="181"/>
      <c r="FM119" s="181"/>
      <c r="FN119" s="181"/>
      <c r="FO119" s="181"/>
      <c r="FP119" s="181"/>
      <c r="FQ119" s="181"/>
      <c r="FR119" s="181"/>
      <c r="FS119" s="181"/>
      <c r="FT119" s="181"/>
      <c r="FU119" s="181"/>
      <c r="FV119" s="181"/>
      <c r="FW119" s="181"/>
      <c r="FX119" s="181"/>
      <c r="FY119" s="181"/>
      <c r="FZ119" s="181"/>
      <c r="GA119" s="181"/>
      <c r="GB119" s="181"/>
      <c r="GC119" s="181"/>
      <c r="GD119" s="181"/>
      <c r="GE119" s="181"/>
      <c r="GF119" s="181"/>
      <c r="GG119" s="181"/>
      <c r="GH119" s="181"/>
      <c r="GI119" s="181"/>
      <c r="GJ119" s="181"/>
      <c r="GK119" s="181"/>
      <c r="GL119" s="181"/>
      <c r="GM119" s="181"/>
      <c r="GN119" s="181"/>
      <c r="GO119" s="181"/>
      <c r="GP119" s="181"/>
      <c r="GQ119" s="181"/>
      <c r="GR119" s="181"/>
      <c r="GS119" s="181"/>
      <c r="GT119" s="181"/>
      <c r="GU119" s="181"/>
      <c r="GV119" s="181"/>
      <c r="GW119" s="181"/>
      <c r="GX119" s="181"/>
      <c r="GY119" s="181"/>
      <c r="GZ119" s="181"/>
      <c r="HA119" s="181"/>
      <c r="HB119" s="181"/>
      <c r="HC119" s="181"/>
      <c r="HD119" s="181"/>
      <c r="HE119" s="181"/>
      <c r="HF119" s="181"/>
      <c r="HG119" s="181"/>
      <c r="HH119" s="181"/>
      <c r="HI119" s="181"/>
      <c r="HJ119" s="181"/>
      <c r="HK119" s="181"/>
      <c r="HL119" s="181"/>
      <c r="HM119" s="181"/>
      <c r="HN119" s="181"/>
      <c r="HO119" s="181"/>
      <c r="HP119" s="181"/>
      <c r="HQ119" s="181"/>
      <c r="HR119" s="181"/>
      <c r="HS119" s="181"/>
      <c r="HT119" s="181"/>
      <c r="HU119" s="181"/>
      <c r="HV119" s="181"/>
      <c r="HW119" s="181"/>
      <c r="HX119" s="181"/>
      <c r="HY119" s="181"/>
      <c r="HZ119" s="181"/>
      <c r="IA119" s="181"/>
      <c r="IB119" s="181"/>
      <c r="IC119" s="181"/>
      <c r="ID119" s="181"/>
      <c r="IE119" s="181"/>
      <c r="IF119" s="181"/>
      <c r="IG119" s="181"/>
      <c r="IH119" s="181"/>
      <c r="II119" s="181"/>
      <c r="IJ119" s="181"/>
      <c r="IK119" s="181"/>
      <c r="IL119" s="181"/>
      <c r="IM119" s="181"/>
      <c r="IN119" s="181"/>
      <c r="IO119" s="181"/>
      <c r="IP119" s="181"/>
      <c r="IQ119" s="181"/>
      <c r="IR119" s="181"/>
      <c r="IS119" s="181"/>
      <c r="IT119" s="181"/>
    </row>
    <row r="120" spans="1:254" s="213" customFormat="1" ht="26.4" x14ac:dyDescent="0.25">
      <c r="A120" s="209" t="s">
        <v>605</v>
      </c>
      <c r="B120" s="222" t="s">
        <v>584</v>
      </c>
      <c r="C120" s="222" t="s">
        <v>606</v>
      </c>
      <c r="D120" s="222" t="s">
        <v>83</v>
      </c>
      <c r="E120" s="222" t="s">
        <v>178</v>
      </c>
      <c r="F120" s="222"/>
      <c r="G120" s="212">
        <f>SUM(G123+G122+G121)</f>
        <v>12155.170000000002</v>
      </c>
    </row>
    <row r="121" spans="1:254" s="213" customFormat="1" x14ac:dyDescent="0.25">
      <c r="A121" s="214" t="s">
        <v>586</v>
      </c>
      <c r="B121" s="219" t="s">
        <v>584</v>
      </c>
      <c r="C121" s="219" t="s">
        <v>109</v>
      </c>
      <c r="D121" s="219" t="s">
        <v>83</v>
      </c>
      <c r="E121" s="219" t="s">
        <v>178</v>
      </c>
      <c r="F121" s="222" t="s">
        <v>98</v>
      </c>
      <c r="G121" s="212">
        <v>1042.2</v>
      </c>
    </row>
    <row r="122" spans="1:254" s="126" customFormat="1" ht="21" customHeight="1" x14ac:dyDescent="0.25">
      <c r="A122" s="214" t="s">
        <v>140</v>
      </c>
      <c r="B122" s="219" t="s">
        <v>584</v>
      </c>
      <c r="C122" s="219" t="s">
        <v>109</v>
      </c>
      <c r="D122" s="219" t="s">
        <v>83</v>
      </c>
      <c r="E122" s="219" t="s">
        <v>178</v>
      </c>
      <c r="F122" s="219" t="s">
        <v>141</v>
      </c>
      <c r="G122" s="217">
        <v>6846.5</v>
      </c>
    </row>
    <row r="123" spans="1:254" s="126" customFormat="1" x14ac:dyDescent="0.25">
      <c r="A123" s="214" t="s">
        <v>586</v>
      </c>
      <c r="B123" s="219" t="s">
        <v>584</v>
      </c>
      <c r="C123" s="219" t="s">
        <v>109</v>
      </c>
      <c r="D123" s="219" t="s">
        <v>83</v>
      </c>
      <c r="E123" s="219" t="s">
        <v>179</v>
      </c>
      <c r="F123" s="219" t="s">
        <v>98</v>
      </c>
      <c r="G123" s="217">
        <v>4266.47</v>
      </c>
    </row>
    <row r="124" spans="1:254" s="213" customFormat="1" ht="39.6" x14ac:dyDescent="0.25">
      <c r="A124" s="209" t="s">
        <v>607</v>
      </c>
      <c r="B124" s="222" t="s">
        <v>584</v>
      </c>
      <c r="C124" s="222" t="s">
        <v>109</v>
      </c>
      <c r="D124" s="222" t="s">
        <v>83</v>
      </c>
      <c r="E124" s="222"/>
      <c r="F124" s="222"/>
      <c r="G124" s="212">
        <f>SUM(G125+G126+G127)</f>
        <v>4337.9799999999996</v>
      </c>
    </row>
    <row r="125" spans="1:254" s="126" customFormat="1" x14ac:dyDescent="0.25">
      <c r="A125" s="214" t="s">
        <v>594</v>
      </c>
      <c r="B125" s="219" t="s">
        <v>584</v>
      </c>
      <c r="C125" s="219" t="s">
        <v>109</v>
      </c>
      <c r="D125" s="219" t="s">
        <v>83</v>
      </c>
      <c r="E125" s="219" t="s">
        <v>355</v>
      </c>
      <c r="F125" s="219" t="s">
        <v>139</v>
      </c>
      <c r="G125" s="217">
        <v>4337.9799999999996</v>
      </c>
    </row>
    <row r="126" spans="1:254" s="126" customFormat="1" ht="13.2" hidden="1" customHeight="1" x14ac:dyDescent="0.25">
      <c r="A126" s="214" t="s">
        <v>594</v>
      </c>
      <c r="B126" s="219" t="s">
        <v>584</v>
      </c>
      <c r="C126" s="219" t="s">
        <v>109</v>
      </c>
      <c r="D126" s="219" t="s">
        <v>83</v>
      </c>
      <c r="E126" s="219" t="s">
        <v>182</v>
      </c>
      <c r="F126" s="219" t="s">
        <v>139</v>
      </c>
      <c r="G126" s="217"/>
    </row>
    <row r="127" spans="1:254" s="126" customFormat="1" ht="13.2" hidden="1" customHeight="1" x14ac:dyDescent="0.25">
      <c r="A127" s="214" t="s">
        <v>594</v>
      </c>
      <c r="B127" s="219" t="s">
        <v>584</v>
      </c>
      <c r="C127" s="219" t="s">
        <v>109</v>
      </c>
      <c r="D127" s="219" t="s">
        <v>83</v>
      </c>
      <c r="E127" s="219" t="s">
        <v>183</v>
      </c>
      <c r="F127" s="219" t="s">
        <v>139</v>
      </c>
      <c r="G127" s="217"/>
    </row>
    <row r="128" spans="1:254" s="213" customFormat="1" ht="26.4" x14ac:dyDescent="0.25">
      <c r="A128" s="214" t="s">
        <v>184</v>
      </c>
      <c r="B128" s="219" t="s">
        <v>584</v>
      </c>
      <c r="C128" s="219" t="s">
        <v>109</v>
      </c>
      <c r="D128" s="219" t="s">
        <v>83</v>
      </c>
      <c r="E128" s="219"/>
      <c r="F128" s="219"/>
      <c r="G128" s="217">
        <f>SUM(G129)</f>
        <v>0</v>
      </c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  <c r="BV128" s="126"/>
      <c r="BW128" s="126"/>
      <c r="BX128" s="126"/>
      <c r="BY128" s="126"/>
      <c r="BZ128" s="126"/>
      <c r="CA128" s="126"/>
      <c r="CB128" s="126"/>
      <c r="CC128" s="126"/>
      <c r="CD128" s="126"/>
      <c r="CE128" s="126"/>
      <c r="CF128" s="126"/>
      <c r="CG128" s="126"/>
      <c r="CH128" s="126"/>
      <c r="CI128" s="126"/>
      <c r="CJ128" s="126"/>
      <c r="CK128" s="126"/>
      <c r="CL128" s="126"/>
      <c r="CM128" s="126"/>
      <c r="CN128" s="126"/>
      <c r="CO128" s="126"/>
      <c r="CP128" s="126"/>
      <c r="CQ128" s="126"/>
      <c r="CR128" s="126"/>
      <c r="CS128" s="126"/>
      <c r="CT128" s="126"/>
      <c r="CU128" s="126"/>
      <c r="CV128" s="126"/>
      <c r="CW128" s="126"/>
      <c r="CX128" s="126"/>
      <c r="CY128" s="126"/>
      <c r="CZ128" s="126"/>
      <c r="DA128" s="126"/>
      <c r="DB128" s="126"/>
      <c r="DC128" s="126"/>
      <c r="DD128" s="126"/>
      <c r="DE128" s="126"/>
      <c r="DF128" s="126"/>
      <c r="DG128" s="126"/>
      <c r="DH128" s="126"/>
      <c r="DI128" s="126"/>
      <c r="DJ128" s="126"/>
      <c r="DK128" s="126"/>
      <c r="DL128" s="126"/>
      <c r="DM128" s="126"/>
      <c r="DN128" s="126"/>
      <c r="DO128" s="126"/>
      <c r="DP128" s="126"/>
      <c r="DQ128" s="126"/>
      <c r="DR128" s="126"/>
      <c r="DS128" s="126"/>
      <c r="DT128" s="126"/>
      <c r="DU128" s="126"/>
      <c r="DV128" s="126"/>
      <c r="DW128" s="126"/>
      <c r="DX128" s="126"/>
      <c r="DY128" s="126"/>
      <c r="DZ128" s="126"/>
      <c r="EA128" s="126"/>
      <c r="EB128" s="126"/>
      <c r="EC128" s="126"/>
      <c r="ED128" s="126"/>
      <c r="EE128" s="126"/>
      <c r="EF128" s="126"/>
      <c r="EG128" s="126"/>
      <c r="EH128" s="126"/>
      <c r="EI128" s="126"/>
      <c r="EJ128" s="126"/>
      <c r="EK128" s="126"/>
      <c r="EL128" s="126"/>
      <c r="EM128" s="126"/>
      <c r="EN128" s="126"/>
      <c r="EO128" s="126"/>
      <c r="EP128" s="126"/>
      <c r="EQ128" s="126"/>
      <c r="ER128" s="126"/>
      <c r="ES128" s="126"/>
      <c r="ET128" s="126"/>
      <c r="EU128" s="126"/>
      <c r="EV128" s="126"/>
      <c r="EW128" s="126"/>
      <c r="EX128" s="126"/>
      <c r="EY128" s="126"/>
      <c r="EZ128" s="126"/>
      <c r="FA128" s="126"/>
      <c r="FB128" s="126"/>
      <c r="FC128" s="126"/>
      <c r="FD128" s="126"/>
      <c r="FE128" s="126"/>
      <c r="FF128" s="126"/>
      <c r="FG128" s="126"/>
      <c r="FH128" s="126"/>
      <c r="FI128" s="126"/>
      <c r="FJ128" s="126"/>
      <c r="FK128" s="126"/>
      <c r="FL128" s="126"/>
      <c r="FM128" s="126"/>
      <c r="FN128" s="126"/>
      <c r="FO128" s="126"/>
      <c r="FP128" s="126"/>
      <c r="FQ128" s="126"/>
      <c r="FR128" s="126"/>
      <c r="FS128" s="126"/>
      <c r="FT128" s="126"/>
      <c r="FU128" s="126"/>
      <c r="FV128" s="126"/>
      <c r="FW128" s="126"/>
      <c r="FX128" s="126"/>
      <c r="FY128" s="126"/>
      <c r="FZ128" s="126"/>
      <c r="GA128" s="126"/>
      <c r="GB128" s="126"/>
      <c r="GC128" s="126"/>
      <c r="GD128" s="126"/>
      <c r="GE128" s="126"/>
      <c r="GF128" s="126"/>
      <c r="GG128" s="126"/>
      <c r="GH128" s="126"/>
      <c r="GI128" s="126"/>
      <c r="GJ128" s="126"/>
      <c r="GK128" s="126"/>
      <c r="GL128" s="126"/>
      <c r="GM128" s="126"/>
      <c r="GN128" s="126"/>
      <c r="GO128" s="126"/>
      <c r="GP128" s="126"/>
      <c r="GQ128" s="126"/>
      <c r="GR128" s="126"/>
      <c r="GS128" s="126"/>
      <c r="GT128" s="126"/>
      <c r="GU128" s="126"/>
      <c r="GV128" s="126"/>
      <c r="GW128" s="126"/>
      <c r="GX128" s="126"/>
      <c r="GY128" s="126"/>
      <c r="GZ128" s="126"/>
      <c r="HA128" s="126"/>
      <c r="HB128" s="126"/>
      <c r="HC128" s="126"/>
      <c r="HD128" s="126"/>
      <c r="HE128" s="126"/>
      <c r="HF128" s="126"/>
      <c r="HG128" s="126"/>
      <c r="HH128" s="126"/>
      <c r="HI128" s="126"/>
      <c r="HJ128" s="126"/>
      <c r="HK128" s="126"/>
      <c r="HL128" s="126"/>
      <c r="HM128" s="126"/>
      <c r="HN128" s="126"/>
      <c r="HO128" s="126"/>
      <c r="HP128" s="126"/>
      <c r="HQ128" s="126"/>
      <c r="HR128" s="126"/>
      <c r="HS128" s="126"/>
      <c r="HT128" s="126"/>
      <c r="HU128" s="126"/>
      <c r="HV128" s="126"/>
      <c r="HW128" s="126"/>
      <c r="HX128" s="126"/>
      <c r="HY128" s="126"/>
      <c r="HZ128" s="126"/>
      <c r="IA128" s="126"/>
      <c r="IB128" s="126"/>
      <c r="IC128" s="126"/>
      <c r="ID128" s="126"/>
      <c r="IE128" s="126"/>
      <c r="IF128" s="126"/>
      <c r="IG128" s="126"/>
      <c r="IH128" s="126"/>
      <c r="II128" s="126"/>
      <c r="IJ128" s="126"/>
      <c r="IK128" s="126"/>
      <c r="IL128" s="126"/>
      <c r="IM128" s="126"/>
      <c r="IN128" s="126"/>
      <c r="IO128" s="126"/>
      <c r="IP128" s="126"/>
      <c r="IQ128" s="126"/>
      <c r="IR128" s="126"/>
      <c r="IS128" s="126"/>
      <c r="IT128" s="126"/>
    </row>
    <row r="129" spans="1:256" s="213" customFormat="1" x14ac:dyDescent="0.25">
      <c r="A129" s="209" t="s">
        <v>586</v>
      </c>
      <c r="B129" s="222" t="s">
        <v>584</v>
      </c>
      <c r="C129" s="222" t="s">
        <v>109</v>
      </c>
      <c r="D129" s="222" t="s">
        <v>83</v>
      </c>
      <c r="E129" s="222" t="s">
        <v>185</v>
      </c>
      <c r="F129" s="222" t="s">
        <v>98</v>
      </c>
      <c r="G129" s="217">
        <v>0</v>
      </c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6"/>
      <c r="BQ129" s="126"/>
      <c r="BR129" s="126"/>
      <c r="BS129" s="126"/>
      <c r="BT129" s="126"/>
      <c r="BU129" s="126"/>
      <c r="BV129" s="126"/>
      <c r="BW129" s="126"/>
      <c r="BX129" s="126"/>
      <c r="BY129" s="126"/>
      <c r="BZ129" s="126"/>
      <c r="CA129" s="126"/>
      <c r="CB129" s="126"/>
      <c r="CC129" s="126"/>
      <c r="CD129" s="126"/>
      <c r="CE129" s="126"/>
      <c r="CF129" s="126"/>
      <c r="CG129" s="126"/>
      <c r="CH129" s="126"/>
      <c r="CI129" s="126"/>
      <c r="CJ129" s="126"/>
      <c r="CK129" s="126"/>
      <c r="CL129" s="126"/>
      <c r="CM129" s="126"/>
      <c r="CN129" s="126"/>
      <c r="CO129" s="126"/>
      <c r="CP129" s="126"/>
      <c r="CQ129" s="126"/>
      <c r="CR129" s="126"/>
      <c r="CS129" s="126"/>
      <c r="CT129" s="126"/>
      <c r="CU129" s="126"/>
      <c r="CV129" s="126"/>
      <c r="CW129" s="126"/>
      <c r="CX129" s="126"/>
      <c r="CY129" s="126"/>
      <c r="CZ129" s="126"/>
      <c r="DA129" s="126"/>
      <c r="DB129" s="126"/>
      <c r="DC129" s="126"/>
      <c r="DD129" s="126"/>
      <c r="DE129" s="126"/>
      <c r="DF129" s="126"/>
      <c r="DG129" s="126"/>
      <c r="DH129" s="126"/>
      <c r="DI129" s="126"/>
      <c r="DJ129" s="126"/>
      <c r="DK129" s="126"/>
      <c r="DL129" s="126"/>
      <c r="DM129" s="126"/>
      <c r="DN129" s="126"/>
      <c r="DO129" s="126"/>
      <c r="DP129" s="126"/>
      <c r="DQ129" s="126"/>
      <c r="DR129" s="126"/>
      <c r="DS129" s="126"/>
      <c r="DT129" s="126"/>
      <c r="DU129" s="126"/>
      <c r="DV129" s="126"/>
      <c r="DW129" s="126"/>
      <c r="DX129" s="126"/>
      <c r="DY129" s="126"/>
      <c r="DZ129" s="126"/>
      <c r="EA129" s="126"/>
      <c r="EB129" s="126"/>
      <c r="EC129" s="126"/>
      <c r="ED129" s="126"/>
      <c r="EE129" s="126"/>
      <c r="EF129" s="126"/>
      <c r="EG129" s="126"/>
      <c r="EH129" s="126"/>
      <c r="EI129" s="126"/>
      <c r="EJ129" s="126"/>
      <c r="EK129" s="126"/>
      <c r="EL129" s="126"/>
      <c r="EM129" s="126"/>
      <c r="EN129" s="126"/>
      <c r="EO129" s="126"/>
      <c r="EP129" s="126"/>
      <c r="EQ129" s="126"/>
      <c r="ER129" s="126"/>
      <c r="ES129" s="126"/>
      <c r="ET129" s="126"/>
      <c r="EU129" s="126"/>
      <c r="EV129" s="126"/>
      <c r="EW129" s="126"/>
      <c r="EX129" s="126"/>
      <c r="EY129" s="126"/>
      <c r="EZ129" s="126"/>
      <c r="FA129" s="126"/>
      <c r="FB129" s="126"/>
      <c r="FC129" s="126"/>
      <c r="FD129" s="126"/>
      <c r="FE129" s="126"/>
      <c r="FF129" s="126"/>
      <c r="FG129" s="126"/>
      <c r="FH129" s="126"/>
      <c r="FI129" s="126"/>
      <c r="FJ129" s="126"/>
      <c r="FK129" s="126"/>
      <c r="FL129" s="126"/>
      <c r="FM129" s="126"/>
      <c r="FN129" s="126"/>
      <c r="FO129" s="126"/>
      <c r="FP129" s="126"/>
      <c r="FQ129" s="126"/>
      <c r="FR129" s="126"/>
      <c r="FS129" s="126"/>
      <c r="FT129" s="126"/>
      <c r="FU129" s="126"/>
      <c r="FV129" s="126"/>
      <c r="FW129" s="126"/>
      <c r="FX129" s="126"/>
      <c r="FY129" s="126"/>
      <c r="FZ129" s="126"/>
      <c r="GA129" s="126"/>
      <c r="GB129" s="126"/>
      <c r="GC129" s="126"/>
      <c r="GD129" s="126"/>
      <c r="GE129" s="126"/>
      <c r="GF129" s="126"/>
      <c r="GG129" s="126"/>
      <c r="GH129" s="126"/>
      <c r="GI129" s="126"/>
      <c r="GJ129" s="126"/>
      <c r="GK129" s="126"/>
      <c r="GL129" s="126"/>
      <c r="GM129" s="126"/>
      <c r="GN129" s="126"/>
      <c r="GO129" s="126"/>
      <c r="GP129" s="126"/>
      <c r="GQ129" s="126"/>
      <c r="GR129" s="126"/>
      <c r="GS129" s="126"/>
      <c r="GT129" s="126"/>
      <c r="GU129" s="126"/>
      <c r="GV129" s="126"/>
      <c r="GW129" s="126"/>
      <c r="GX129" s="126"/>
      <c r="GY129" s="126"/>
      <c r="GZ129" s="126"/>
      <c r="HA129" s="126"/>
      <c r="HB129" s="126"/>
      <c r="HC129" s="126"/>
      <c r="HD129" s="126"/>
      <c r="HE129" s="126"/>
      <c r="HF129" s="126"/>
      <c r="HG129" s="126"/>
      <c r="HH129" s="126"/>
      <c r="HI129" s="126"/>
      <c r="HJ129" s="126"/>
      <c r="HK129" s="126"/>
      <c r="HL129" s="126"/>
      <c r="HM129" s="126"/>
      <c r="HN129" s="126"/>
      <c r="HO129" s="126"/>
      <c r="HP129" s="126"/>
      <c r="HQ129" s="126"/>
      <c r="HR129" s="126"/>
      <c r="HS129" s="126"/>
      <c r="HT129" s="126"/>
      <c r="HU129" s="126"/>
      <c r="HV129" s="126"/>
      <c r="HW129" s="126"/>
      <c r="HX129" s="126"/>
      <c r="HY129" s="126"/>
      <c r="HZ129" s="126"/>
      <c r="IA129" s="126"/>
      <c r="IB129" s="126"/>
      <c r="IC129" s="126"/>
      <c r="ID129" s="126"/>
      <c r="IE129" s="126"/>
      <c r="IF129" s="126"/>
      <c r="IG129" s="126"/>
      <c r="IH129" s="126"/>
      <c r="II129" s="126"/>
      <c r="IJ129" s="126"/>
      <c r="IK129" s="126"/>
      <c r="IL129" s="126"/>
      <c r="IM129" s="126"/>
      <c r="IN129" s="126"/>
      <c r="IO129" s="126"/>
      <c r="IP129" s="126"/>
      <c r="IQ129" s="126"/>
      <c r="IR129" s="126"/>
      <c r="IS129" s="126"/>
      <c r="IT129" s="126"/>
    </row>
    <row r="130" spans="1:256" s="126" customFormat="1" x14ac:dyDescent="0.25">
      <c r="A130" s="214" t="s">
        <v>186</v>
      </c>
      <c r="B130" s="219" t="s">
        <v>584</v>
      </c>
      <c r="C130" s="219" t="s">
        <v>109</v>
      </c>
      <c r="D130" s="219" t="s">
        <v>83</v>
      </c>
      <c r="E130" s="219" t="s">
        <v>187</v>
      </c>
      <c r="F130" s="219"/>
      <c r="G130" s="217">
        <f>SUM(G131)</f>
        <v>11110</v>
      </c>
    </row>
    <row r="131" spans="1:256" s="213" customFormat="1" x14ac:dyDescent="0.25">
      <c r="A131" s="209" t="s">
        <v>594</v>
      </c>
      <c r="B131" s="222" t="s">
        <v>584</v>
      </c>
      <c r="C131" s="222" t="s">
        <v>109</v>
      </c>
      <c r="D131" s="222" t="s">
        <v>83</v>
      </c>
      <c r="E131" s="222" t="s">
        <v>187</v>
      </c>
      <c r="F131" s="222" t="s">
        <v>98</v>
      </c>
      <c r="G131" s="212">
        <v>11110</v>
      </c>
    </row>
    <row r="132" spans="1:256" s="126" customFormat="1" ht="14.4" x14ac:dyDescent="0.3">
      <c r="A132" s="256" t="s">
        <v>188</v>
      </c>
      <c r="B132" s="253" t="s">
        <v>584</v>
      </c>
      <c r="C132" s="253" t="s">
        <v>109</v>
      </c>
      <c r="D132" s="253" t="s">
        <v>85</v>
      </c>
      <c r="E132" s="253"/>
      <c r="F132" s="253"/>
      <c r="G132" s="254">
        <f>SUM(G137+G139+G135+G133)</f>
        <v>76696.81</v>
      </c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3"/>
      <c r="AA132" s="223"/>
      <c r="AB132" s="223"/>
      <c r="AC132" s="223"/>
      <c r="AD132" s="223"/>
      <c r="AE132" s="223"/>
      <c r="AF132" s="223"/>
      <c r="AG132" s="223"/>
      <c r="AH132" s="223"/>
      <c r="AI132" s="223"/>
      <c r="AJ132" s="223"/>
      <c r="AK132" s="223"/>
      <c r="AL132" s="223"/>
      <c r="AM132" s="223"/>
      <c r="AN132" s="223"/>
      <c r="AO132" s="223"/>
      <c r="AP132" s="223"/>
      <c r="AQ132" s="223"/>
      <c r="AR132" s="223"/>
      <c r="AS132" s="223"/>
      <c r="AT132" s="223"/>
      <c r="AU132" s="223"/>
      <c r="AV132" s="223"/>
      <c r="AW132" s="223"/>
      <c r="AX132" s="223"/>
      <c r="AY132" s="223"/>
      <c r="AZ132" s="223"/>
      <c r="BA132" s="223"/>
      <c r="BB132" s="223"/>
      <c r="BC132" s="223"/>
      <c r="BD132" s="223"/>
      <c r="BE132" s="223"/>
      <c r="BF132" s="223"/>
      <c r="BG132" s="223"/>
      <c r="BH132" s="223"/>
      <c r="BI132" s="223"/>
      <c r="BJ132" s="223"/>
      <c r="BK132" s="223"/>
      <c r="BL132" s="223"/>
      <c r="BM132" s="223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  <c r="CG132" s="223"/>
      <c r="CH132" s="223"/>
      <c r="CI132" s="223"/>
      <c r="CJ132" s="223"/>
      <c r="CK132" s="223"/>
      <c r="CL132" s="223"/>
      <c r="CM132" s="223"/>
      <c r="CN132" s="223"/>
      <c r="CO132" s="223"/>
      <c r="CP132" s="223"/>
      <c r="CQ132" s="223"/>
      <c r="CR132" s="223"/>
      <c r="CS132" s="223"/>
      <c r="CT132" s="223"/>
      <c r="CU132" s="223"/>
      <c r="CV132" s="223"/>
      <c r="CW132" s="223"/>
      <c r="CX132" s="223"/>
      <c r="CY132" s="223"/>
      <c r="CZ132" s="223"/>
      <c r="DA132" s="223"/>
      <c r="DB132" s="223"/>
      <c r="DC132" s="223"/>
      <c r="DD132" s="223"/>
      <c r="DE132" s="223"/>
      <c r="DF132" s="223"/>
      <c r="DG132" s="223"/>
      <c r="DH132" s="223"/>
      <c r="DI132" s="223"/>
      <c r="DJ132" s="223"/>
      <c r="DK132" s="223"/>
      <c r="DL132" s="223"/>
      <c r="DM132" s="223"/>
      <c r="DN132" s="223"/>
      <c r="DO132" s="223"/>
      <c r="DP132" s="223"/>
      <c r="DQ132" s="223"/>
      <c r="DR132" s="223"/>
      <c r="DS132" s="223"/>
      <c r="DT132" s="223"/>
      <c r="DU132" s="223"/>
      <c r="DV132" s="223"/>
      <c r="DW132" s="223"/>
      <c r="DX132" s="223"/>
      <c r="DY132" s="223"/>
      <c r="DZ132" s="223"/>
      <c r="EA132" s="223"/>
      <c r="EB132" s="223"/>
      <c r="EC132" s="223"/>
      <c r="ED132" s="223"/>
      <c r="EE132" s="223"/>
      <c r="EF132" s="223"/>
      <c r="EG132" s="223"/>
      <c r="EH132" s="223"/>
      <c r="EI132" s="223"/>
      <c r="EJ132" s="223"/>
      <c r="EK132" s="223"/>
      <c r="EL132" s="223"/>
      <c r="EM132" s="223"/>
      <c r="EN132" s="223"/>
      <c r="EO132" s="223"/>
      <c r="EP132" s="223"/>
      <c r="EQ132" s="223"/>
      <c r="ER132" s="223"/>
      <c r="ES132" s="223"/>
      <c r="ET132" s="223"/>
      <c r="EU132" s="223"/>
      <c r="EV132" s="223"/>
      <c r="EW132" s="223"/>
      <c r="EX132" s="223"/>
      <c r="EY132" s="223"/>
      <c r="EZ132" s="223"/>
      <c r="FA132" s="223"/>
      <c r="FB132" s="223"/>
      <c r="FC132" s="223"/>
      <c r="FD132" s="223"/>
      <c r="FE132" s="223"/>
      <c r="FF132" s="223"/>
      <c r="FG132" s="223"/>
      <c r="FH132" s="223"/>
      <c r="FI132" s="223"/>
      <c r="FJ132" s="223"/>
      <c r="FK132" s="223"/>
      <c r="FL132" s="223"/>
      <c r="FM132" s="223"/>
      <c r="FN132" s="223"/>
      <c r="FO132" s="223"/>
      <c r="FP132" s="223"/>
      <c r="FQ132" s="223"/>
      <c r="FR132" s="223"/>
      <c r="FS132" s="223"/>
      <c r="FT132" s="223"/>
      <c r="FU132" s="223"/>
      <c r="FV132" s="223"/>
      <c r="FW132" s="223"/>
      <c r="FX132" s="223"/>
      <c r="FY132" s="223"/>
      <c r="FZ132" s="223"/>
      <c r="GA132" s="223"/>
      <c r="GB132" s="223"/>
      <c r="GC132" s="223"/>
      <c r="GD132" s="223"/>
      <c r="GE132" s="223"/>
      <c r="GF132" s="223"/>
      <c r="GG132" s="223"/>
      <c r="GH132" s="223"/>
      <c r="GI132" s="223"/>
      <c r="GJ132" s="223"/>
      <c r="GK132" s="223"/>
      <c r="GL132" s="223"/>
      <c r="GM132" s="223"/>
      <c r="GN132" s="223"/>
      <c r="GO132" s="223"/>
      <c r="GP132" s="223"/>
      <c r="GQ132" s="223"/>
      <c r="GR132" s="223"/>
      <c r="GS132" s="223"/>
      <c r="GT132" s="223"/>
      <c r="GU132" s="223"/>
      <c r="GV132" s="223"/>
      <c r="GW132" s="223"/>
      <c r="GX132" s="223"/>
      <c r="GY132" s="223"/>
      <c r="GZ132" s="223"/>
      <c r="HA132" s="223"/>
      <c r="HB132" s="223"/>
      <c r="HC132" s="223"/>
      <c r="HD132" s="223"/>
      <c r="HE132" s="223"/>
      <c r="HF132" s="223"/>
      <c r="HG132" s="223"/>
      <c r="HH132" s="223"/>
      <c r="HI132" s="223"/>
      <c r="HJ132" s="223"/>
      <c r="HK132" s="223"/>
      <c r="HL132" s="223"/>
      <c r="HM132" s="223"/>
      <c r="HN132" s="223"/>
      <c r="HO132" s="223"/>
      <c r="HP132" s="223"/>
      <c r="HQ132" s="223"/>
      <c r="HR132" s="223"/>
      <c r="HS132" s="223"/>
      <c r="HT132" s="223"/>
      <c r="HU132" s="223"/>
      <c r="HV132" s="223"/>
      <c r="HW132" s="223"/>
      <c r="HX132" s="223"/>
      <c r="HY132" s="223"/>
      <c r="HZ132" s="223"/>
      <c r="IA132" s="223"/>
      <c r="IB132" s="223"/>
      <c r="IC132" s="223"/>
      <c r="ID132" s="223"/>
      <c r="IE132" s="223"/>
      <c r="IF132" s="223"/>
      <c r="IG132" s="223"/>
      <c r="IH132" s="223"/>
      <c r="II132" s="223"/>
      <c r="IJ132" s="223"/>
      <c r="IK132" s="223"/>
      <c r="IL132" s="223"/>
      <c r="IM132" s="223"/>
      <c r="IN132" s="223"/>
      <c r="IO132" s="223"/>
      <c r="IP132" s="223"/>
      <c r="IQ132" s="223"/>
      <c r="IR132" s="223"/>
      <c r="IS132" s="223"/>
      <c r="IT132" s="223"/>
    </row>
    <row r="133" spans="1:256" s="126" customFormat="1" ht="14.4" x14ac:dyDescent="0.3">
      <c r="A133" s="214" t="s">
        <v>189</v>
      </c>
      <c r="B133" s="219" t="s">
        <v>584</v>
      </c>
      <c r="C133" s="219" t="s">
        <v>109</v>
      </c>
      <c r="D133" s="219" t="s">
        <v>85</v>
      </c>
      <c r="E133" s="219" t="s">
        <v>356</v>
      </c>
      <c r="F133" s="219"/>
      <c r="G133" s="212">
        <f>SUM(G134)</f>
        <v>2200</v>
      </c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3"/>
      <c r="BD133" s="223"/>
      <c r="BE133" s="223"/>
      <c r="BF133" s="223"/>
      <c r="BG133" s="223"/>
      <c r="BH133" s="223"/>
      <c r="BI133" s="223"/>
      <c r="BJ133" s="223"/>
      <c r="BK133" s="223"/>
      <c r="BL133" s="223"/>
      <c r="BM133" s="223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  <c r="CG133" s="223"/>
      <c r="CH133" s="223"/>
      <c r="CI133" s="223"/>
      <c r="CJ133" s="223"/>
      <c r="CK133" s="223"/>
      <c r="CL133" s="223"/>
      <c r="CM133" s="223"/>
      <c r="CN133" s="223"/>
      <c r="CO133" s="223"/>
      <c r="CP133" s="223"/>
      <c r="CQ133" s="223"/>
      <c r="CR133" s="223"/>
      <c r="CS133" s="223"/>
      <c r="CT133" s="223"/>
      <c r="CU133" s="223"/>
      <c r="CV133" s="223"/>
      <c r="CW133" s="223"/>
      <c r="CX133" s="223"/>
      <c r="CY133" s="223"/>
      <c r="CZ133" s="223"/>
      <c r="DA133" s="223"/>
      <c r="DB133" s="223"/>
      <c r="DC133" s="223"/>
      <c r="DD133" s="223"/>
      <c r="DE133" s="223"/>
      <c r="DF133" s="223"/>
      <c r="DG133" s="223"/>
      <c r="DH133" s="223"/>
      <c r="DI133" s="223"/>
      <c r="DJ133" s="223"/>
      <c r="DK133" s="223"/>
      <c r="DL133" s="223"/>
      <c r="DM133" s="223"/>
      <c r="DN133" s="223"/>
      <c r="DO133" s="223"/>
      <c r="DP133" s="223"/>
      <c r="DQ133" s="223"/>
      <c r="DR133" s="223"/>
      <c r="DS133" s="223"/>
      <c r="DT133" s="223"/>
      <c r="DU133" s="223"/>
      <c r="DV133" s="223"/>
      <c r="DW133" s="223"/>
      <c r="DX133" s="223"/>
      <c r="DY133" s="223"/>
      <c r="DZ133" s="223"/>
      <c r="EA133" s="223"/>
      <c r="EB133" s="223"/>
      <c r="EC133" s="223"/>
      <c r="ED133" s="223"/>
      <c r="EE133" s="223"/>
      <c r="EF133" s="223"/>
      <c r="EG133" s="223"/>
      <c r="EH133" s="223"/>
      <c r="EI133" s="223"/>
      <c r="EJ133" s="223"/>
      <c r="EK133" s="223"/>
      <c r="EL133" s="223"/>
      <c r="EM133" s="223"/>
      <c r="EN133" s="223"/>
      <c r="EO133" s="223"/>
      <c r="EP133" s="223"/>
      <c r="EQ133" s="223"/>
      <c r="ER133" s="223"/>
      <c r="ES133" s="223"/>
      <c r="ET133" s="223"/>
      <c r="EU133" s="223"/>
      <c r="EV133" s="223"/>
      <c r="EW133" s="223"/>
      <c r="EX133" s="223"/>
      <c r="EY133" s="223"/>
      <c r="EZ133" s="223"/>
      <c r="FA133" s="223"/>
      <c r="FB133" s="223"/>
      <c r="FC133" s="223"/>
      <c r="FD133" s="223"/>
      <c r="FE133" s="223"/>
      <c r="FF133" s="223"/>
      <c r="FG133" s="223"/>
      <c r="FH133" s="223"/>
      <c r="FI133" s="223"/>
      <c r="FJ133" s="223"/>
      <c r="FK133" s="223"/>
      <c r="FL133" s="223"/>
      <c r="FM133" s="223"/>
      <c r="FN133" s="223"/>
      <c r="FO133" s="223"/>
      <c r="FP133" s="223"/>
      <c r="FQ133" s="223"/>
      <c r="FR133" s="223"/>
      <c r="FS133" s="223"/>
      <c r="FT133" s="223"/>
      <c r="FU133" s="223"/>
      <c r="FV133" s="223"/>
      <c r="FW133" s="223"/>
      <c r="FX133" s="223"/>
      <c r="FY133" s="223"/>
      <c r="FZ133" s="223"/>
      <c r="GA133" s="223"/>
      <c r="GB133" s="223"/>
      <c r="GC133" s="223"/>
      <c r="GD133" s="223"/>
      <c r="GE133" s="223"/>
      <c r="GF133" s="223"/>
      <c r="GG133" s="223"/>
      <c r="GH133" s="223"/>
      <c r="GI133" s="223"/>
      <c r="GJ133" s="223"/>
      <c r="GK133" s="223"/>
      <c r="GL133" s="223"/>
      <c r="GM133" s="223"/>
      <c r="GN133" s="223"/>
      <c r="GO133" s="223"/>
      <c r="GP133" s="223"/>
      <c r="GQ133" s="223"/>
      <c r="GR133" s="223"/>
      <c r="GS133" s="223"/>
      <c r="GT133" s="223"/>
      <c r="GU133" s="223"/>
      <c r="GV133" s="223"/>
      <c r="GW133" s="223"/>
      <c r="GX133" s="223"/>
      <c r="GY133" s="223"/>
      <c r="GZ133" s="223"/>
      <c r="HA133" s="223"/>
      <c r="HB133" s="223"/>
      <c r="HC133" s="223"/>
      <c r="HD133" s="223"/>
      <c r="HE133" s="223"/>
      <c r="HF133" s="223"/>
      <c r="HG133" s="223"/>
      <c r="HH133" s="223"/>
      <c r="HI133" s="223"/>
      <c r="HJ133" s="223"/>
      <c r="HK133" s="223"/>
      <c r="HL133" s="223"/>
      <c r="HM133" s="223"/>
      <c r="HN133" s="223"/>
      <c r="HO133" s="223"/>
      <c r="HP133" s="223"/>
      <c r="HQ133" s="223"/>
      <c r="HR133" s="223"/>
      <c r="HS133" s="223"/>
      <c r="HT133" s="223"/>
      <c r="HU133" s="223"/>
      <c r="HV133" s="223"/>
      <c r="HW133" s="223"/>
      <c r="HX133" s="223"/>
      <c r="HY133" s="223"/>
      <c r="HZ133" s="223"/>
      <c r="IA133" s="223"/>
      <c r="IB133" s="223"/>
      <c r="IC133" s="223"/>
      <c r="ID133" s="223"/>
      <c r="IE133" s="223"/>
      <c r="IF133" s="223"/>
      <c r="IG133" s="223"/>
      <c r="IH133" s="223"/>
      <c r="II133" s="223"/>
      <c r="IJ133" s="223"/>
      <c r="IK133" s="223"/>
      <c r="IL133" s="223"/>
      <c r="IM133" s="223"/>
      <c r="IN133" s="223"/>
      <c r="IO133" s="223"/>
      <c r="IP133" s="223"/>
      <c r="IQ133" s="223"/>
      <c r="IR133" s="223"/>
      <c r="IS133" s="223"/>
      <c r="IT133" s="223"/>
    </row>
    <row r="134" spans="1:256" s="126" customFormat="1" ht="14.4" x14ac:dyDescent="0.3">
      <c r="A134" s="209" t="s">
        <v>99</v>
      </c>
      <c r="B134" s="222" t="s">
        <v>584</v>
      </c>
      <c r="C134" s="222" t="s">
        <v>109</v>
      </c>
      <c r="D134" s="222" t="s">
        <v>85</v>
      </c>
      <c r="E134" s="222" t="s">
        <v>356</v>
      </c>
      <c r="F134" s="222" t="s">
        <v>100</v>
      </c>
      <c r="G134" s="212">
        <v>2200</v>
      </c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3"/>
      <c r="AY134" s="223"/>
      <c r="AZ134" s="223"/>
      <c r="BA134" s="223"/>
      <c r="BB134" s="223"/>
      <c r="BC134" s="223"/>
      <c r="BD134" s="223"/>
      <c r="BE134" s="223"/>
      <c r="BF134" s="223"/>
      <c r="BG134" s="223"/>
      <c r="BH134" s="223"/>
      <c r="BI134" s="223"/>
      <c r="BJ134" s="223"/>
      <c r="BK134" s="223"/>
      <c r="BL134" s="223"/>
      <c r="BM134" s="223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  <c r="CG134" s="223"/>
      <c r="CH134" s="223"/>
      <c r="CI134" s="223"/>
      <c r="CJ134" s="223"/>
      <c r="CK134" s="223"/>
      <c r="CL134" s="223"/>
      <c r="CM134" s="223"/>
      <c r="CN134" s="223"/>
      <c r="CO134" s="223"/>
      <c r="CP134" s="223"/>
      <c r="CQ134" s="223"/>
      <c r="CR134" s="223"/>
      <c r="CS134" s="223"/>
      <c r="CT134" s="223"/>
      <c r="CU134" s="223"/>
      <c r="CV134" s="223"/>
      <c r="CW134" s="223"/>
      <c r="CX134" s="223"/>
      <c r="CY134" s="223"/>
      <c r="CZ134" s="223"/>
      <c r="DA134" s="223"/>
      <c r="DB134" s="223"/>
      <c r="DC134" s="223"/>
      <c r="DD134" s="223"/>
      <c r="DE134" s="223"/>
      <c r="DF134" s="223"/>
      <c r="DG134" s="223"/>
      <c r="DH134" s="223"/>
      <c r="DI134" s="223"/>
      <c r="DJ134" s="223"/>
      <c r="DK134" s="223"/>
      <c r="DL134" s="223"/>
      <c r="DM134" s="223"/>
      <c r="DN134" s="223"/>
      <c r="DO134" s="223"/>
      <c r="DP134" s="223"/>
      <c r="DQ134" s="223"/>
      <c r="DR134" s="223"/>
      <c r="DS134" s="223"/>
      <c r="DT134" s="223"/>
      <c r="DU134" s="223"/>
      <c r="DV134" s="223"/>
      <c r="DW134" s="223"/>
      <c r="DX134" s="223"/>
      <c r="DY134" s="223"/>
      <c r="DZ134" s="223"/>
      <c r="EA134" s="223"/>
      <c r="EB134" s="223"/>
      <c r="EC134" s="223"/>
      <c r="ED134" s="223"/>
      <c r="EE134" s="223"/>
      <c r="EF134" s="223"/>
      <c r="EG134" s="223"/>
      <c r="EH134" s="223"/>
      <c r="EI134" s="223"/>
      <c r="EJ134" s="223"/>
      <c r="EK134" s="223"/>
      <c r="EL134" s="223"/>
      <c r="EM134" s="223"/>
      <c r="EN134" s="223"/>
      <c r="EO134" s="223"/>
      <c r="EP134" s="223"/>
      <c r="EQ134" s="223"/>
      <c r="ER134" s="223"/>
      <c r="ES134" s="223"/>
      <c r="ET134" s="223"/>
      <c r="EU134" s="223"/>
      <c r="EV134" s="223"/>
      <c r="EW134" s="223"/>
      <c r="EX134" s="223"/>
      <c r="EY134" s="223"/>
      <c r="EZ134" s="223"/>
      <c r="FA134" s="223"/>
      <c r="FB134" s="223"/>
      <c r="FC134" s="223"/>
      <c r="FD134" s="223"/>
      <c r="FE134" s="223"/>
      <c r="FF134" s="223"/>
      <c r="FG134" s="223"/>
      <c r="FH134" s="223"/>
      <c r="FI134" s="223"/>
      <c r="FJ134" s="223"/>
      <c r="FK134" s="223"/>
      <c r="FL134" s="223"/>
      <c r="FM134" s="223"/>
      <c r="FN134" s="223"/>
      <c r="FO134" s="223"/>
      <c r="FP134" s="223"/>
      <c r="FQ134" s="223"/>
      <c r="FR134" s="223"/>
      <c r="FS134" s="223"/>
      <c r="FT134" s="223"/>
      <c r="FU134" s="223"/>
      <c r="FV134" s="223"/>
      <c r="FW134" s="223"/>
      <c r="FX134" s="223"/>
      <c r="FY134" s="223"/>
      <c r="FZ134" s="223"/>
      <c r="GA134" s="223"/>
      <c r="GB134" s="223"/>
      <c r="GC134" s="223"/>
      <c r="GD134" s="223"/>
      <c r="GE134" s="223"/>
      <c r="GF134" s="223"/>
      <c r="GG134" s="223"/>
      <c r="GH134" s="223"/>
      <c r="GI134" s="223"/>
      <c r="GJ134" s="223"/>
      <c r="GK134" s="223"/>
      <c r="GL134" s="223"/>
      <c r="GM134" s="223"/>
      <c r="GN134" s="223"/>
      <c r="GO134" s="223"/>
      <c r="GP134" s="223"/>
      <c r="GQ134" s="223"/>
      <c r="GR134" s="223"/>
      <c r="GS134" s="223"/>
      <c r="GT134" s="223"/>
      <c r="GU134" s="223"/>
      <c r="GV134" s="223"/>
      <c r="GW134" s="223"/>
      <c r="GX134" s="223"/>
      <c r="GY134" s="223"/>
      <c r="GZ134" s="223"/>
      <c r="HA134" s="223"/>
      <c r="HB134" s="223"/>
      <c r="HC134" s="223"/>
      <c r="HD134" s="223"/>
      <c r="HE134" s="223"/>
      <c r="HF134" s="223"/>
      <c r="HG134" s="223"/>
      <c r="HH134" s="223"/>
      <c r="HI134" s="223"/>
      <c r="HJ134" s="223"/>
      <c r="HK134" s="223"/>
      <c r="HL134" s="223"/>
      <c r="HM134" s="223"/>
      <c r="HN134" s="223"/>
      <c r="HO134" s="223"/>
      <c r="HP134" s="223"/>
      <c r="HQ134" s="223"/>
      <c r="HR134" s="223"/>
      <c r="HS134" s="223"/>
      <c r="HT134" s="223"/>
      <c r="HU134" s="223"/>
      <c r="HV134" s="223"/>
      <c r="HW134" s="223"/>
      <c r="HX134" s="223"/>
      <c r="HY134" s="223"/>
      <c r="HZ134" s="223"/>
      <c r="IA134" s="223"/>
      <c r="IB134" s="223"/>
      <c r="IC134" s="223"/>
      <c r="ID134" s="223"/>
      <c r="IE134" s="223"/>
      <c r="IF134" s="223"/>
      <c r="IG134" s="223"/>
      <c r="IH134" s="223"/>
      <c r="II134" s="223"/>
      <c r="IJ134" s="223"/>
      <c r="IK134" s="223"/>
      <c r="IL134" s="223"/>
      <c r="IM134" s="223"/>
      <c r="IN134" s="223"/>
      <c r="IO134" s="223"/>
      <c r="IP134" s="223"/>
      <c r="IQ134" s="223"/>
      <c r="IR134" s="223"/>
      <c r="IS134" s="223"/>
      <c r="IT134" s="223"/>
    </row>
    <row r="135" spans="1:256" s="213" customFormat="1" x14ac:dyDescent="0.25">
      <c r="A135" s="214" t="s">
        <v>189</v>
      </c>
      <c r="B135" s="219" t="s">
        <v>584</v>
      </c>
      <c r="C135" s="219" t="s">
        <v>109</v>
      </c>
      <c r="D135" s="219" t="s">
        <v>85</v>
      </c>
      <c r="E135" s="222" t="s">
        <v>357</v>
      </c>
      <c r="F135" s="219"/>
      <c r="G135" s="217">
        <f>SUM(G136)</f>
        <v>60837.3</v>
      </c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6"/>
      <c r="BZ135" s="126"/>
      <c r="CA135" s="126"/>
      <c r="CB135" s="126"/>
      <c r="CC135" s="126"/>
      <c r="CD135" s="126"/>
      <c r="CE135" s="126"/>
      <c r="CF135" s="126"/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6"/>
      <c r="CX135" s="126"/>
      <c r="CY135" s="126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6"/>
      <c r="DV135" s="126"/>
      <c r="DW135" s="126"/>
      <c r="DX135" s="126"/>
      <c r="DY135" s="126"/>
      <c r="DZ135" s="126"/>
      <c r="EA135" s="126"/>
      <c r="EB135" s="126"/>
      <c r="EC135" s="126"/>
      <c r="ED135" s="126"/>
      <c r="EE135" s="126"/>
      <c r="EF135" s="126"/>
      <c r="EG135" s="126"/>
      <c r="EH135" s="126"/>
      <c r="EI135" s="126"/>
      <c r="EJ135" s="126"/>
      <c r="EK135" s="126"/>
      <c r="EL135" s="126"/>
      <c r="EM135" s="126"/>
      <c r="EN135" s="126"/>
      <c r="EO135" s="126"/>
      <c r="EP135" s="126"/>
      <c r="EQ135" s="126"/>
      <c r="ER135" s="126"/>
      <c r="ES135" s="126"/>
      <c r="ET135" s="126"/>
      <c r="EU135" s="126"/>
      <c r="EV135" s="126"/>
      <c r="EW135" s="126"/>
      <c r="EX135" s="126"/>
      <c r="EY135" s="126"/>
      <c r="EZ135" s="126"/>
      <c r="FA135" s="126"/>
      <c r="FB135" s="126"/>
      <c r="FC135" s="126"/>
      <c r="FD135" s="126"/>
      <c r="FE135" s="126"/>
      <c r="FF135" s="126"/>
      <c r="FG135" s="126"/>
      <c r="FH135" s="126"/>
      <c r="FI135" s="126"/>
      <c r="FJ135" s="126"/>
      <c r="FK135" s="126"/>
      <c r="FL135" s="126"/>
      <c r="FM135" s="126"/>
      <c r="FN135" s="126"/>
      <c r="FO135" s="126"/>
      <c r="FP135" s="126"/>
      <c r="FQ135" s="126"/>
      <c r="FR135" s="126"/>
      <c r="FS135" s="126"/>
      <c r="FT135" s="126"/>
      <c r="FU135" s="126"/>
      <c r="FV135" s="126"/>
      <c r="FW135" s="126"/>
      <c r="FX135" s="126"/>
      <c r="FY135" s="126"/>
      <c r="FZ135" s="126"/>
      <c r="GA135" s="126"/>
      <c r="GB135" s="126"/>
      <c r="GC135" s="126"/>
      <c r="GD135" s="126"/>
      <c r="GE135" s="126"/>
      <c r="GF135" s="126"/>
      <c r="GG135" s="126"/>
      <c r="GH135" s="126"/>
      <c r="GI135" s="126"/>
      <c r="GJ135" s="126"/>
      <c r="GK135" s="126"/>
      <c r="GL135" s="126"/>
      <c r="GM135" s="126"/>
      <c r="GN135" s="126"/>
      <c r="GO135" s="126"/>
      <c r="GP135" s="126"/>
      <c r="GQ135" s="126"/>
      <c r="GR135" s="126"/>
      <c r="GS135" s="126"/>
      <c r="GT135" s="126"/>
      <c r="GU135" s="126"/>
      <c r="GV135" s="126"/>
      <c r="GW135" s="126"/>
      <c r="GX135" s="126"/>
      <c r="GY135" s="126"/>
      <c r="GZ135" s="126"/>
      <c r="HA135" s="126"/>
      <c r="HB135" s="126"/>
      <c r="HC135" s="126"/>
      <c r="HD135" s="126"/>
      <c r="HE135" s="126"/>
      <c r="HF135" s="126"/>
      <c r="HG135" s="126"/>
      <c r="HH135" s="126"/>
      <c r="HI135" s="126"/>
      <c r="HJ135" s="126"/>
      <c r="HK135" s="126"/>
      <c r="HL135" s="126"/>
      <c r="HM135" s="126"/>
      <c r="HN135" s="126"/>
      <c r="HO135" s="126"/>
      <c r="HP135" s="126"/>
      <c r="HQ135" s="126"/>
      <c r="HR135" s="126"/>
      <c r="HS135" s="126"/>
      <c r="HT135" s="126"/>
      <c r="HU135" s="126"/>
      <c r="HV135" s="126"/>
      <c r="HW135" s="126"/>
      <c r="HX135" s="126"/>
      <c r="HY135" s="126"/>
      <c r="HZ135" s="126"/>
      <c r="IA135" s="126"/>
      <c r="IB135" s="126"/>
      <c r="IC135" s="126"/>
      <c r="ID135" s="126"/>
      <c r="IE135" s="126"/>
      <c r="IF135" s="126"/>
      <c r="IG135" s="126"/>
      <c r="IH135" s="126"/>
      <c r="II135" s="126"/>
      <c r="IJ135" s="126"/>
      <c r="IK135" s="126"/>
      <c r="IL135" s="126"/>
      <c r="IM135" s="126"/>
      <c r="IN135" s="126"/>
      <c r="IO135" s="126"/>
      <c r="IP135" s="126"/>
      <c r="IQ135" s="126"/>
      <c r="IR135" s="126"/>
      <c r="IS135" s="126"/>
      <c r="IT135" s="126"/>
      <c r="IU135" s="126"/>
      <c r="IV135" s="126"/>
    </row>
    <row r="136" spans="1:256" s="126" customFormat="1" ht="14.4" x14ac:dyDescent="0.3">
      <c r="A136" s="209" t="s">
        <v>99</v>
      </c>
      <c r="B136" s="222" t="s">
        <v>584</v>
      </c>
      <c r="C136" s="222" t="s">
        <v>109</v>
      </c>
      <c r="D136" s="222" t="s">
        <v>85</v>
      </c>
      <c r="E136" s="222" t="s">
        <v>357</v>
      </c>
      <c r="F136" s="222" t="s">
        <v>100</v>
      </c>
      <c r="G136" s="212">
        <v>60837.3</v>
      </c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3"/>
      <c r="BD136" s="223"/>
      <c r="BE136" s="223"/>
      <c r="BF136" s="223"/>
      <c r="BG136" s="223"/>
      <c r="BH136" s="223"/>
      <c r="BI136" s="223"/>
      <c r="BJ136" s="223"/>
      <c r="BK136" s="223"/>
      <c r="BL136" s="223"/>
      <c r="BM136" s="223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  <c r="CG136" s="223"/>
      <c r="CH136" s="223"/>
      <c r="CI136" s="223"/>
      <c r="CJ136" s="223"/>
      <c r="CK136" s="223"/>
      <c r="CL136" s="223"/>
      <c r="CM136" s="223"/>
      <c r="CN136" s="223"/>
      <c r="CO136" s="223"/>
      <c r="CP136" s="223"/>
      <c r="CQ136" s="223"/>
      <c r="CR136" s="223"/>
      <c r="CS136" s="223"/>
      <c r="CT136" s="223"/>
      <c r="CU136" s="223"/>
      <c r="CV136" s="223"/>
      <c r="CW136" s="223"/>
      <c r="CX136" s="223"/>
      <c r="CY136" s="223"/>
      <c r="CZ136" s="223"/>
      <c r="DA136" s="223"/>
      <c r="DB136" s="223"/>
      <c r="DC136" s="223"/>
      <c r="DD136" s="223"/>
      <c r="DE136" s="223"/>
      <c r="DF136" s="223"/>
      <c r="DG136" s="223"/>
      <c r="DH136" s="223"/>
      <c r="DI136" s="223"/>
      <c r="DJ136" s="223"/>
      <c r="DK136" s="223"/>
      <c r="DL136" s="223"/>
      <c r="DM136" s="223"/>
      <c r="DN136" s="223"/>
      <c r="DO136" s="223"/>
      <c r="DP136" s="223"/>
      <c r="DQ136" s="223"/>
      <c r="DR136" s="223"/>
      <c r="DS136" s="223"/>
      <c r="DT136" s="223"/>
      <c r="DU136" s="223"/>
      <c r="DV136" s="223"/>
      <c r="DW136" s="223"/>
      <c r="DX136" s="223"/>
      <c r="DY136" s="223"/>
      <c r="DZ136" s="223"/>
      <c r="EA136" s="223"/>
      <c r="EB136" s="223"/>
      <c r="EC136" s="223"/>
      <c r="ED136" s="223"/>
      <c r="EE136" s="223"/>
      <c r="EF136" s="223"/>
      <c r="EG136" s="223"/>
      <c r="EH136" s="223"/>
      <c r="EI136" s="223"/>
      <c r="EJ136" s="223"/>
      <c r="EK136" s="223"/>
      <c r="EL136" s="223"/>
      <c r="EM136" s="223"/>
      <c r="EN136" s="223"/>
      <c r="EO136" s="223"/>
      <c r="EP136" s="223"/>
      <c r="EQ136" s="223"/>
      <c r="ER136" s="223"/>
      <c r="ES136" s="223"/>
      <c r="ET136" s="223"/>
      <c r="EU136" s="223"/>
      <c r="EV136" s="223"/>
      <c r="EW136" s="223"/>
      <c r="EX136" s="223"/>
      <c r="EY136" s="223"/>
      <c r="EZ136" s="223"/>
      <c r="FA136" s="223"/>
      <c r="FB136" s="223"/>
      <c r="FC136" s="223"/>
      <c r="FD136" s="223"/>
      <c r="FE136" s="223"/>
      <c r="FF136" s="223"/>
      <c r="FG136" s="223"/>
      <c r="FH136" s="223"/>
      <c r="FI136" s="223"/>
      <c r="FJ136" s="223"/>
      <c r="FK136" s="223"/>
      <c r="FL136" s="223"/>
      <c r="FM136" s="223"/>
      <c r="FN136" s="223"/>
      <c r="FO136" s="223"/>
      <c r="FP136" s="223"/>
      <c r="FQ136" s="223"/>
      <c r="FR136" s="223"/>
      <c r="FS136" s="223"/>
      <c r="FT136" s="223"/>
      <c r="FU136" s="223"/>
      <c r="FV136" s="223"/>
      <c r="FW136" s="223"/>
      <c r="FX136" s="223"/>
      <c r="FY136" s="223"/>
      <c r="FZ136" s="223"/>
      <c r="GA136" s="223"/>
      <c r="GB136" s="223"/>
      <c r="GC136" s="223"/>
      <c r="GD136" s="223"/>
      <c r="GE136" s="223"/>
      <c r="GF136" s="223"/>
      <c r="GG136" s="223"/>
      <c r="GH136" s="223"/>
      <c r="GI136" s="223"/>
      <c r="GJ136" s="223"/>
      <c r="GK136" s="223"/>
      <c r="GL136" s="223"/>
      <c r="GM136" s="223"/>
      <c r="GN136" s="223"/>
      <c r="GO136" s="223"/>
      <c r="GP136" s="223"/>
      <c r="GQ136" s="223"/>
      <c r="GR136" s="223"/>
      <c r="GS136" s="223"/>
      <c r="GT136" s="223"/>
      <c r="GU136" s="223"/>
      <c r="GV136" s="223"/>
      <c r="GW136" s="223"/>
      <c r="GX136" s="223"/>
      <c r="GY136" s="223"/>
      <c r="GZ136" s="223"/>
      <c r="HA136" s="223"/>
      <c r="HB136" s="223"/>
      <c r="HC136" s="223"/>
      <c r="HD136" s="223"/>
      <c r="HE136" s="223"/>
      <c r="HF136" s="223"/>
      <c r="HG136" s="223"/>
      <c r="HH136" s="223"/>
      <c r="HI136" s="223"/>
      <c r="HJ136" s="223"/>
      <c r="HK136" s="223"/>
      <c r="HL136" s="223"/>
      <c r="HM136" s="223"/>
      <c r="HN136" s="223"/>
      <c r="HO136" s="223"/>
      <c r="HP136" s="223"/>
      <c r="HQ136" s="223"/>
      <c r="HR136" s="223"/>
      <c r="HS136" s="223"/>
      <c r="HT136" s="223"/>
      <c r="HU136" s="223"/>
      <c r="HV136" s="223"/>
      <c r="HW136" s="223"/>
      <c r="HX136" s="223"/>
      <c r="HY136" s="223"/>
      <c r="HZ136" s="223"/>
      <c r="IA136" s="223"/>
      <c r="IB136" s="223"/>
      <c r="IC136" s="223"/>
      <c r="ID136" s="223"/>
      <c r="IE136" s="223"/>
      <c r="IF136" s="223"/>
      <c r="IG136" s="223"/>
      <c r="IH136" s="223"/>
      <c r="II136" s="223"/>
      <c r="IJ136" s="223"/>
      <c r="IK136" s="223"/>
      <c r="IL136" s="223"/>
      <c r="IM136" s="223"/>
      <c r="IN136" s="223"/>
      <c r="IO136" s="223"/>
      <c r="IP136" s="223"/>
      <c r="IQ136" s="223"/>
      <c r="IR136" s="223"/>
      <c r="IS136" s="223"/>
      <c r="IT136" s="223"/>
    </row>
    <row r="137" spans="1:256" s="126" customFormat="1" x14ac:dyDescent="0.25">
      <c r="A137" s="214" t="s">
        <v>127</v>
      </c>
      <c r="B137" s="219" t="s">
        <v>584</v>
      </c>
      <c r="C137" s="219" t="s">
        <v>109</v>
      </c>
      <c r="D137" s="219" t="s">
        <v>85</v>
      </c>
      <c r="E137" s="219" t="s">
        <v>128</v>
      </c>
      <c r="F137" s="219"/>
      <c r="G137" s="217">
        <f>SUM(G138)</f>
        <v>0</v>
      </c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  <c r="BI137" s="213"/>
      <c r="BJ137" s="213"/>
      <c r="BK137" s="213"/>
      <c r="BL137" s="213"/>
      <c r="BM137" s="213"/>
      <c r="BN137" s="213"/>
      <c r="BO137" s="213"/>
      <c r="BP137" s="213"/>
      <c r="BQ137" s="213"/>
      <c r="BR137" s="213"/>
      <c r="BS137" s="213"/>
      <c r="BT137" s="213"/>
      <c r="BU137" s="213"/>
      <c r="BV137" s="213"/>
      <c r="BW137" s="213"/>
      <c r="BX137" s="213"/>
      <c r="BY137" s="213"/>
      <c r="BZ137" s="213"/>
      <c r="CA137" s="213"/>
      <c r="CB137" s="213"/>
      <c r="CC137" s="213"/>
      <c r="CD137" s="213"/>
      <c r="CE137" s="213"/>
      <c r="CF137" s="213"/>
      <c r="CG137" s="213"/>
      <c r="CH137" s="213"/>
      <c r="CI137" s="213"/>
      <c r="CJ137" s="213"/>
      <c r="CK137" s="213"/>
      <c r="CL137" s="213"/>
      <c r="CM137" s="213"/>
      <c r="CN137" s="213"/>
      <c r="CO137" s="213"/>
      <c r="CP137" s="213"/>
      <c r="CQ137" s="213"/>
      <c r="CR137" s="213"/>
      <c r="CS137" s="213"/>
      <c r="CT137" s="213"/>
      <c r="CU137" s="213"/>
      <c r="CV137" s="213"/>
      <c r="CW137" s="213"/>
      <c r="CX137" s="213"/>
      <c r="CY137" s="213"/>
      <c r="CZ137" s="213"/>
      <c r="DA137" s="213"/>
      <c r="DB137" s="213"/>
      <c r="DC137" s="213"/>
      <c r="DD137" s="213"/>
      <c r="DE137" s="213"/>
      <c r="DF137" s="213"/>
      <c r="DG137" s="213"/>
      <c r="DH137" s="213"/>
      <c r="DI137" s="213"/>
      <c r="DJ137" s="213"/>
      <c r="DK137" s="213"/>
      <c r="DL137" s="213"/>
      <c r="DM137" s="213"/>
      <c r="DN137" s="213"/>
      <c r="DO137" s="213"/>
      <c r="DP137" s="213"/>
      <c r="DQ137" s="213"/>
      <c r="DR137" s="213"/>
      <c r="DS137" s="213"/>
      <c r="DT137" s="213"/>
      <c r="DU137" s="213"/>
      <c r="DV137" s="213"/>
      <c r="DW137" s="213"/>
      <c r="DX137" s="213"/>
      <c r="DY137" s="213"/>
      <c r="DZ137" s="213"/>
      <c r="EA137" s="213"/>
      <c r="EB137" s="213"/>
      <c r="EC137" s="213"/>
      <c r="ED137" s="213"/>
      <c r="EE137" s="213"/>
      <c r="EF137" s="213"/>
      <c r="EG137" s="213"/>
      <c r="EH137" s="213"/>
      <c r="EI137" s="213"/>
      <c r="EJ137" s="213"/>
      <c r="EK137" s="213"/>
      <c r="EL137" s="213"/>
      <c r="EM137" s="213"/>
      <c r="EN137" s="213"/>
      <c r="EO137" s="213"/>
      <c r="EP137" s="213"/>
      <c r="EQ137" s="213"/>
      <c r="ER137" s="213"/>
      <c r="ES137" s="213"/>
      <c r="ET137" s="213"/>
      <c r="EU137" s="213"/>
      <c r="EV137" s="213"/>
      <c r="EW137" s="213"/>
      <c r="EX137" s="213"/>
      <c r="EY137" s="213"/>
      <c r="EZ137" s="213"/>
      <c r="FA137" s="213"/>
      <c r="FB137" s="213"/>
      <c r="FC137" s="213"/>
      <c r="FD137" s="213"/>
      <c r="FE137" s="213"/>
      <c r="FF137" s="213"/>
      <c r="FG137" s="213"/>
      <c r="FH137" s="213"/>
      <c r="FI137" s="213"/>
      <c r="FJ137" s="213"/>
      <c r="FK137" s="213"/>
      <c r="FL137" s="213"/>
      <c r="FM137" s="213"/>
      <c r="FN137" s="213"/>
      <c r="FO137" s="213"/>
      <c r="FP137" s="213"/>
      <c r="FQ137" s="213"/>
      <c r="FR137" s="213"/>
      <c r="FS137" s="213"/>
      <c r="FT137" s="213"/>
      <c r="FU137" s="213"/>
      <c r="FV137" s="213"/>
      <c r="FW137" s="213"/>
      <c r="FX137" s="213"/>
      <c r="FY137" s="213"/>
      <c r="FZ137" s="213"/>
      <c r="GA137" s="213"/>
      <c r="GB137" s="213"/>
      <c r="GC137" s="213"/>
      <c r="GD137" s="213"/>
      <c r="GE137" s="213"/>
      <c r="GF137" s="213"/>
      <c r="GG137" s="213"/>
      <c r="GH137" s="213"/>
      <c r="GI137" s="213"/>
      <c r="GJ137" s="213"/>
      <c r="GK137" s="213"/>
      <c r="GL137" s="213"/>
      <c r="GM137" s="213"/>
      <c r="GN137" s="213"/>
      <c r="GO137" s="213"/>
      <c r="GP137" s="213"/>
      <c r="GQ137" s="213"/>
      <c r="GR137" s="213"/>
      <c r="GS137" s="213"/>
      <c r="GT137" s="213"/>
      <c r="GU137" s="213"/>
      <c r="GV137" s="213"/>
      <c r="GW137" s="213"/>
      <c r="GX137" s="213"/>
      <c r="GY137" s="213"/>
      <c r="GZ137" s="213"/>
      <c r="HA137" s="213"/>
      <c r="HB137" s="213"/>
      <c r="HC137" s="213"/>
      <c r="HD137" s="213"/>
      <c r="HE137" s="213"/>
      <c r="HF137" s="213"/>
      <c r="HG137" s="213"/>
      <c r="HH137" s="213"/>
      <c r="HI137" s="213"/>
      <c r="HJ137" s="213"/>
      <c r="HK137" s="213"/>
      <c r="HL137" s="213"/>
      <c r="HM137" s="213"/>
      <c r="HN137" s="213"/>
      <c r="HO137" s="213"/>
      <c r="HP137" s="213"/>
      <c r="HQ137" s="213"/>
      <c r="HR137" s="213"/>
      <c r="HS137" s="213"/>
      <c r="HT137" s="213"/>
      <c r="HU137" s="213"/>
      <c r="HV137" s="213"/>
      <c r="HW137" s="213"/>
      <c r="HX137" s="213"/>
      <c r="HY137" s="213"/>
      <c r="HZ137" s="213"/>
      <c r="IA137" s="213"/>
      <c r="IB137" s="213"/>
      <c r="IC137" s="213"/>
      <c r="ID137" s="213"/>
      <c r="IE137" s="213"/>
      <c r="IF137" s="213"/>
      <c r="IG137" s="213"/>
      <c r="IH137" s="213"/>
      <c r="II137" s="213"/>
      <c r="IJ137" s="213"/>
      <c r="IK137" s="213"/>
      <c r="IL137" s="213"/>
      <c r="IM137" s="213"/>
      <c r="IN137" s="213"/>
      <c r="IO137" s="213"/>
      <c r="IP137" s="213"/>
      <c r="IQ137" s="213"/>
      <c r="IR137" s="213"/>
      <c r="IS137" s="213"/>
      <c r="IT137" s="213"/>
    </row>
    <row r="138" spans="1:256" s="213" customFormat="1" x14ac:dyDescent="0.25">
      <c r="A138" s="209" t="s">
        <v>99</v>
      </c>
      <c r="B138" s="219" t="s">
        <v>584</v>
      </c>
      <c r="C138" s="219" t="s">
        <v>109</v>
      </c>
      <c r="D138" s="219" t="s">
        <v>85</v>
      </c>
      <c r="E138" s="219" t="s">
        <v>128</v>
      </c>
      <c r="F138" s="219" t="s">
        <v>100</v>
      </c>
      <c r="G138" s="217">
        <v>0</v>
      </c>
    </row>
    <row r="139" spans="1:256" ht="14.4" x14ac:dyDescent="0.3">
      <c r="A139" s="204" t="s">
        <v>130</v>
      </c>
      <c r="B139" s="220" t="s">
        <v>584</v>
      </c>
      <c r="C139" s="200" t="s">
        <v>109</v>
      </c>
      <c r="D139" s="200" t="s">
        <v>85</v>
      </c>
      <c r="E139" s="220" t="s">
        <v>131</v>
      </c>
      <c r="F139" s="200"/>
      <c r="G139" s="202">
        <f>SUM(G140+G143+G145)</f>
        <v>13659.51</v>
      </c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2"/>
      <c r="AP139" s="232"/>
      <c r="AQ139" s="232"/>
      <c r="AR139" s="232"/>
      <c r="AS139" s="232"/>
      <c r="AT139" s="232"/>
      <c r="AU139" s="232"/>
      <c r="AV139" s="232"/>
      <c r="AW139" s="232"/>
      <c r="AX139" s="232"/>
      <c r="AY139" s="232"/>
      <c r="AZ139" s="232"/>
      <c r="BA139" s="232"/>
      <c r="BB139" s="232"/>
      <c r="BC139" s="232"/>
      <c r="BD139" s="232"/>
      <c r="BE139" s="232"/>
      <c r="BF139" s="232"/>
      <c r="BG139" s="232"/>
      <c r="BH139" s="232"/>
      <c r="BI139" s="232"/>
      <c r="BJ139" s="232"/>
      <c r="BK139" s="232"/>
      <c r="BL139" s="232"/>
      <c r="BM139" s="232"/>
      <c r="BN139" s="232"/>
      <c r="BO139" s="232"/>
      <c r="BP139" s="232"/>
      <c r="BQ139" s="232"/>
      <c r="BR139" s="232"/>
      <c r="BS139" s="232"/>
      <c r="BT139" s="232"/>
      <c r="BU139" s="232"/>
      <c r="BV139" s="232"/>
      <c r="BW139" s="232"/>
      <c r="BX139" s="232"/>
      <c r="BY139" s="232"/>
      <c r="BZ139" s="232"/>
      <c r="CA139" s="232"/>
      <c r="CB139" s="232"/>
      <c r="CC139" s="232"/>
      <c r="CD139" s="232"/>
      <c r="CE139" s="232"/>
      <c r="CF139" s="232"/>
      <c r="CG139" s="232"/>
      <c r="CH139" s="232"/>
      <c r="CI139" s="232"/>
      <c r="CJ139" s="232"/>
      <c r="CK139" s="232"/>
      <c r="CL139" s="232"/>
      <c r="CM139" s="232"/>
      <c r="CN139" s="232"/>
      <c r="CO139" s="232"/>
      <c r="CP139" s="232"/>
      <c r="CQ139" s="232"/>
      <c r="CR139" s="232"/>
      <c r="CS139" s="232"/>
      <c r="CT139" s="232"/>
      <c r="CU139" s="232"/>
      <c r="CV139" s="232"/>
      <c r="CW139" s="232"/>
      <c r="CX139" s="232"/>
      <c r="CY139" s="232"/>
      <c r="CZ139" s="232"/>
      <c r="DA139" s="232"/>
      <c r="DB139" s="232"/>
      <c r="DC139" s="232"/>
      <c r="DD139" s="232"/>
      <c r="DE139" s="232"/>
      <c r="DF139" s="232"/>
      <c r="DG139" s="232"/>
      <c r="DH139" s="232"/>
      <c r="DI139" s="232"/>
      <c r="DJ139" s="232"/>
      <c r="DK139" s="232"/>
      <c r="DL139" s="232"/>
      <c r="DM139" s="232"/>
      <c r="DN139" s="232"/>
      <c r="DO139" s="232"/>
      <c r="DP139" s="232"/>
      <c r="DQ139" s="232"/>
      <c r="DR139" s="232"/>
      <c r="DS139" s="232"/>
      <c r="DT139" s="232"/>
      <c r="DU139" s="232"/>
      <c r="DV139" s="232"/>
      <c r="DW139" s="232"/>
      <c r="DX139" s="232"/>
      <c r="DY139" s="232"/>
      <c r="DZ139" s="232"/>
      <c r="EA139" s="232"/>
      <c r="EB139" s="232"/>
      <c r="EC139" s="232"/>
      <c r="ED139" s="232"/>
      <c r="EE139" s="232"/>
      <c r="EF139" s="232"/>
      <c r="EG139" s="232"/>
      <c r="EH139" s="232"/>
      <c r="EI139" s="232"/>
      <c r="EJ139" s="232"/>
      <c r="EK139" s="232"/>
      <c r="EL139" s="232"/>
      <c r="EM139" s="232"/>
      <c r="EN139" s="232"/>
      <c r="EO139" s="232"/>
      <c r="EP139" s="232"/>
      <c r="EQ139" s="232"/>
      <c r="ER139" s="232"/>
      <c r="ES139" s="232"/>
      <c r="ET139" s="232"/>
      <c r="EU139" s="232"/>
      <c r="EV139" s="232"/>
      <c r="EW139" s="232"/>
      <c r="EX139" s="232"/>
      <c r="EY139" s="232"/>
      <c r="EZ139" s="232"/>
      <c r="FA139" s="232"/>
      <c r="FB139" s="232"/>
      <c r="FC139" s="232"/>
      <c r="FD139" s="232"/>
      <c r="FE139" s="232"/>
      <c r="FF139" s="232"/>
      <c r="FG139" s="232"/>
      <c r="FH139" s="232"/>
      <c r="FI139" s="232"/>
      <c r="FJ139" s="232"/>
      <c r="FK139" s="232"/>
      <c r="FL139" s="232"/>
      <c r="FM139" s="232"/>
      <c r="FN139" s="232"/>
      <c r="FO139" s="232"/>
      <c r="FP139" s="232"/>
      <c r="FQ139" s="232"/>
      <c r="FR139" s="232"/>
      <c r="FS139" s="232"/>
      <c r="FT139" s="232"/>
      <c r="FU139" s="232"/>
      <c r="FV139" s="232"/>
      <c r="FW139" s="232"/>
      <c r="FX139" s="232"/>
      <c r="FY139" s="232"/>
      <c r="FZ139" s="232"/>
      <c r="GA139" s="232"/>
      <c r="GB139" s="232"/>
      <c r="GC139" s="232"/>
      <c r="GD139" s="232"/>
      <c r="GE139" s="232"/>
      <c r="GF139" s="232"/>
      <c r="GG139" s="232"/>
      <c r="GH139" s="232"/>
      <c r="GI139" s="232"/>
      <c r="GJ139" s="232"/>
      <c r="GK139" s="232"/>
      <c r="GL139" s="232"/>
      <c r="GM139" s="232"/>
      <c r="GN139" s="232"/>
      <c r="GO139" s="232"/>
      <c r="GP139" s="232"/>
      <c r="GQ139" s="232"/>
      <c r="GR139" s="232"/>
      <c r="GS139" s="232"/>
      <c r="GT139" s="232"/>
      <c r="GU139" s="232"/>
      <c r="GV139" s="232"/>
      <c r="GW139" s="232"/>
      <c r="GX139" s="232"/>
      <c r="GY139" s="232"/>
      <c r="GZ139" s="232"/>
      <c r="HA139" s="232"/>
      <c r="HB139" s="232"/>
      <c r="HC139" s="232"/>
      <c r="HD139" s="232"/>
      <c r="HE139" s="232"/>
      <c r="HF139" s="232"/>
      <c r="HG139" s="232"/>
      <c r="HH139" s="232"/>
      <c r="HI139" s="232"/>
      <c r="HJ139" s="232"/>
      <c r="HK139" s="232"/>
      <c r="HL139" s="232"/>
      <c r="HM139" s="232"/>
      <c r="HN139" s="232"/>
      <c r="HO139" s="232"/>
      <c r="HP139" s="232"/>
      <c r="HQ139" s="232"/>
      <c r="HR139" s="232"/>
      <c r="HS139" s="232"/>
      <c r="HT139" s="232"/>
      <c r="HU139" s="232"/>
      <c r="HV139" s="232"/>
      <c r="HW139" s="232"/>
      <c r="HX139" s="232"/>
      <c r="HY139" s="232"/>
      <c r="HZ139" s="232"/>
      <c r="IA139" s="232"/>
      <c r="IB139" s="232"/>
      <c r="IC139" s="232"/>
      <c r="ID139" s="232"/>
      <c r="IE139" s="232"/>
      <c r="IF139" s="232"/>
      <c r="IG139" s="232"/>
      <c r="IH139" s="232"/>
      <c r="II139" s="232"/>
      <c r="IJ139" s="232"/>
      <c r="IK139" s="232"/>
      <c r="IL139" s="232"/>
      <c r="IM139" s="232"/>
      <c r="IN139" s="232"/>
      <c r="IO139" s="232"/>
      <c r="IP139" s="232"/>
      <c r="IQ139" s="232"/>
      <c r="IR139" s="232"/>
      <c r="IS139" s="232"/>
      <c r="IT139" s="232"/>
    </row>
    <row r="140" spans="1:256" x14ac:dyDescent="0.25">
      <c r="A140" s="214" t="s">
        <v>608</v>
      </c>
      <c r="B140" s="215" t="s">
        <v>584</v>
      </c>
      <c r="C140" s="216" t="s">
        <v>109</v>
      </c>
      <c r="D140" s="216" t="s">
        <v>85</v>
      </c>
      <c r="E140" s="216" t="s">
        <v>191</v>
      </c>
      <c r="F140" s="216"/>
      <c r="G140" s="217">
        <f>SUM(G141+G142)</f>
        <v>3522.35</v>
      </c>
    </row>
    <row r="141" spans="1:256" s="232" customFormat="1" ht="13.8" x14ac:dyDescent="0.25">
      <c r="A141" s="209" t="s">
        <v>586</v>
      </c>
      <c r="B141" s="215" t="s">
        <v>584</v>
      </c>
      <c r="C141" s="216" t="s">
        <v>109</v>
      </c>
      <c r="D141" s="216" t="s">
        <v>85</v>
      </c>
      <c r="E141" s="216" t="s">
        <v>191</v>
      </c>
      <c r="F141" s="211" t="s">
        <v>98</v>
      </c>
      <c r="G141" s="212">
        <v>3522.35</v>
      </c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81"/>
      <c r="AR141" s="181"/>
      <c r="AS141" s="181"/>
      <c r="AT141" s="181"/>
      <c r="AU141" s="181"/>
      <c r="AV141" s="181"/>
      <c r="AW141" s="181"/>
      <c r="AX141" s="181"/>
      <c r="AY141" s="181"/>
      <c r="AZ141" s="181"/>
      <c r="BA141" s="181"/>
      <c r="BB141" s="181"/>
      <c r="BC141" s="181"/>
      <c r="BD141" s="181"/>
      <c r="BE141" s="181"/>
      <c r="BF141" s="181"/>
      <c r="BG141" s="181"/>
      <c r="BH141" s="181"/>
      <c r="BI141" s="181"/>
      <c r="BJ141" s="181"/>
      <c r="BK141" s="181"/>
      <c r="BL141" s="181"/>
      <c r="BM141" s="181"/>
      <c r="BN141" s="181"/>
      <c r="BO141" s="181"/>
      <c r="BP141" s="181"/>
      <c r="BQ141" s="181"/>
      <c r="BR141" s="181"/>
      <c r="BS141" s="181"/>
      <c r="BT141" s="181"/>
      <c r="BU141" s="181"/>
      <c r="BV141" s="181"/>
      <c r="BW141" s="181"/>
      <c r="BX141" s="181"/>
      <c r="BY141" s="181"/>
      <c r="BZ141" s="181"/>
      <c r="CA141" s="181"/>
      <c r="CB141" s="181"/>
      <c r="CC141" s="181"/>
      <c r="CD141" s="181"/>
      <c r="CE141" s="181"/>
      <c r="CF141" s="181"/>
      <c r="CG141" s="181"/>
      <c r="CH141" s="181"/>
      <c r="CI141" s="181"/>
      <c r="CJ141" s="181"/>
      <c r="CK141" s="181"/>
      <c r="CL141" s="181"/>
      <c r="CM141" s="181"/>
      <c r="CN141" s="181"/>
      <c r="CO141" s="181"/>
      <c r="CP141" s="181"/>
      <c r="CQ141" s="181"/>
      <c r="CR141" s="181"/>
      <c r="CS141" s="181"/>
      <c r="CT141" s="181"/>
      <c r="CU141" s="181"/>
      <c r="CV141" s="181"/>
      <c r="CW141" s="181"/>
      <c r="CX141" s="181"/>
      <c r="CY141" s="181"/>
      <c r="CZ141" s="181"/>
      <c r="DA141" s="181"/>
      <c r="DB141" s="181"/>
      <c r="DC141" s="181"/>
      <c r="DD141" s="181"/>
      <c r="DE141" s="181"/>
      <c r="DF141" s="181"/>
      <c r="DG141" s="181"/>
      <c r="DH141" s="181"/>
      <c r="DI141" s="181"/>
      <c r="DJ141" s="181"/>
      <c r="DK141" s="181"/>
      <c r="DL141" s="181"/>
      <c r="DM141" s="181"/>
      <c r="DN141" s="181"/>
      <c r="DO141" s="181"/>
      <c r="DP141" s="181"/>
      <c r="DQ141" s="181"/>
      <c r="DR141" s="181"/>
      <c r="DS141" s="181"/>
      <c r="DT141" s="181"/>
      <c r="DU141" s="181"/>
      <c r="DV141" s="181"/>
      <c r="DW141" s="181"/>
      <c r="DX141" s="181"/>
      <c r="DY141" s="181"/>
      <c r="DZ141" s="181"/>
      <c r="EA141" s="181"/>
      <c r="EB141" s="181"/>
      <c r="EC141" s="181"/>
      <c r="ED141" s="181"/>
      <c r="EE141" s="181"/>
      <c r="EF141" s="181"/>
      <c r="EG141" s="181"/>
      <c r="EH141" s="181"/>
      <c r="EI141" s="181"/>
      <c r="EJ141" s="181"/>
      <c r="EK141" s="181"/>
      <c r="EL141" s="181"/>
      <c r="EM141" s="181"/>
      <c r="EN141" s="181"/>
      <c r="EO141" s="181"/>
      <c r="EP141" s="181"/>
      <c r="EQ141" s="181"/>
      <c r="ER141" s="181"/>
      <c r="ES141" s="181"/>
      <c r="ET141" s="181"/>
      <c r="EU141" s="181"/>
      <c r="EV141" s="181"/>
      <c r="EW141" s="181"/>
      <c r="EX141" s="181"/>
      <c r="EY141" s="181"/>
      <c r="EZ141" s="181"/>
      <c r="FA141" s="181"/>
      <c r="FB141" s="181"/>
      <c r="FC141" s="181"/>
      <c r="FD141" s="181"/>
      <c r="FE141" s="181"/>
      <c r="FF141" s="181"/>
      <c r="FG141" s="181"/>
      <c r="FH141" s="181"/>
      <c r="FI141" s="181"/>
      <c r="FJ141" s="181"/>
      <c r="FK141" s="181"/>
      <c r="FL141" s="181"/>
      <c r="FM141" s="181"/>
      <c r="FN141" s="181"/>
      <c r="FO141" s="181"/>
      <c r="FP141" s="181"/>
      <c r="FQ141" s="181"/>
      <c r="FR141" s="181"/>
      <c r="FS141" s="181"/>
      <c r="FT141" s="181"/>
      <c r="FU141" s="181"/>
      <c r="FV141" s="181"/>
      <c r="FW141" s="181"/>
      <c r="FX141" s="181"/>
      <c r="FY141" s="181"/>
      <c r="FZ141" s="181"/>
      <c r="GA141" s="181"/>
      <c r="GB141" s="181"/>
      <c r="GC141" s="181"/>
      <c r="GD141" s="181"/>
      <c r="GE141" s="181"/>
      <c r="GF141" s="181"/>
      <c r="GG141" s="181"/>
      <c r="GH141" s="181"/>
      <c r="GI141" s="181"/>
      <c r="GJ141" s="181"/>
      <c r="GK141" s="181"/>
      <c r="GL141" s="181"/>
      <c r="GM141" s="181"/>
      <c r="GN141" s="181"/>
      <c r="GO141" s="181"/>
      <c r="GP141" s="181"/>
      <c r="GQ141" s="181"/>
      <c r="GR141" s="181"/>
      <c r="GS141" s="181"/>
      <c r="GT141" s="181"/>
      <c r="GU141" s="181"/>
      <c r="GV141" s="181"/>
      <c r="GW141" s="181"/>
      <c r="GX141" s="181"/>
      <c r="GY141" s="181"/>
      <c r="GZ141" s="181"/>
      <c r="HA141" s="181"/>
      <c r="HB141" s="181"/>
      <c r="HC141" s="181"/>
      <c r="HD141" s="181"/>
      <c r="HE141" s="181"/>
      <c r="HF141" s="181"/>
      <c r="HG141" s="181"/>
      <c r="HH141" s="181"/>
      <c r="HI141" s="181"/>
      <c r="HJ141" s="181"/>
      <c r="HK141" s="181"/>
      <c r="HL141" s="181"/>
      <c r="HM141" s="181"/>
      <c r="HN141" s="181"/>
      <c r="HO141" s="181"/>
      <c r="HP141" s="181"/>
      <c r="HQ141" s="181"/>
      <c r="HR141" s="181"/>
      <c r="HS141" s="181"/>
      <c r="HT141" s="181"/>
      <c r="HU141" s="181"/>
      <c r="HV141" s="181"/>
      <c r="HW141" s="181"/>
      <c r="HX141" s="181"/>
      <c r="HY141" s="181"/>
      <c r="HZ141" s="181"/>
      <c r="IA141" s="181"/>
      <c r="IB141" s="181"/>
      <c r="IC141" s="181"/>
      <c r="ID141" s="181"/>
      <c r="IE141" s="181"/>
      <c r="IF141" s="181"/>
      <c r="IG141" s="181"/>
      <c r="IH141" s="181"/>
      <c r="II141" s="181"/>
      <c r="IJ141" s="181"/>
      <c r="IK141" s="181"/>
      <c r="IL141" s="181"/>
      <c r="IM141" s="181"/>
      <c r="IN141" s="181"/>
      <c r="IO141" s="181"/>
      <c r="IP141" s="181"/>
      <c r="IQ141" s="181"/>
      <c r="IR141" s="181"/>
      <c r="IS141" s="181"/>
      <c r="IT141" s="181"/>
    </row>
    <row r="142" spans="1:256" s="232" customFormat="1" ht="13.8" x14ac:dyDescent="0.25">
      <c r="A142" s="209" t="s">
        <v>594</v>
      </c>
      <c r="B142" s="215" t="s">
        <v>584</v>
      </c>
      <c r="C142" s="216" t="s">
        <v>109</v>
      </c>
      <c r="D142" s="216" t="s">
        <v>85</v>
      </c>
      <c r="E142" s="216" t="s">
        <v>191</v>
      </c>
      <c r="F142" s="211" t="s">
        <v>139</v>
      </c>
      <c r="G142" s="212">
        <v>0</v>
      </c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81"/>
      <c r="AN142" s="181"/>
      <c r="AO142" s="181"/>
      <c r="AP142" s="181"/>
      <c r="AQ142" s="181"/>
      <c r="AR142" s="181"/>
      <c r="AS142" s="181"/>
      <c r="AT142" s="181"/>
      <c r="AU142" s="181"/>
      <c r="AV142" s="181"/>
      <c r="AW142" s="181"/>
      <c r="AX142" s="181"/>
      <c r="AY142" s="181"/>
      <c r="AZ142" s="181"/>
      <c r="BA142" s="181"/>
      <c r="BB142" s="181"/>
      <c r="BC142" s="181"/>
      <c r="BD142" s="181"/>
      <c r="BE142" s="181"/>
      <c r="BF142" s="181"/>
      <c r="BG142" s="181"/>
      <c r="BH142" s="181"/>
      <c r="BI142" s="181"/>
      <c r="BJ142" s="181"/>
      <c r="BK142" s="181"/>
      <c r="BL142" s="181"/>
      <c r="BM142" s="181"/>
      <c r="BN142" s="181"/>
      <c r="BO142" s="181"/>
      <c r="BP142" s="181"/>
      <c r="BQ142" s="181"/>
      <c r="BR142" s="181"/>
      <c r="BS142" s="181"/>
      <c r="BT142" s="181"/>
      <c r="BU142" s="181"/>
      <c r="BV142" s="181"/>
      <c r="BW142" s="181"/>
      <c r="BX142" s="181"/>
      <c r="BY142" s="181"/>
      <c r="BZ142" s="181"/>
      <c r="CA142" s="181"/>
      <c r="CB142" s="181"/>
      <c r="CC142" s="181"/>
      <c r="CD142" s="181"/>
      <c r="CE142" s="181"/>
      <c r="CF142" s="181"/>
      <c r="CG142" s="181"/>
      <c r="CH142" s="181"/>
      <c r="CI142" s="181"/>
      <c r="CJ142" s="181"/>
      <c r="CK142" s="181"/>
      <c r="CL142" s="181"/>
      <c r="CM142" s="181"/>
      <c r="CN142" s="181"/>
      <c r="CO142" s="181"/>
      <c r="CP142" s="181"/>
      <c r="CQ142" s="181"/>
      <c r="CR142" s="181"/>
      <c r="CS142" s="181"/>
      <c r="CT142" s="181"/>
      <c r="CU142" s="181"/>
      <c r="CV142" s="181"/>
      <c r="CW142" s="181"/>
      <c r="CX142" s="181"/>
      <c r="CY142" s="181"/>
      <c r="CZ142" s="181"/>
      <c r="DA142" s="181"/>
      <c r="DB142" s="181"/>
      <c r="DC142" s="181"/>
      <c r="DD142" s="181"/>
      <c r="DE142" s="181"/>
      <c r="DF142" s="181"/>
      <c r="DG142" s="181"/>
      <c r="DH142" s="181"/>
      <c r="DI142" s="181"/>
      <c r="DJ142" s="181"/>
      <c r="DK142" s="181"/>
      <c r="DL142" s="181"/>
      <c r="DM142" s="181"/>
      <c r="DN142" s="181"/>
      <c r="DO142" s="181"/>
      <c r="DP142" s="181"/>
      <c r="DQ142" s="181"/>
      <c r="DR142" s="181"/>
      <c r="DS142" s="181"/>
      <c r="DT142" s="181"/>
      <c r="DU142" s="181"/>
      <c r="DV142" s="181"/>
      <c r="DW142" s="181"/>
      <c r="DX142" s="181"/>
      <c r="DY142" s="181"/>
      <c r="DZ142" s="181"/>
      <c r="EA142" s="181"/>
      <c r="EB142" s="181"/>
      <c r="EC142" s="181"/>
      <c r="ED142" s="181"/>
      <c r="EE142" s="181"/>
      <c r="EF142" s="181"/>
      <c r="EG142" s="181"/>
      <c r="EH142" s="181"/>
      <c r="EI142" s="181"/>
      <c r="EJ142" s="181"/>
      <c r="EK142" s="181"/>
      <c r="EL142" s="181"/>
      <c r="EM142" s="181"/>
      <c r="EN142" s="181"/>
      <c r="EO142" s="181"/>
      <c r="EP142" s="181"/>
      <c r="EQ142" s="181"/>
      <c r="ER142" s="181"/>
      <c r="ES142" s="181"/>
      <c r="ET142" s="181"/>
      <c r="EU142" s="181"/>
      <c r="EV142" s="181"/>
      <c r="EW142" s="181"/>
      <c r="EX142" s="181"/>
      <c r="EY142" s="181"/>
      <c r="EZ142" s="181"/>
      <c r="FA142" s="181"/>
      <c r="FB142" s="181"/>
      <c r="FC142" s="181"/>
      <c r="FD142" s="181"/>
      <c r="FE142" s="181"/>
      <c r="FF142" s="181"/>
      <c r="FG142" s="181"/>
      <c r="FH142" s="181"/>
      <c r="FI142" s="181"/>
      <c r="FJ142" s="181"/>
      <c r="FK142" s="181"/>
      <c r="FL142" s="181"/>
      <c r="FM142" s="181"/>
      <c r="FN142" s="181"/>
      <c r="FO142" s="181"/>
      <c r="FP142" s="181"/>
      <c r="FQ142" s="181"/>
      <c r="FR142" s="181"/>
      <c r="FS142" s="181"/>
      <c r="FT142" s="181"/>
      <c r="FU142" s="181"/>
      <c r="FV142" s="181"/>
      <c r="FW142" s="181"/>
      <c r="FX142" s="181"/>
      <c r="FY142" s="181"/>
      <c r="FZ142" s="181"/>
      <c r="GA142" s="181"/>
      <c r="GB142" s="181"/>
      <c r="GC142" s="181"/>
      <c r="GD142" s="181"/>
      <c r="GE142" s="181"/>
      <c r="GF142" s="181"/>
      <c r="GG142" s="181"/>
      <c r="GH142" s="181"/>
      <c r="GI142" s="181"/>
      <c r="GJ142" s="181"/>
      <c r="GK142" s="181"/>
      <c r="GL142" s="181"/>
      <c r="GM142" s="181"/>
      <c r="GN142" s="181"/>
      <c r="GO142" s="181"/>
      <c r="GP142" s="181"/>
      <c r="GQ142" s="181"/>
      <c r="GR142" s="181"/>
      <c r="GS142" s="181"/>
      <c r="GT142" s="181"/>
      <c r="GU142" s="181"/>
      <c r="GV142" s="181"/>
      <c r="GW142" s="181"/>
      <c r="GX142" s="181"/>
      <c r="GY142" s="181"/>
      <c r="GZ142" s="181"/>
      <c r="HA142" s="181"/>
      <c r="HB142" s="181"/>
      <c r="HC142" s="181"/>
      <c r="HD142" s="181"/>
      <c r="HE142" s="181"/>
      <c r="HF142" s="181"/>
      <c r="HG142" s="181"/>
      <c r="HH142" s="181"/>
      <c r="HI142" s="181"/>
      <c r="HJ142" s="181"/>
      <c r="HK142" s="181"/>
      <c r="HL142" s="181"/>
      <c r="HM142" s="181"/>
      <c r="HN142" s="181"/>
      <c r="HO142" s="181"/>
      <c r="HP142" s="181"/>
      <c r="HQ142" s="181"/>
      <c r="HR142" s="181"/>
      <c r="HS142" s="181"/>
      <c r="HT142" s="181"/>
      <c r="HU142" s="181"/>
      <c r="HV142" s="181"/>
      <c r="HW142" s="181"/>
      <c r="HX142" s="181"/>
      <c r="HY142" s="181"/>
      <c r="HZ142" s="181"/>
      <c r="IA142" s="181"/>
      <c r="IB142" s="181"/>
      <c r="IC142" s="181"/>
      <c r="ID142" s="181"/>
      <c r="IE142" s="181"/>
      <c r="IF142" s="181"/>
      <c r="IG142" s="181"/>
      <c r="IH142" s="181"/>
      <c r="II142" s="181"/>
      <c r="IJ142" s="181"/>
      <c r="IK142" s="181"/>
      <c r="IL142" s="181"/>
      <c r="IM142" s="181"/>
      <c r="IN142" s="181"/>
      <c r="IO142" s="181"/>
      <c r="IP142" s="181"/>
      <c r="IQ142" s="181"/>
      <c r="IR142" s="181"/>
      <c r="IS142" s="181"/>
      <c r="IT142" s="181"/>
    </row>
    <row r="143" spans="1:256" s="194" customFormat="1" ht="26.4" x14ac:dyDescent="0.25">
      <c r="A143" s="214" t="s">
        <v>192</v>
      </c>
      <c r="B143" s="219" t="s">
        <v>584</v>
      </c>
      <c r="C143" s="216" t="s">
        <v>109</v>
      </c>
      <c r="D143" s="216" t="s">
        <v>85</v>
      </c>
      <c r="E143" s="216" t="s">
        <v>193</v>
      </c>
      <c r="F143" s="216"/>
      <c r="G143" s="217">
        <f>SUM(G144)</f>
        <v>10137.16</v>
      </c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  <c r="BE143" s="126"/>
      <c r="BF143" s="126"/>
      <c r="BG143" s="126"/>
      <c r="BH143" s="126"/>
      <c r="BI143" s="126"/>
      <c r="BJ143" s="126"/>
      <c r="BK143" s="126"/>
      <c r="BL143" s="126"/>
      <c r="BM143" s="126"/>
      <c r="BN143" s="126"/>
      <c r="BO143" s="126"/>
      <c r="BP143" s="126"/>
      <c r="BQ143" s="126"/>
      <c r="BR143" s="126"/>
      <c r="BS143" s="126"/>
      <c r="BT143" s="126"/>
      <c r="BU143" s="126"/>
      <c r="BV143" s="126"/>
      <c r="BW143" s="126"/>
      <c r="BX143" s="126"/>
      <c r="BY143" s="126"/>
      <c r="BZ143" s="126"/>
      <c r="CA143" s="126"/>
      <c r="CB143" s="126"/>
      <c r="CC143" s="126"/>
      <c r="CD143" s="126"/>
      <c r="CE143" s="126"/>
      <c r="CF143" s="126"/>
      <c r="CG143" s="126"/>
      <c r="CH143" s="126"/>
      <c r="CI143" s="126"/>
      <c r="CJ143" s="126"/>
      <c r="CK143" s="126"/>
      <c r="CL143" s="126"/>
      <c r="CM143" s="126"/>
      <c r="CN143" s="126"/>
      <c r="CO143" s="126"/>
      <c r="CP143" s="126"/>
      <c r="CQ143" s="126"/>
      <c r="CR143" s="126"/>
      <c r="CS143" s="126"/>
      <c r="CT143" s="126"/>
      <c r="CU143" s="126"/>
      <c r="CV143" s="126"/>
      <c r="CW143" s="126"/>
      <c r="CX143" s="126"/>
      <c r="CY143" s="126"/>
      <c r="CZ143" s="126"/>
      <c r="DA143" s="126"/>
      <c r="DB143" s="126"/>
      <c r="DC143" s="126"/>
      <c r="DD143" s="126"/>
      <c r="DE143" s="126"/>
      <c r="DF143" s="126"/>
      <c r="DG143" s="126"/>
      <c r="DH143" s="126"/>
      <c r="DI143" s="126"/>
      <c r="DJ143" s="126"/>
      <c r="DK143" s="126"/>
      <c r="DL143" s="126"/>
      <c r="DM143" s="126"/>
      <c r="DN143" s="126"/>
      <c r="DO143" s="126"/>
      <c r="DP143" s="126"/>
      <c r="DQ143" s="126"/>
      <c r="DR143" s="126"/>
      <c r="DS143" s="126"/>
      <c r="DT143" s="126"/>
      <c r="DU143" s="126"/>
      <c r="DV143" s="126"/>
      <c r="DW143" s="126"/>
      <c r="DX143" s="126"/>
      <c r="DY143" s="126"/>
      <c r="DZ143" s="126"/>
      <c r="EA143" s="126"/>
      <c r="EB143" s="126"/>
      <c r="EC143" s="126"/>
      <c r="ED143" s="126"/>
      <c r="EE143" s="126"/>
      <c r="EF143" s="126"/>
      <c r="EG143" s="126"/>
      <c r="EH143" s="126"/>
      <c r="EI143" s="126"/>
      <c r="EJ143" s="126"/>
      <c r="EK143" s="126"/>
      <c r="EL143" s="126"/>
      <c r="EM143" s="126"/>
      <c r="EN143" s="126"/>
      <c r="EO143" s="126"/>
      <c r="EP143" s="126"/>
      <c r="EQ143" s="126"/>
      <c r="ER143" s="126"/>
      <c r="ES143" s="126"/>
      <c r="ET143" s="126"/>
      <c r="EU143" s="126"/>
      <c r="EV143" s="126"/>
      <c r="EW143" s="126"/>
      <c r="EX143" s="126"/>
      <c r="EY143" s="126"/>
      <c r="EZ143" s="126"/>
      <c r="FA143" s="126"/>
      <c r="FB143" s="126"/>
      <c r="FC143" s="126"/>
      <c r="FD143" s="126"/>
      <c r="FE143" s="126"/>
      <c r="FF143" s="126"/>
      <c r="FG143" s="126"/>
      <c r="FH143" s="126"/>
      <c r="FI143" s="126"/>
      <c r="FJ143" s="126"/>
      <c r="FK143" s="126"/>
      <c r="FL143" s="126"/>
      <c r="FM143" s="126"/>
      <c r="FN143" s="126"/>
      <c r="FO143" s="126"/>
      <c r="FP143" s="126"/>
      <c r="FQ143" s="126"/>
      <c r="FR143" s="126"/>
      <c r="FS143" s="126"/>
      <c r="FT143" s="126"/>
      <c r="FU143" s="126"/>
      <c r="FV143" s="126"/>
      <c r="FW143" s="126"/>
      <c r="FX143" s="126"/>
      <c r="FY143" s="126"/>
      <c r="FZ143" s="126"/>
      <c r="GA143" s="126"/>
      <c r="GB143" s="126"/>
      <c r="GC143" s="126"/>
      <c r="GD143" s="126"/>
      <c r="GE143" s="126"/>
      <c r="GF143" s="126"/>
      <c r="GG143" s="126"/>
      <c r="GH143" s="126"/>
      <c r="GI143" s="126"/>
      <c r="GJ143" s="126"/>
      <c r="GK143" s="126"/>
      <c r="GL143" s="126"/>
      <c r="GM143" s="126"/>
      <c r="GN143" s="126"/>
      <c r="GO143" s="126"/>
      <c r="GP143" s="126"/>
      <c r="GQ143" s="126"/>
      <c r="GR143" s="126"/>
      <c r="GS143" s="126"/>
      <c r="GT143" s="126"/>
      <c r="GU143" s="126"/>
      <c r="GV143" s="126"/>
      <c r="GW143" s="126"/>
      <c r="GX143" s="126"/>
      <c r="GY143" s="126"/>
      <c r="GZ143" s="126"/>
      <c r="HA143" s="126"/>
      <c r="HB143" s="126"/>
      <c r="HC143" s="126"/>
      <c r="HD143" s="126"/>
      <c r="HE143" s="126"/>
      <c r="HF143" s="126"/>
      <c r="HG143" s="126"/>
      <c r="HH143" s="126"/>
      <c r="HI143" s="126"/>
      <c r="HJ143" s="126"/>
      <c r="HK143" s="126"/>
      <c r="HL143" s="126"/>
      <c r="HM143" s="126"/>
      <c r="HN143" s="126"/>
      <c r="HO143" s="126"/>
      <c r="HP143" s="126"/>
      <c r="HQ143" s="126"/>
      <c r="HR143" s="126"/>
      <c r="HS143" s="126"/>
      <c r="HT143" s="126"/>
      <c r="HU143" s="126"/>
      <c r="HV143" s="126"/>
      <c r="HW143" s="126"/>
      <c r="HX143" s="126"/>
      <c r="HY143" s="126"/>
      <c r="HZ143" s="126"/>
      <c r="IA143" s="126"/>
      <c r="IB143" s="126"/>
      <c r="IC143" s="126"/>
      <c r="ID143" s="126"/>
      <c r="IE143" s="126"/>
      <c r="IF143" s="126"/>
      <c r="IG143" s="126"/>
      <c r="IH143" s="126"/>
      <c r="II143" s="126"/>
      <c r="IJ143" s="126"/>
      <c r="IK143" s="126"/>
      <c r="IL143" s="126"/>
      <c r="IM143" s="126"/>
      <c r="IN143" s="126"/>
      <c r="IO143" s="126"/>
      <c r="IP143" s="126"/>
      <c r="IQ143" s="126"/>
      <c r="IR143" s="126"/>
      <c r="IS143" s="126"/>
      <c r="IT143" s="126"/>
    </row>
    <row r="144" spans="1:256" s="194" customFormat="1" ht="13.8" x14ac:dyDescent="0.25">
      <c r="A144" s="209" t="s">
        <v>594</v>
      </c>
      <c r="B144" s="222" t="s">
        <v>584</v>
      </c>
      <c r="C144" s="211" t="s">
        <v>109</v>
      </c>
      <c r="D144" s="211" t="s">
        <v>85</v>
      </c>
      <c r="E144" s="211" t="s">
        <v>193</v>
      </c>
      <c r="F144" s="211" t="s">
        <v>139</v>
      </c>
      <c r="G144" s="212">
        <v>10137.16</v>
      </c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6"/>
      <c r="BG144" s="126"/>
      <c r="BH144" s="126"/>
      <c r="BI144" s="126"/>
      <c r="BJ144" s="126"/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  <c r="BV144" s="126"/>
      <c r="BW144" s="126"/>
      <c r="BX144" s="126"/>
      <c r="BY144" s="126"/>
      <c r="BZ144" s="126"/>
      <c r="CA144" s="126"/>
      <c r="CB144" s="126"/>
      <c r="CC144" s="126"/>
      <c r="CD144" s="126"/>
      <c r="CE144" s="126"/>
      <c r="CF144" s="126"/>
      <c r="CG144" s="126"/>
      <c r="CH144" s="126"/>
      <c r="CI144" s="126"/>
      <c r="CJ144" s="126"/>
      <c r="CK144" s="126"/>
      <c r="CL144" s="126"/>
      <c r="CM144" s="126"/>
      <c r="CN144" s="126"/>
      <c r="CO144" s="126"/>
      <c r="CP144" s="126"/>
      <c r="CQ144" s="126"/>
      <c r="CR144" s="126"/>
      <c r="CS144" s="126"/>
      <c r="CT144" s="126"/>
      <c r="CU144" s="126"/>
      <c r="CV144" s="126"/>
      <c r="CW144" s="126"/>
      <c r="CX144" s="126"/>
      <c r="CY144" s="126"/>
      <c r="CZ144" s="126"/>
      <c r="DA144" s="126"/>
      <c r="DB144" s="126"/>
      <c r="DC144" s="126"/>
      <c r="DD144" s="126"/>
      <c r="DE144" s="126"/>
      <c r="DF144" s="126"/>
      <c r="DG144" s="126"/>
      <c r="DH144" s="126"/>
      <c r="DI144" s="126"/>
      <c r="DJ144" s="126"/>
      <c r="DK144" s="126"/>
      <c r="DL144" s="126"/>
      <c r="DM144" s="126"/>
      <c r="DN144" s="126"/>
      <c r="DO144" s="126"/>
      <c r="DP144" s="126"/>
      <c r="DQ144" s="126"/>
      <c r="DR144" s="126"/>
      <c r="DS144" s="126"/>
      <c r="DT144" s="126"/>
      <c r="DU144" s="126"/>
      <c r="DV144" s="126"/>
      <c r="DW144" s="126"/>
      <c r="DX144" s="126"/>
      <c r="DY144" s="126"/>
      <c r="DZ144" s="126"/>
      <c r="EA144" s="126"/>
      <c r="EB144" s="126"/>
      <c r="EC144" s="126"/>
      <c r="ED144" s="126"/>
      <c r="EE144" s="126"/>
      <c r="EF144" s="126"/>
      <c r="EG144" s="126"/>
      <c r="EH144" s="126"/>
      <c r="EI144" s="126"/>
      <c r="EJ144" s="126"/>
      <c r="EK144" s="126"/>
      <c r="EL144" s="126"/>
      <c r="EM144" s="126"/>
      <c r="EN144" s="126"/>
      <c r="EO144" s="126"/>
      <c r="EP144" s="126"/>
      <c r="EQ144" s="126"/>
      <c r="ER144" s="126"/>
      <c r="ES144" s="126"/>
      <c r="ET144" s="126"/>
      <c r="EU144" s="126"/>
      <c r="EV144" s="126"/>
      <c r="EW144" s="126"/>
      <c r="EX144" s="126"/>
      <c r="EY144" s="126"/>
      <c r="EZ144" s="126"/>
      <c r="FA144" s="126"/>
      <c r="FB144" s="126"/>
      <c r="FC144" s="126"/>
      <c r="FD144" s="126"/>
      <c r="FE144" s="126"/>
      <c r="FF144" s="126"/>
      <c r="FG144" s="126"/>
      <c r="FH144" s="126"/>
      <c r="FI144" s="126"/>
      <c r="FJ144" s="126"/>
      <c r="FK144" s="126"/>
      <c r="FL144" s="126"/>
      <c r="FM144" s="126"/>
      <c r="FN144" s="126"/>
      <c r="FO144" s="126"/>
      <c r="FP144" s="126"/>
      <c r="FQ144" s="126"/>
      <c r="FR144" s="126"/>
      <c r="FS144" s="126"/>
      <c r="FT144" s="126"/>
      <c r="FU144" s="126"/>
      <c r="FV144" s="126"/>
      <c r="FW144" s="126"/>
      <c r="FX144" s="126"/>
      <c r="FY144" s="126"/>
      <c r="FZ144" s="126"/>
      <c r="GA144" s="126"/>
      <c r="GB144" s="126"/>
      <c r="GC144" s="126"/>
      <c r="GD144" s="126"/>
      <c r="GE144" s="126"/>
      <c r="GF144" s="126"/>
      <c r="GG144" s="126"/>
      <c r="GH144" s="126"/>
      <c r="GI144" s="126"/>
      <c r="GJ144" s="126"/>
      <c r="GK144" s="126"/>
      <c r="GL144" s="126"/>
      <c r="GM144" s="126"/>
      <c r="GN144" s="126"/>
      <c r="GO144" s="126"/>
      <c r="GP144" s="126"/>
      <c r="GQ144" s="126"/>
      <c r="GR144" s="126"/>
      <c r="GS144" s="126"/>
      <c r="GT144" s="126"/>
      <c r="GU144" s="126"/>
      <c r="GV144" s="126"/>
      <c r="GW144" s="126"/>
      <c r="GX144" s="126"/>
      <c r="GY144" s="126"/>
      <c r="GZ144" s="126"/>
      <c r="HA144" s="126"/>
      <c r="HB144" s="126"/>
      <c r="HC144" s="126"/>
      <c r="HD144" s="126"/>
      <c r="HE144" s="126"/>
      <c r="HF144" s="126"/>
      <c r="HG144" s="126"/>
      <c r="HH144" s="126"/>
      <c r="HI144" s="126"/>
      <c r="HJ144" s="126"/>
      <c r="HK144" s="126"/>
      <c r="HL144" s="126"/>
      <c r="HM144" s="126"/>
      <c r="HN144" s="126"/>
      <c r="HO144" s="126"/>
      <c r="HP144" s="126"/>
      <c r="HQ144" s="126"/>
      <c r="HR144" s="126"/>
      <c r="HS144" s="126"/>
      <c r="HT144" s="126"/>
      <c r="HU144" s="126"/>
      <c r="HV144" s="126"/>
      <c r="HW144" s="126"/>
      <c r="HX144" s="126"/>
      <c r="HY144" s="126"/>
      <c r="HZ144" s="126"/>
      <c r="IA144" s="126"/>
      <c r="IB144" s="126"/>
      <c r="IC144" s="126"/>
      <c r="ID144" s="126"/>
      <c r="IE144" s="126"/>
      <c r="IF144" s="126"/>
      <c r="IG144" s="126"/>
      <c r="IH144" s="126"/>
      <c r="II144" s="126"/>
      <c r="IJ144" s="126"/>
      <c r="IK144" s="126"/>
      <c r="IL144" s="126"/>
      <c r="IM144" s="126"/>
      <c r="IN144" s="126"/>
      <c r="IO144" s="126"/>
      <c r="IP144" s="126"/>
      <c r="IQ144" s="126"/>
      <c r="IR144" s="126"/>
      <c r="IS144" s="126"/>
      <c r="IT144" s="126"/>
    </row>
    <row r="145" spans="1:254" s="194" customFormat="1" ht="26.4" x14ac:dyDescent="0.25">
      <c r="A145" s="214" t="s">
        <v>192</v>
      </c>
      <c r="B145" s="219" t="s">
        <v>584</v>
      </c>
      <c r="C145" s="216" t="s">
        <v>109</v>
      </c>
      <c r="D145" s="216" t="s">
        <v>85</v>
      </c>
      <c r="E145" s="216" t="s">
        <v>194</v>
      </c>
      <c r="F145" s="216"/>
      <c r="G145" s="217">
        <f>SUM(G146)</f>
        <v>0</v>
      </c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  <c r="BE145" s="126"/>
      <c r="BF145" s="126"/>
      <c r="BG145" s="126"/>
      <c r="BH145" s="126"/>
      <c r="BI145" s="126"/>
      <c r="BJ145" s="126"/>
      <c r="BK145" s="126"/>
      <c r="BL145" s="126"/>
      <c r="BM145" s="126"/>
      <c r="BN145" s="126"/>
      <c r="BO145" s="126"/>
      <c r="BP145" s="126"/>
      <c r="BQ145" s="126"/>
      <c r="BR145" s="126"/>
      <c r="BS145" s="126"/>
      <c r="BT145" s="126"/>
      <c r="BU145" s="126"/>
      <c r="BV145" s="126"/>
      <c r="BW145" s="126"/>
      <c r="BX145" s="126"/>
      <c r="BY145" s="126"/>
      <c r="BZ145" s="126"/>
      <c r="CA145" s="126"/>
      <c r="CB145" s="126"/>
      <c r="CC145" s="126"/>
      <c r="CD145" s="126"/>
      <c r="CE145" s="126"/>
      <c r="CF145" s="126"/>
      <c r="CG145" s="126"/>
      <c r="CH145" s="126"/>
      <c r="CI145" s="126"/>
      <c r="CJ145" s="126"/>
      <c r="CK145" s="126"/>
      <c r="CL145" s="126"/>
      <c r="CM145" s="126"/>
      <c r="CN145" s="126"/>
      <c r="CO145" s="126"/>
      <c r="CP145" s="126"/>
      <c r="CQ145" s="126"/>
      <c r="CR145" s="126"/>
      <c r="CS145" s="126"/>
      <c r="CT145" s="126"/>
      <c r="CU145" s="126"/>
      <c r="CV145" s="126"/>
      <c r="CW145" s="126"/>
      <c r="CX145" s="126"/>
      <c r="CY145" s="126"/>
      <c r="CZ145" s="126"/>
      <c r="DA145" s="126"/>
      <c r="DB145" s="126"/>
      <c r="DC145" s="126"/>
      <c r="DD145" s="126"/>
      <c r="DE145" s="126"/>
      <c r="DF145" s="126"/>
      <c r="DG145" s="126"/>
      <c r="DH145" s="126"/>
      <c r="DI145" s="126"/>
      <c r="DJ145" s="126"/>
      <c r="DK145" s="126"/>
      <c r="DL145" s="126"/>
      <c r="DM145" s="126"/>
      <c r="DN145" s="126"/>
      <c r="DO145" s="126"/>
      <c r="DP145" s="126"/>
      <c r="DQ145" s="126"/>
      <c r="DR145" s="126"/>
      <c r="DS145" s="126"/>
      <c r="DT145" s="126"/>
      <c r="DU145" s="126"/>
      <c r="DV145" s="126"/>
      <c r="DW145" s="126"/>
      <c r="DX145" s="126"/>
      <c r="DY145" s="126"/>
      <c r="DZ145" s="126"/>
      <c r="EA145" s="126"/>
      <c r="EB145" s="126"/>
      <c r="EC145" s="126"/>
      <c r="ED145" s="126"/>
      <c r="EE145" s="126"/>
      <c r="EF145" s="126"/>
      <c r="EG145" s="126"/>
      <c r="EH145" s="126"/>
      <c r="EI145" s="126"/>
      <c r="EJ145" s="126"/>
      <c r="EK145" s="126"/>
      <c r="EL145" s="126"/>
      <c r="EM145" s="126"/>
      <c r="EN145" s="126"/>
      <c r="EO145" s="126"/>
      <c r="EP145" s="126"/>
      <c r="EQ145" s="126"/>
      <c r="ER145" s="126"/>
      <c r="ES145" s="126"/>
      <c r="ET145" s="126"/>
      <c r="EU145" s="126"/>
      <c r="EV145" s="126"/>
      <c r="EW145" s="126"/>
      <c r="EX145" s="126"/>
      <c r="EY145" s="126"/>
      <c r="EZ145" s="126"/>
      <c r="FA145" s="126"/>
      <c r="FB145" s="126"/>
      <c r="FC145" s="126"/>
      <c r="FD145" s="126"/>
      <c r="FE145" s="126"/>
      <c r="FF145" s="126"/>
      <c r="FG145" s="126"/>
      <c r="FH145" s="126"/>
      <c r="FI145" s="126"/>
      <c r="FJ145" s="126"/>
      <c r="FK145" s="126"/>
      <c r="FL145" s="126"/>
      <c r="FM145" s="126"/>
      <c r="FN145" s="126"/>
      <c r="FO145" s="126"/>
      <c r="FP145" s="126"/>
      <c r="FQ145" s="126"/>
      <c r="FR145" s="126"/>
      <c r="FS145" s="126"/>
      <c r="FT145" s="126"/>
      <c r="FU145" s="126"/>
      <c r="FV145" s="126"/>
      <c r="FW145" s="126"/>
      <c r="FX145" s="126"/>
      <c r="FY145" s="126"/>
      <c r="FZ145" s="126"/>
      <c r="GA145" s="126"/>
      <c r="GB145" s="126"/>
      <c r="GC145" s="126"/>
      <c r="GD145" s="126"/>
      <c r="GE145" s="126"/>
      <c r="GF145" s="126"/>
      <c r="GG145" s="126"/>
      <c r="GH145" s="126"/>
      <c r="GI145" s="126"/>
      <c r="GJ145" s="126"/>
      <c r="GK145" s="126"/>
      <c r="GL145" s="126"/>
      <c r="GM145" s="126"/>
      <c r="GN145" s="126"/>
      <c r="GO145" s="126"/>
      <c r="GP145" s="126"/>
      <c r="GQ145" s="126"/>
      <c r="GR145" s="126"/>
      <c r="GS145" s="126"/>
      <c r="GT145" s="126"/>
      <c r="GU145" s="126"/>
      <c r="GV145" s="126"/>
      <c r="GW145" s="126"/>
      <c r="GX145" s="126"/>
      <c r="GY145" s="126"/>
      <c r="GZ145" s="126"/>
      <c r="HA145" s="126"/>
      <c r="HB145" s="126"/>
      <c r="HC145" s="126"/>
      <c r="HD145" s="126"/>
      <c r="HE145" s="126"/>
      <c r="HF145" s="126"/>
      <c r="HG145" s="126"/>
      <c r="HH145" s="126"/>
      <c r="HI145" s="126"/>
      <c r="HJ145" s="126"/>
      <c r="HK145" s="126"/>
      <c r="HL145" s="126"/>
      <c r="HM145" s="126"/>
      <c r="HN145" s="126"/>
      <c r="HO145" s="126"/>
      <c r="HP145" s="126"/>
      <c r="HQ145" s="126"/>
      <c r="HR145" s="126"/>
      <c r="HS145" s="126"/>
      <c r="HT145" s="126"/>
      <c r="HU145" s="126"/>
      <c r="HV145" s="126"/>
      <c r="HW145" s="126"/>
      <c r="HX145" s="126"/>
      <c r="HY145" s="126"/>
      <c r="HZ145" s="126"/>
      <c r="IA145" s="126"/>
      <c r="IB145" s="126"/>
      <c r="IC145" s="126"/>
      <c r="ID145" s="126"/>
      <c r="IE145" s="126"/>
      <c r="IF145" s="126"/>
      <c r="IG145" s="126"/>
      <c r="IH145" s="126"/>
      <c r="II145" s="126"/>
      <c r="IJ145" s="126"/>
      <c r="IK145" s="126"/>
      <c r="IL145" s="126"/>
      <c r="IM145" s="126"/>
      <c r="IN145" s="126"/>
      <c r="IO145" s="126"/>
      <c r="IP145" s="126"/>
      <c r="IQ145" s="126"/>
      <c r="IR145" s="126"/>
      <c r="IS145" s="126"/>
      <c r="IT145" s="126"/>
    </row>
    <row r="146" spans="1:254" s="194" customFormat="1" ht="13.8" x14ac:dyDescent="0.25">
      <c r="A146" s="209" t="s">
        <v>594</v>
      </c>
      <c r="B146" s="222" t="s">
        <v>584</v>
      </c>
      <c r="C146" s="211" t="s">
        <v>109</v>
      </c>
      <c r="D146" s="211" t="s">
        <v>85</v>
      </c>
      <c r="E146" s="211" t="s">
        <v>194</v>
      </c>
      <c r="F146" s="211" t="s">
        <v>139</v>
      </c>
      <c r="G146" s="212">
        <v>0</v>
      </c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6"/>
      <c r="BI146" s="126"/>
      <c r="BJ146" s="126"/>
      <c r="BK146" s="126"/>
      <c r="BL146" s="126"/>
      <c r="BM146" s="126"/>
      <c r="BN146" s="126"/>
      <c r="BO146" s="126"/>
      <c r="BP146" s="126"/>
      <c r="BQ146" s="126"/>
      <c r="BR146" s="126"/>
      <c r="BS146" s="126"/>
      <c r="BT146" s="126"/>
      <c r="BU146" s="126"/>
      <c r="BV146" s="126"/>
      <c r="BW146" s="126"/>
      <c r="BX146" s="126"/>
      <c r="BY146" s="126"/>
      <c r="BZ146" s="126"/>
      <c r="CA146" s="126"/>
      <c r="CB146" s="126"/>
      <c r="CC146" s="126"/>
      <c r="CD146" s="126"/>
      <c r="CE146" s="126"/>
      <c r="CF146" s="126"/>
      <c r="CG146" s="126"/>
      <c r="CH146" s="126"/>
      <c r="CI146" s="126"/>
      <c r="CJ146" s="126"/>
      <c r="CK146" s="126"/>
      <c r="CL146" s="126"/>
      <c r="CM146" s="126"/>
      <c r="CN146" s="126"/>
      <c r="CO146" s="126"/>
      <c r="CP146" s="126"/>
      <c r="CQ146" s="126"/>
      <c r="CR146" s="126"/>
      <c r="CS146" s="126"/>
      <c r="CT146" s="126"/>
      <c r="CU146" s="126"/>
      <c r="CV146" s="126"/>
      <c r="CW146" s="126"/>
      <c r="CX146" s="126"/>
      <c r="CY146" s="126"/>
      <c r="CZ146" s="126"/>
      <c r="DA146" s="126"/>
      <c r="DB146" s="126"/>
      <c r="DC146" s="126"/>
      <c r="DD146" s="126"/>
      <c r="DE146" s="126"/>
      <c r="DF146" s="126"/>
      <c r="DG146" s="126"/>
      <c r="DH146" s="126"/>
      <c r="DI146" s="126"/>
      <c r="DJ146" s="126"/>
      <c r="DK146" s="126"/>
      <c r="DL146" s="126"/>
      <c r="DM146" s="126"/>
      <c r="DN146" s="126"/>
      <c r="DO146" s="126"/>
      <c r="DP146" s="126"/>
      <c r="DQ146" s="126"/>
      <c r="DR146" s="126"/>
      <c r="DS146" s="126"/>
      <c r="DT146" s="126"/>
      <c r="DU146" s="126"/>
      <c r="DV146" s="126"/>
      <c r="DW146" s="126"/>
      <c r="DX146" s="126"/>
      <c r="DY146" s="126"/>
      <c r="DZ146" s="126"/>
      <c r="EA146" s="126"/>
      <c r="EB146" s="126"/>
      <c r="EC146" s="126"/>
      <c r="ED146" s="126"/>
      <c r="EE146" s="126"/>
      <c r="EF146" s="126"/>
      <c r="EG146" s="126"/>
      <c r="EH146" s="126"/>
      <c r="EI146" s="126"/>
      <c r="EJ146" s="126"/>
      <c r="EK146" s="126"/>
      <c r="EL146" s="126"/>
      <c r="EM146" s="126"/>
      <c r="EN146" s="126"/>
      <c r="EO146" s="126"/>
      <c r="EP146" s="126"/>
      <c r="EQ146" s="126"/>
      <c r="ER146" s="126"/>
      <c r="ES146" s="126"/>
      <c r="ET146" s="126"/>
      <c r="EU146" s="126"/>
      <c r="EV146" s="126"/>
      <c r="EW146" s="126"/>
      <c r="EX146" s="126"/>
      <c r="EY146" s="126"/>
      <c r="EZ146" s="126"/>
      <c r="FA146" s="126"/>
      <c r="FB146" s="126"/>
      <c r="FC146" s="126"/>
      <c r="FD146" s="126"/>
      <c r="FE146" s="126"/>
      <c r="FF146" s="126"/>
      <c r="FG146" s="126"/>
      <c r="FH146" s="126"/>
      <c r="FI146" s="126"/>
      <c r="FJ146" s="126"/>
      <c r="FK146" s="126"/>
      <c r="FL146" s="126"/>
      <c r="FM146" s="126"/>
      <c r="FN146" s="126"/>
      <c r="FO146" s="126"/>
      <c r="FP146" s="126"/>
      <c r="FQ146" s="126"/>
      <c r="FR146" s="126"/>
      <c r="FS146" s="126"/>
      <c r="FT146" s="126"/>
      <c r="FU146" s="126"/>
      <c r="FV146" s="126"/>
      <c r="FW146" s="126"/>
      <c r="FX146" s="126"/>
      <c r="FY146" s="126"/>
      <c r="FZ146" s="126"/>
      <c r="GA146" s="126"/>
      <c r="GB146" s="126"/>
      <c r="GC146" s="126"/>
      <c r="GD146" s="126"/>
      <c r="GE146" s="126"/>
      <c r="GF146" s="126"/>
      <c r="GG146" s="126"/>
      <c r="GH146" s="126"/>
      <c r="GI146" s="126"/>
      <c r="GJ146" s="126"/>
      <c r="GK146" s="126"/>
      <c r="GL146" s="126"/>
      <c r="GM146" s="126"/>
      <c r="GN146" s="126"/>
      <c r="GO146" s="126"/>
      <c r="GP146" s="126"/>
      <c r="GQ146" s="126"/>
      <c r="GR146" s="126"/>
      <c r="GS146" s="126"/>
      <c r="GT146" s="126"/>
      <c r="GU146" s="126"/>
      <c r="GV146" s="126"/>
      <c r="GW146" s="126"/>
      <c r="GX146" s="126"/>
      <c r="GY146" s="126"/>
      <c r="GZ146" s="126"/>
      <c r="HA146" s="126"/>
      <c r="HB146" s="126"/>
      <c r="HC146" s="126"/>
      <c r="HD146" s="126"/>
      <c r="HE146" s="126"/>
      <c r="HF146" s="126"/>
      <c r="HG146" s="126"/>
      <c r="HH146" s="126"/>
      <c r="HI146" s="126"/>
      <c r="HJ146" s="126"/>
      <c r="HK146" s="126"/>
      <c r="HL146" s="126"/>
      <c r="HM146" s="126"/>
      <c r="HN146" s="126"/>
      <c r="HO146" s="126"/>
      <c r="HP146" s="126"/>
      <c r="HQ146" s="126"/>
      <c r="HR146" s="126"/>
      <c r="HS146" s="126"/>
      <c r="HT146" s="126"/>
      <c r="HU146" s="126"/>
      <c r="HV146" s="126"/>
      <c r="HW146" s="126"/>
      <c r="HX146" s="126"/>
      <c r="HY146" s="126"/>
      <c r="HZ146" s="126"/>
      <c r="IA146" s="126"/>
      <c r="IB146" s="126"/>
      <c r="IC146" s="126"/>
      <c r="ID146" s="126"/>
      <c r="IE146" s="126"/>
      <c r="IF146" s="126"/>
      <c r="IG146" s="126"/>
      <c r="IH146" s="126"/>
      <c r="II146" s="126"/>
      <c r="IJ146" s="126"/>
      <c r="IK146" s="126"/>
      <c r="IL146" s="126"/>
      <c r="IM146" s="126"/>
      <c r="IN146" s="126"/>
      <c r="IO146" s="126"/>
      <c r="IP146" s="126"/>
      <c r="IQ146" s="126"/>
      <c r="IR146" s="126"/>
      <c r="IS146" s="126"/>
      <c r="IT146" s="126"/>
    </row>
    <row r="147" spans="1:254" s="213" customFormat="1" ht="14.4" x14ac:dyDescent="0.3">
      <c r="A147" s="252" t="s">
        <v>195</v>
      </c>
      <c r="B147" s="253" t="s">
        <v>584</v>
      </c>
      <c r="C147" s="253" t="s">
        <v>109</v>
      </c>
      <c r="D147" s="253" t="s">
        <v>92</v>
      </c>
      <c r="E147" s="253"/>
      <c r="F147" s="253"/>
      <c r="G147" s="254">
        <f>SUM(G153+G151+G169+G174+G176+G148)</f>
        <v>141816.45000000001</v>
      </c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  <c r="AL147" s="194"/>
      <c r="AM147" s="194"/>
      <c r="AN147" s="194"/>
      <c r="AO147" s="194"/>
      <c r="AP147" s="194"/>
      <c r="AQ147" s="194"/>
      <c r="AR147" s="194"/>
      <c r="AS147" s="194"/>
      <c r="AT147" s="194"/>
      <c r="AU147" s="194"/>
      <c r="AV147" s="194"/>
      <c r="AW147" s="194"/>
      <c r="AX147" s="194"/>
      <c r="AY147" s="194"/>
      <c r="AZ147" s="194"/>
      <c r="BA147" s="194"/>
      <c r="BB147" s="194"/>
      <c r="BC147" s="194"/>
      <c r="BD147" s="194"/>
      <c r="BE147" s="194"/>
      <c r="BF147" s="194"/>
      <c r="BG147" s="194"/>
      <c r="BH147" s="194"/>
      <c r="BI147" s="194"/>
      <c r="BJ147" s="194"/>
      <c r="BK147" s="194"/>
      <c r="BL147" s="194"/>
      <c r="BM147" s="194"/>
      <c r="BN147" s="194"/>
      <c r="BO147" s="194"/>
      <c r="BP147" s="194"/>
      <c r="BQ147" s="194"/>
      <c r="BR147" s="194"/>
      <c r="BS147" s="194"/>
      <c r="BT147" s="194"/>
      <c r="BU147" s="194"/>
      <c r="BV147" s="194"/>
      <c r="BW147" s="194"/>
      <c r="BX147" s="194"/>
      <c r="BY147" s="194"/>
      <c r="BZ147" s="194"/>
      <c r="CA147" s="194"/>
      <c r="CB147" s="194"/>
      <c r="CC147" s="194"/>
      <c r="CD147" s="194"/>
      <c r="CE147" s="194"/>
      <c r="CF147" s="194"/>
      <c r="CG147" s="194"/>
      <c r="CH147" s="194"/>
      <c r="CI147" s="194"/>
      <c r="CJ147" s="194"/>
      <c r="CK147" s="194"/>
      <c r="CL147" s="194"/>
      <c r="CM147" s="194"/>
      <c r="CN147" s="194"/>
      <c r="CO147" s="194"/>
      <c r="CP147" s="194"/>
      <c r="CQ147" s="194"/>
      <c r="CR147" s="194"/>
      <c r="CS147" s="194"/>
      <c r="CT147" s="194"/>
      <c r="CU147" s="194"/>
      <c r="CV147" s="194"/>
      <c r="CW147" s="194"/>
      <c r="CX147" s="194"/>
      <c r="CY147" s="194"/>
      <c r="CZ147" s="194"/>
      <c r="DA147" s="194"/>
      <c r="DB147" s="194"/>
      <c r="DC147" s="194"/>
      <c r="DD147" s="194"/>
      <c r="DE147" s="194"/>
      <c r="DF147" s="194"/>
      <c r="DG147" s="194"/>
      <c r="DH147" s="194"/>
      <c r="DI147" s="194"/>
      <c r="DJ147" s="194"/>
      <c r="DK147" s="194"/>
      <c r="DL147" s="194"/>
      <c r="DM147" s="194"/>
      <c r="DN147" s="194"/>
      <c r="DO147" s="194"/>
      <c r="DP147" s="194"/>
      <c r="DQ147" s="194"/>
      <c r="DR147" s="194"/>
      <c r="DS147" s="194"/>
      <c r="DT147" s="194"/>
      <c r="DU147" s="194"/>
      <c r="DV147" s="194"/>
      <c r="DW147" s="194"/>
      <c r="DX147" s="194"/>
      <c r="DY147" s="194"/>
      <c r="DZ147" s="194"/>
      <c r="EA147" s="194"/>
      <c r="EB147" s="194"/>
      <c r="EC147" s="194"/>
      <c r="ED147" s="194"/>
      <c r="EE147" s="194"/>
      <c r="EF147" s="194"/>
      <c r="EG147" s="194"/>
      <c r="EH147" s="194"/>
      <c r="EI147" s="194"/>
      <c r="EJ147" s="194"/>
      <c r="EK147" s="194"/>
      <c r="EL147" s="194"/>
      <c r="EM147" s="194"/>
      <c r="EN147" s="194"/>
      <c r="EO147" s="194"/>
      <c r="EP147" s="194"/>
      <c r="EQ147" s="194"/>
      <c r="ER147" s="194"/>
      <c r="ES147" s="194"/>
      <c r="ET147" s="194"/>
      <c r="EU147" s="194"/>
      <c r="EV147" s="194"/>
      <c r="EW147" s="194"/>
      <c r="EX147" s="194"/>
      <c r="EY147" s="194"/>
      <c r="EZ147" s="194"/>
      <c r="FA147" s="194"/>
      <c r="FB147" s="194"/>
      <c r="FC147" s="194"/>
      <c r="FD147" s="194"/>
      <c r="FE147" s="194"/>
      <c r="FF147" s="194"/>
      <c r="FG147" s="194"/>
      <c r="FH147" s="194"/>
      <c r="FI147" s="194"/>
      <c r="FJ147" s="194"/>
      <c r="FK147" s="194"/>
      <c r="FL147" s="194"/>
      <c r="FM147" s="194"/>
      <c r="FN147" s="194"/>
      <c r="FO147" s="194"/>
      <c r="FP147" s="194"/>
      <c r="FQ147" s="194"/>
      <c r="FR147" s="194"/>
      <c r="FS147" s="194"/>
      <c r="FT147" s="194"/>
      <c r="FU147" s="194"/>
      <c r="FV147" s="194"/>
      <c r="FW147" s="194"/>
      <c r="FX147" s="194"/>
      <c r="FY147" s="194"/>
      <c r="FZ147" s="194"/>
      <c r="GA147" s="194"/>
      <c r="GB147" s="194"/>
      <c r="GC147" s="194"/>
      <c r="GD147" s="194"/>
      <c r="GE147" s="194"/>
      <c r="GF147" s="194"/>
      <c r="GG147" s="194"/>
      <c r="GH147" s="194"/>
      <c r="GI147" s="194"/>
      <c r="GJ147" s="194"/>
      <c r="GK147" s="194"/>
      <c r="GL147" s="194"/>
      <c r="GM147" s="194"/>
      <c r="GN147" s="194"/>
      <c r="GO147" s="194"/>
      <c r="GP147" s="194"/>
      <c r="GQ147" s="194"/>
      <c r="GR147" s="194"/>
      <c r="GS147" s="194"/>
      <c r="GT147" s="194"/>
      <c r="GU147" s="194"/>
      <c r="GV147" s="194"/>
      <c r="GW147" s="194"/>
      <c r="GX147" s="194"/>
      <c r="GY147" s="194"/>
      <c r="GZ147" s="194"/>
      <c r="HA147" s="194"/>
      <c r="HB147" s="194"/>
      <c r="HC147" s="194"/>
      <c r="HD147" s="194"/>
      <c r="HE147" s="194"/>
      <c r="HF147" s="194"/>
      <c r="HG147" s="194"/>
      <c r="HH147" s="194"/>
      <c r="HI147" s="194"/>
      <c r="HJ147" s="194"/>
      <c r="HK147" s="194"/>
      <c r="HL147" s="194"/>
      <c r="HM147" s="194"/>
      <c r="HN147" s="194"/>
      <c r="HO147" s="194"/>
      <c r="HP147" s="194"/>
      <c r="HQ147" s="194"/>
      <c r="HR147" s="194"/>
      <c r="HS147" s="194"/>
      <c r="HT147" s="194"/>
      <c r="HU147" s="194"/>
      <c r="HV147" s="194"/>
      <c r="HW147" s="194"/>
      <c r="HX147" s="194"/>
      <c r="HY147" s="194"/>
      <c r="HZ147" s="194"/>
      <c r="IA147" s="194"/>
      <c r="IB147" s="194"/>
      <c r="IC147" s="194"/>
      <c r="ID147" s="194"/>
      <c r="IE147" s="194"/>
      <c r="IF147" s="194"/>
      <c r="IG147" s="194"/>
      <c r="IH147" s="194"/>
      <c r="II147" s="194"/>
      <c r="IJ147" s="194"/>
      <c r="IK147" s="194"/>
      <c r="IL147" s="194"/>
      <c r="IM147" s="194"/>
      <c r="IN147" s="194"/>
      <c r="IO147" s="194"/>
      <c r="IP147" s="194"/>
      <c r="IQ147" s="194"/>
      <c r="IR147" s="194"/>
      <c r="IS147" s="194"/>
      <c r="IT147" s="194"/>
    </row>
    <row r="148" spans="1:254" s="126" customFormat="1" ht="26.4" x14ac:dyDescent="0.25">
      <c r="A148" s="257" t="s">
        <v>609</v>
      </c>
      <c r="B148" s="219" t="s">
        <v>584</v>
      </c>
      <c r="C148" s="219" t="s">
        <v>109</v>
      </c>
      <c r="D148" s="219" t="s">
        <v>92</v>
      </c>
      <c r="E148" s="219" t="s">
        <v>573</v>
      </c>
      <c r="F148" s="219"/>
      <c r="G148" s="217">
        <f>SUM(G150+G149)</f>
        <v>2771.5099999999998</v>
      </c>
    </row>
    <row r="149" spans="1:254" s="126" customFormat="1" x14ac:dyDescent="0.25">
      <c r="A149" s="209" t="s">
        <v>586</v>
      </c>
      <c r="B149" s="222" t="s">
        <v>584</v>
      </c>
      <c r="C149" s="222" t="s">
        <v>109</v>
      </c>
      <c r="D149" s="222" t="s">
        <v>92</v>
      </c>
      <c r="E149" s="222" t="s">
        <v>573</v>
      </c>
      <c r="F149" s="222" t="s">
        <v>98</v>
      </c>
      <c r="G149" s="212">
        <v>91.64</v>
      </c>
    </row>
    <row r="150" spans="1:254" s="213" customFormat="1" ht="26.4" x14ac:dyDescent="0.25">
      <c r="A150" s="209" t="s">
        <v>140</v>
      </c>
      <c r="B150" s="222" t="s">
        <v>584</v>
      </c>
      <c r="C150" s="222" t="s">
        <v>109</v>
      </c>
      <c r="D150" s="222" t="s">
        <v>92</v>
      </c>
      <c r="E150" s="222" t="s">
        <v>573</v>
      </c>
      <c r="F150" s="222" t="s">
        <v>141</v>
      </c>
      <c r="G150" s="212">
        <v>2679.87</v>
      </c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4"/>
      <c r="AT150" s="194"/>
      <c r="AU150" s="194"/>
      <c r="AV150" s="194"/>
      <c r="AW150" s="194"/>
      <c r="AX150" s="194"/>
      <c r="AY150" s="194"/>
      <c r="AZ150" s="194"/>
      <c r="BA150" s="194"/>
      <c r="BB150" s="194"/>
      <c r="BC150" s="194"/>
      <c r="BD150" s="194"/>
      <c r="BE150" s="194"/>
      <c r="BF150" s="194"/>
      <c r="BG150" s="194"/>
      <c r="BH150" s="194"/>
      <c r="BI150" s="194"/>
      <c r="BJ150" s="194"/>
      <c r="BK150" s="194"/>
      <c r="BL150" s="194"/>
      <c r="BM150" s="194"/>
      <c r="BN150" s="194"/>
      <c r="BO150" s="194"/>
      <c r="BP150" s="194"/>
      <c r="BQ150" s="194"/>
      <c r="BR150" s="194"/>
      <c r="BS150" s="194"/>
      <c r="BT150" s="194"/>
      <c r="BU150" s="194"/>
      <c r="BV150" s="194"/>
      <c r="BW150" s="194"/>
      <c r="BX150" s="194"/>
      <c r="BY150" s="194"/>
      <c r="BZ150" s="194"/>
      <c r="CA150" s="194"/>
      <c r="CB150" s="194"/>
      <c r="CC150" s="194"/>
      <c r="CD150" s="194"/>
      <c r="CE150" s="194"/>
      <c r="CF150" s="194"/>
      <c r="CG150" s="194"/>
      <c r="CH150" s="194"/>
      <c r="CI150" s="194"/>
      <c r="CJ150" s="194"/>
      <c r="CK150" s="194"/>
      <c r="CL150" s="194"/>
      <c r="CM150" s="194"/>
      <c r="CN150" s="194"/>
      <c r="CO150" s="194"/>
      <c r="CP150" s="194"/>
      <c r="CQ150" s="194"/>
      <c r="CR150" s="194"/>
      <c r="CS150" s="194"/>
      <c r="CT150" s="194"/>
      <c r="CU150" s="194"/>
      <c r="CV150" s="194"/>
      <c r="CW150" s="194"/>
      <c r="CX150" s="194"/>
      <c r="CY150" s="194"/>
      <c r="CZ150" s="194"/>
      <c r="DA150" s="194"/>
      <c r="DB150" s="194"/>
      <c r="DC150" s="194"/>
      <c r="DD150" s="194"/>
      <c r="DE150" s="194"/>
      <c r="DF150" s="194"/>
      <c r="DG150" s="194"/>
      <c r="DH150" s="194"/>
      <c r="DI150" s="194"/>
      <c r="DJ150" s="194"/>
      <c r="DK150" s="194"/>
      <c r="DL150" s="194"/>
      <c r="DM150" s="194"/>
      <c r="DN150" s="194"/>
      <c r="DO150" s="194"/>
      <c r="DP150" s="194"/>
      <c r="DQ150" s="194"/>
      <c r="DR150" s="194"/>
      <c r="DS150" s="194"/>
      <c r="DT150" s="194"/>
      <c r="DU150" s="194"/>
      <c r="DV150" s="194"/>
      <c r="DW150" s="194"/>
      <c r="DX150" s="194"/>
      <c r="DY150" s="194"/>
      <c r="DZ150" s="194"/>
      <c r="EA150" s="194"/>
      <c r="EB150" s="194"/>
      <c r="EC150" s="194"/>
      <c r="ED150" s="194"/>
      <c r="EE150" s="194"/>
      <c r="EF150" s="194"/>
      <c r="EG150" s="194"/>
      <c r="EH150" s="194"/>
      <c r="EI150" s="194"/>
      <c r="EJ150" s="194"/>
      <c r="EK150" s="194"/>
      <c r="EL150" s="194"/>
      <c r="EM150" s="194"/>
      <c r="EN150" s="194"/>
      <c r="EO150" s="194"/>
      <c r="EP150" s="194"/>
      <c r="EQ150" s="194"/>
      <c r="ER150" s="194"/>
      <c r="ES150" s="194"/>
      <c r="ET150" s="194"/>
      <c r="EU150" s="194"/>
      <c r="EV150" s="194"/>
      <c r="EW150" s="194"/>
      <c r="EX150" s="194"/>
      <c r="EY150" s="194"/>
      <c r="EZ150" s="194"/>
      <c r="FA150" s="194"/>
      <c r="FB150" s="194"/>
      <c r="FC150" s="194"/>
      <c r="FD150" s="194"/>
      <c r="FE150" s="194"/>
      <c r="FF150" s="194"/>
      <c r="FG150" s="194"/>
      <c r="FH150" s="194"/>
      <c r="FI150" s="194"/>
      <c r="FJ150" s="194"/>
      <c r="FK150" s="194"/>
      <c r="FL150" s="194"/>
      <c r="FM150" s="194"/>
      <c r="FN150" s="194"/>
      <c r="FO150" s="194"/>
      <c r="FP150" s="194"/>
      <c r="FQ150" s="194"/>
      <c r="FR150" s="194"/>
      <c r="FS150" s="194"/>
      <c r="FT150" s="194"/>
      <c r="FU150" s="194"/>
      <c r="FV150" s="194"/>
      <c r="FW150" s="194"/>
      <c r="FX150" s="194"/>
      <c r="FY150" s="194"/>
      <c r="FZ150" s="194"/>
      <c r="GA150" s="194"/>
      <c r="GB150" s="194"/>
      <c r="GC150" s="194"/>
      <c r="GD150" s="194"/>
      <c r="GE150" s="194"/>
      <c r="GF150" s="194"/>
      <c r="GG150" s="194"/>
      <c r="GH150" s="194"/>
      <c r="GI150" s="194"/>
      <c r="GJ150" s="194"/>
      <c r="GK150" s="194"/>
      <c r="GL150" s="194"/>
      <c r="GM150" s="194"/>
      <c r="GN150" s="194"/>
      <c r="GO150" s="194"/>
      <c r="GP150" s="194"/>
      <c r="GQ150" s="194"/>
      <c r="GR150" s="194"/>
      <c r="GS150" s="194"/>
      <c r="GT150" s="194"/>
      <c r="GU150" s="194"/>
      <c r="GV150" s="194"/>
      <c r="GW150" s="194"/>
      <c r="GX150" s="194"/>
      <c r="GY150" s="194"/>
      <c r="GZ150" s="194"/>
      <c r="HA150" s="194"/>
      <c r="HB150" s="194"/>
      <c r="HC150" s="194"/>
      <c r="HD150" s="194"/>
      <c r="HE150" s="194"/>
      <c r="HF150" s="194"/>
      <c r="HG150" s="194"/>
      <c r="HH150" s="194"/>
      <c r="HI150" s="194"/>
      <c r="HJ150" s="194"/>
      <c r="HK150" s="194"/>
      <c r="HL150" s="194"/>
      <c r="HM150" s="194"/>
      <c r="HN150" s="194"/>
      <c r="HO150" s="194"/>
      <c r="HP150" s="194"/>
      <c r="HQ150" s="194"/>
      <c r="HR150" s="194"/>
      <c r="HS150" s="194"/>
      <c r="HT150" s="194"/>
      <c r="HU150" s="194"/>
      <c r="HV150" s="194"/>
      <c r="HW150" s="194"/>
      <c r="HX150" s="194"/>
      <c r="HY150" s="194"/>
      <c r="HZ150" s="194"/>
      <c r="IA150" s="194"/>
      <c r="IB150" s="194"/>
      <c r="IC150" s="194"/>
      <c r="ID150" s="194"/>
      <c r="IE150" s="194"/>
      <c r="IF150" s="194"/>
      <c r="IG150" s="194"/>
      <c r="IH150" s="194"/>
      <c r="II150" s="194"/>
      <c r="IJ150" s="194"/>
      <c r="IK150" s="194"/>
      <c r="IL150" s="194"/>
      <c r="IM150" s="194"/>
      <c r="IN150" s="194"/>
      <c r="IO150" s="194"/>
      <c r="IP150" s="194"/>
      <c r="IQ150" s="194"/>
      <c r="IR150" s="194"/>
      <c r="IS150" s="194"/>
      <c r="IT150" s="194"/>
    </row>
    <row r="151" spans="1:254" s="233" customFormat="1" ht="26.4" x14ac:dyDescent="0.25">
      <c r="A151" s="214" t="s">
        <v>610</v>
      </c>
      <c r="B151" s="219" t="s">
        <v>584</v>
      </c>
      <c r="C151" s="219" t="s">
        <v>109</v>
      </c>
      <c r="D151" s="219" t="s">
        <v>92</v>
      </c>
      <c r="E151" s="222" t="s">
        <v>210</v>
      </c>
      <c r="F151" s="219"/>
      <c r="G151" s="258">
        <f>SUM(G152:G152)</f>
        <v>6563.11</v>
      </c>
    </row>
    <row r="152" spans="1:254" s="233" customFormat="1" ht="26.4" x14ac:dyDescent="0.25">
      <c r="A152" s="209" t="s">
        <v>140</v>
      </c>
      <c r="B152" s="222" t="s">
        <v>584</v>
      </c>
      <c r="C152" s="222" t="s">
        <v>109</v>
      </c>
      <c r="D152" s="222" t="s">
        <v>92</v>
      </c>
      <c r="E152" s="222" t="s">
        <v>210</v>
      </c>
      <c r="F152" s="222" t="s">
        <v>141</v>
      </c>
      <c r="G152" s="212">
        <v>6563.11</v>
      </c>
    </row>
    <row r="153" spans="1:254" s="213" customFormat="1" ht="26.4" x14ac:dyDescent="0.25">
      <c r="A153" s="214" t="s">
        <v>611</v>
      </c>
      <c r="B153" s="237" t="s">
        <v>584</v>
      </c>
      <c r="C153" s="216" t="s">
        <v>109</v>
      </c>
      <c r="D153" s="216" t="s">
        <v>92</v>
      </c>
      <c r="E153" s="216" t="s">
        <v>197</v>
      </c>
      <c r="F153" s="216"/>
      <c r="G153" s="259">
        <f>SUM(G155+G163+G164+G165+G167+G168+G166+G156+G154)</f>
        <v>130819.06999999999</v>
      </c>
    </row>
    <row r="154" spans="1:254" s="213" customFormat="1" x14ac:dyDescent="0.25">
      <c r="A154" s="209" t="s">
        <v>586</v>
      </c>
      <c r="B154" s="211" t="s">
        <v>584</v>
      </c>
      <c r="C154" s="211" t="s">
        <v>109</v>
      </c>
      <c r="D154" s="211" t="s">
        <v>92</v>
      </c>
      <c r="E154" s="211" t="s">
        <v>197</v>
      </c>
      <c r="F154" s="211" t="s">
        <v>98</v>
      </c>
      <c r="G154" s="250">
        <v>12615.55</v>
      </c>
    </row>
    <row r="155" spans="1:254" s="213" customFormat="1" ht="26.4" x14ac:dyDescent="0.25">
      <c r="A155" s="209" t="s">
        <v>140</v>
      </c>
      <c r="B155" s="211" t="s">
        <v>584</v>
      </c>
      <c r="C155" s="211" t="s">
        <v>109</v>
      </c>
      <c r="D155" s="211" t="s">
        <v>92</v>
      </c>
      <c r="E155" s="211" t="s">
        <v>197</v>
      </c>
      <c r="F155" s="211" t="s">
        <v>141</v>
      </c>
      <c r="G155" s="250">
        <v>12744.27</v>
      </c>
    </row>
    <row r="156" spans="1:254" s="240" customFormat="1" ht="13.8" x14ac:dyDescent="0.3">
      <c r="A156" s="209" t="s">
        <v>195</v>
      </c>
      <c r="B156" s="222" t="s">
        <v>584</v>
      </c>
      <c r="C156" s="222" t="s">
        <v>109</v>
      </c>
      <c r="D156" s="222" t="s">
        <v>92</v>
      </c>
      <c r="E156" s="222" t="s">
        <v>197</v>
      </c>
      <c r="F156" s="222"/>
      <c r="G156" s="212">
        <f>SUM(G157+G161+G159)</f>
        <v>93907.5</v>
      </c>
    </row>
    <row r="157" spans="1:254" s="251" customFormat="1" x14ac:dyDescent="0.25">
      <c r="A157" s="260" t="s">
        <v>198</v>
      </c>
      <c r="B157" s="219" t="s">
        <v>584</v>
      </c>
      <c r="C157" s="219" t="s">
        <v>109</v>
      </c>
      <c r="D157" s="219" t="s">
        <v>92</v>
      </c>
      <c r="E157" s="219" t="s">
        <v>199</v>
      </c>
      <c r="F157" s="219"/>
      <c r="G157" s="217">
        <f>SUM(G158)</f>
        <v>14239.18</v>
      </c>
    </row>
    <row r="158" spans="1:254" ht="26.4" x14ac:dyDescent="0.25">
      <c r="A158" s="209" t="s">
        <v>140</v>
      </c>
      <c r="B158" s="211" t="s">
        <v>584</v>
      </c>
      <c r="C158" s="222" t="s">
        <v>109</v>
      </c>
      <c r="D158" s="222" t="s">
        <v>92</v>
      </c>
      <c r="E158" s="222" t="s">
        <v>199</v>
      </c>
      <c r="F158" s="222" t="s">
        <v>141</v>
      </c>
      <c r="G158" s="212">
        <v>14239.18</v>
      </c>
    </row>
    <row r="159" spans="1:254" s="126" customFormat="1" x14ac:dyDescent="0.25">
      <c r="A159" s="214" t="s">
        <v>612</v>
      </c>
      <c r="B159" s="216" t="s">
        <v>584</v>
      </c>
      <c r="C159" s="219" t="s">
        <v>109</v>
      </c>
      <c r="D159" s="219" t="s">
        <v>92</v>
      </c>
      <c r="E159" s="219" t="s">
        <v>201</v>
      </c>
      <c r="F159" s="219"/>
      <c r="G159" s="217">
        <f>SUM(G160)</f>
        <v>71803.460000000006</v>
      </c>
    </row>
    <row r="160" spans="1:254" ht="26.4" x14ac:dyDescent="0.25">
      <c r="A160" s="209" t="s">
        <v>140</v>
      </c>
      <c r="B160" s="211" t="s">
        <v>584</v>
      </c>
      <c r="C160" s="222" t="s">
        <v>109</v>
      </c>
      <c r="D160" s="222" t="s">
        <v>92</v>
      </c>
      <c r="E160" s="222" t="s">
        <v>201</v>
      </c>
      <c r="F160" s="222" t="s">
        <v>141</v>
      </c>
      <c r="G160" s="212">
        <v>71803.460000000006</v>
      </c>
    </row>
    <row r="161" spans="1:254" x14ac:dyDescent="0.25">
      <c r="A161" s="260" t="s">
        <v>202</v>
      </c>
      <c r="B161" s="237" t="s">
        <v>584</v>
      </c>
      <c r="C161" s="219" t="s">
        <v>109</v>
      </c>
      <c r="D161" s="219" t="s">
        <v>92</v>
      </c>
      <c r="E161" s="219" t="s">
        <v>203</v>
      </c>
      <c r="F161" s="219"/>
      <c r="G161" s="217">
        <f>SUM(G162)</f>
        <v>7864.86</v>
      </c>
    </row>
    <row r="162" spans="1:254" s="126" customFormat="1" ht="26.4" x14ac:dyDescent="0.25">
      <c r="A162" s="209" t="s">
        <v>140</v>
      </c>
      <c r="B162" s="219" t="s">
        <v>584</v>
      </c>
      <c r="C162" s="222" t="s">
        <v>109</v>
      </c>
      <c r="D162" s="222" t="s">
        <v>92</v>
      </c>
      <c r="E162" s="222" t="s">
        <v>203</v>
      </c>
      <c r="F162" s="222" t="s">
        <v>141</v>
      </c>
      <c r="G162" s="212">
        <v>7864.86</v>
      </c>
    </row>
    <row r="163" spans="1:254" s="126" customFormat="1" ht="39.6" hidden="1" x14ac:dyDescent="0.25">
      <c r="A163" s="209" t="s">
        <v>585</v>
      </c>
      <c r="B163" s="219" t="s">
        <v>584</v>
      </c>
      <c r="C163" s="222" t="s">
        <v>109</v>
      </c>
      <c r="D163" s="222" t="s">
        <v>92</v>
      </c>
      <c r="E163" s="222" t="s">
        <v>204</v>
      </c>
      <c r="F163" s="222" t="s">
        <v>90</v>
      </c>
      <c r="G163" s="212">
        <v>0</v>
      </c>
    </row>
    <row r="164" spans="1:254" s="126" customFormat="1" x14ac:dyDescent="0.25">
      <c r="A164" s="209" t="s">
        <v>586</v>
      </c>
      <c r="B164" s="219" t="s">
        <v>584</v>
      </c>
      <c r="C164" s="222" t="s">
        <v>109</v>
      </c>
      <c r="D164" s="222" t="s">
        <v>92</v>
      </c>
      <c r="E164" s="222" t="s">
        <v>204</v>
      </c>
      <c r="F164" s="222" t="s">
        <v>98</v>
      </c>
      <c r="G164" s="212">
        <v>587.38</v>
      </c>
    </row>
    <row r="165" spans="1:254" s="126" customFormat="1" x14ac:dyDescent="0.25">
      <c r="A165" s="209" t="s">
        <v>594</v>
      </c>
      <c r="B165" s="219" t="s">
        <v>584</v>
      </c>
      <c r="C165" s="222" t="s">
        <v>109</v>
      </c>
      <c r="D165" s="222" t="s">
        <v>92</v>
      </c>
      <c r="E165" s="222" t="s">
        <v>204</v>
      </c>
      <c r="F165" s="222" t="s">
        <v>139</v>
      </c>
      <c r="G165" s="212">
        <v>567.79</v>
      </c>
    </row>
    <row r="166" spans="1:254" s="126" customFormat="1" ht="39.6" hidden="1" x14ac:dyDescent="0.25">
      <c r="A166" s="209" t="s">
        <v>585</v>
      </c>
      <c r="B166" s="219" t="s">
        <v>584</v>
      </c>
      <c r="C166" s="222" t="s">
        <v>109</v>
      </c>
      <c r="D166" s="222" t="s">
        <v>92</v>
      </c>
      <c r="E166" s="222" t="s">
        <v>205</v>
      </c>
      <c r="F166" s="222" t="s">
        <v>90</v>
      </c>
      <c r="G166" s="212">
        <v>0</v>
      </c>
    </row>
    <row r="167" spans="1:254" s="126" customFormat="1" x14ac:dyDescent="0.25">
      <c r="A167" s="209" t="s">
        <v>586</v>
      </c>
      <c r="B167" s="219" t="s">
        <v>584</v>
      </c>
      <c r="C167" s="222" t="s">
        <v>109</v>
      </c>
      <c r="D167" s="222" t="s">
        <v>92</v>
      </c>
      <c r="E167" s="222" t="s">
        <v>205</v>
      </c>
      <c r="F167" s="222" t="s">
        <v>98</v>
      </c>
      <c r="G167" s="212">
        <v>5286.44</v>
      </c>
    </row>
    <row r="168" spans="1:254" s="126" customFormat="1" x14ac:dyDescent="0.25">
      <c r="A168" s="209" t="s">
        <v>594</v>
      </c>
      <c r="B168" s="219" t="s">
        <v>584</v>
      </c>
      <c r="C168" s="222" t="s">
        <v>109</v>
      </c>
      <c r="D168" s="222" t="s">
        <v>92</v>
      </c>
      <c r="E168" s="222" t="s">
        <v>205</v>
      </c>
      <c r="F168" s="222" t="s">
        <v>139</v>
      </c>
      <c r="G168" s="212">
        <v>5110.1400000000003</v>
      </c>
    </row>
    <row r="169" spans="1:254" s="234" customFormat="1" ht="26.4" x14ac:dyDescent="0.25">
      <c r="A169" s="214" t="s">
        <v>610</v>
      </c>
      <c r="B169" s="219" t="s">
        <v>584</v>
      </c>
      <c r="C169" s="219" t="s">
        <v>109</v>
      </c>
      <c r="D169" s="219" t="s">
        <v>92</v>
      </c>
      <c r="E169" s="219" t="s">
        <v>207</v>
      </c>
      <c r="F169" s="219"/>
      <c r="G169" s="217">
        <f>SUM(G171+G172+G173+G170)</f>
        <v>1650</v>
      </c>
    </row>
    <row r="170" spans="1:254" s="234" customFormat="1" x14ac:dyDescent="0.25">
      <c r="A170" s="209" t="s">
        <v>586</v>
      </c>
      <c r="B170" s="222" t="s">
        <v>584</v>
      </c>
      <c r="C170" s="222" t="s">
        <v>109</v>
      </c>
      <c r="D170" s="222" t="s">
        <v>92</v>
      </c>
      <c r="E170" s="222" t="s">
        <v>207</v>
      </c>
      <c r="F170" s="222" t="s">
        <v>98</v>
      </c>
      <c r="G170" s="212">
        <v>1650</v>
      </c>
    </row>
    <row r="171" spans="1:254" s="126" customFormat="1" hidden="1" x14ac:dyDescent="0.25">
      <c r="A171" s="209" t="s">
        <v>586</v>
      </c>
      <c r="B171" s="222" t="s">
        <v>584</v>
      </c>
      <c r="C171" s="222" t="s">
        <v>109</v>
      </c>
      <c r="D171" s="222" t="s">
        <v>92</v>
      </c>
      <c r="E171" s="222" t="s">
        <v>208</v>
      </c>
      <c r="F171" s="222" t="s">
        <v>98</v>
      </c>
      <c r="G171" s="212">
        <v>0</v>
      </c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81"/>
      <c r="AR171" s="181"/>
      <c r="AS171" s="181"/>
      <c r="AT171" s="181"/>
      <c r="AU171" s="181"/>
      <c r="AV171" s="181"/>
      <c r="AW171" s="181"/>
      <c r="AX171" s="181"/>
      <c r="AY171" s="181"/>
      <c r="AZ171" s="181"/>
      <c r="BA171" s="181"/>
      <c r="BB171" s="181"/>
      <c r="BC171" s="181"/>
      <c r="BD171" s="181"/>
      <c r="BE171" s="181"/>
      <c r="BF171" s="181"/>
      <c r="BG171" s="181"/>
      <c r="BH171" s="181"/>
      <c r="BI171" s="181"/>
      <c r="BJ171" s="181"/>
      <c r="BK171" s="181"/>
      <c r="BL171" s="181"/>
      <c r="BM171" s="181"/>
      <c r="BN171" s="181"/>
      <c r="BO171" s="181"/>
      <c r="BP171" s="181"/>
      <c r="BQ171" s="181"/>
      <c r="BR171" s="181"/>
      <c r="BS171" s="181"/>
      <c r="BT171" s="181"/>
      <c r="BU171" s="181"/>
      <c r="BV171" s="181"/>
      <c r="BW171" s="181"/>
      <c r="BX171" s="181"/>
      <c r="BY171" s="181"/>
      <c r="BZ171" s="181"/>
      <c r="CA171" s="181"/>
      <c r="CB171" s="181"/>
      <c r="CC171" s="181"/>
      <c r="CD171" s="181"/>
      <c r="CE171" s="181"/>
      <c r="CF171" s="181"/>
      <c r="CG171" s="181"/>
      <c r="CH171" s="181"/>
      <c r="CI171" s="181"/>
      <c r="CJ171" s="181"/>
      <c r="CK171" s="181"/>
      <c r="CL171" s="181"/>
      <c r="CM171" s="181"/>
      <c r="CN171" s="181"/>
      <c r="CO171" s="181"/>
      <c r="CP171" s="181"/>
      <c r="CQ171" s="181"/>
      <c r="CR171" s="181"/>
      <c r="CS171" s="181"/>
      <c r="CT171" s="181"/>
      <c r="CU171" s="181"/>
      <c r="CV171" s="181"/>
      <c r="CW171" s="181"/>
      <c r="CX171" s="181"/>
      <c r="CY171" s="181"/>
      <c r="CZ171" s="181"/>
      <c r="DA171" s="181"/>
      <c r="DB171" s="181"/>
      <c r="DC171" s="181"/>
      <c r="DD171" s="181"/>
      <c r="DE171" s="181"/>
      <c r="DF171" s="181"/>
      <c r="DG171" s="181"/>
      <c r="DH171" s="181"/>
      <c r="DI171" s="181"/>
      <c r="DJ171" s="181"/>
      <c r="DK171" s="181"/>
      <c r="DL171" s="181"/>
      <c r="DM171" s="181"/>
      <c r="DN171" s="181"/>
      <c r="DO171" s="181"/>
      <c r="DP171" s="181"/>
      <c r="DQ171" s="181"/>
      <c r="DR171" s="181"/>
      <c r="DS171" s="181"/>
      <c r="DT171" s="181"/>
      <c r="DU171" s="181"/>
      <c r="DV171" s="181"/>
      <c r="DW171" s="181"/>
      <c r="DX171" s="181"/>
      <c r="DY171" s="181"/>
      <c r="DZ171" s="181"/>
      <c r="EA171" s="181"/>
      <c r="EB171" s="181"/>
      <c r="EC171" s="181"/>
      <c r="ED171" s="181"/>
      <c r="EE171" s="181"/>
      <c r="EF171" s="181"/>
      <c r="EG171" s="181"/>
      <c r="EH171" s="181"/>
      <c r="EI171" s="181"/>
      <c r="EJ171" s="181"/>
      <c r="EK171" s="181"/>
      <c r="EL171" s="181"/>
      <c r="EM171" s="181"/>
      <c r="EN171" s="181"/>
      <c r="EO171" s="181"/>
      <c r="EP171" s="181"/>
      <c r="EQ171" s="181"/>
      <c r="ER171" s="181"/>
      <c r="ES171" s="181"/>
      <c r="ET171" s="181"/>
      <c r="EU171" s="181"/>
      <c r="EV171" s="181"/>
      <c r="EW171" s="181"/>
      <c r="EX171" s="181"/>
      <c r="EY171" s="181"/>
      <c r="EZ171" s="181"/>
      <c r="FA171" s="181"/>
      <c r="FB171" s="181"/>
      <c r="FC171" s="181"/>
      <c r="FD171" s="181"/>
      <c r="FE171" s="181"/>
      <c r="FF171" s="181"/>
      <c r="FG171" s="181"/>
      <c r="FH171" s="181"/>
      <c r="FI171" s="181"/>
      <c r="FJ171" s="181"/>
      <c r="FK171" s="181"/>
      <c r="FL171" s="181"/>
      <c r="FM171" s="181"/>
      <c r="FN171" s="181"/>
      <c r="FO171" s="181"/>
      <c r="FP171" s="181"/>
      <c r="FQ171" s="181"/>
      <c r="FR171" s="181"/>
      <c r="FS171" s="181"/>
      <c r="FT171" s="181"/>
      <c r="FU171" s="181"/>
      <c r="FV171" s="181"/>
      <c r="FW171" s="181"/>
      <c r="FX171" s="181"/>
      <c r="FY171" s="181"/>
      <c r="FZ171" s="181"/>
      <c r="GA171" s="181"/>
      <c r="GB171" s="181"/>
      <c r="GC171" s="181"/>
      <c r="GD171" s="181"/>
      <c r="GE171" s="181"/>
      <c r="GF171" s="181"/>
      <c r="GG171" s="181"/>
      <c r="GH171" s="181"/>
      <c r="GI171" s="181"/>
      <c r="GJ171" s="181"/>
      <c r="GK171" s="181"/>
      <c r="GL171" s="181"/>
      <c r="GM171" s="181"/>
      <c r="GN171" s="181"/>
      <c r="GO171" s="181"/>
      <c r="GP171" s="181"/>
      <c r="GQ171" s="181"/>
      <c r="GR171" s="181"/>
      <c r="GS171" s="181"/>
      <c r="GT171" s="181"/>
      <c r="GU171" s="181"/>
      <c r="GV171" s="181"/>
      <c r="GW171" s="181"/>
      <c r="GX171" s="181"/>
      <c r="GY171" s="181"/>
      <c r="GZ171" s="181"/>
      <c r="HA171" s="181"/>
      <c r="HB171" s="181"/>
      <c r="HC171" s="181"/>
      <c r="HD171" s="181"/>
      <c r="HE171" s="181"/>
      <c r="HF171" s="181"/>
      <c r="HG171" s="181"/>
      <c r="HH171" s="181"/>
      <c r="HI171" s="181"/>
      <c r="HJ171" s="181"/>
      <c r="HK171" s="181"/>
      <c r="HL171" s="181"/>
      <c r="HM171" s="181"/>
      <c r="HN171" s="181"/>
      <c r="HO171" s="181"/>
      <c r="HP171" s="181"/>
      <c r="HQ171" s="181"/>
      <c r="HR171" s="181"/>
      <c r="HS171" s="181"/>
      <c r="HT171" s="181"/>
      <c r="HU171" s="181"/>
      <c r="HV171" s="181"/>
      <c r="HW171" s="181"/>
      <c r="HX171" s="181"/>
      <c r="HY171" s="181"/>
      <c r="HZ171" s="181"/>
      <c r="IA171" s="181"/>
      <c r="IB171" s="181"/>
      <c r="IC171" s="181"/>
      <c r="ID171" s="181"/>
      <c r="IE171" s="181"/>
      <c r="IF171" s="181"/>
      <c r="IG171" s="181"/>
      <c r="IH171" s="181"/>
      <c r="II171" s="181"/>
      <c r="IJ171" s="181"/>
      <c r="IK171" s="181"/>
      <c r="IL171" s="181"/>
      <c r="IM171" s="181"/>
      <c r="IN171" s="181"/>
      <c r="IO171" s="181"/>
      <c r="IP171" s="181"/>
      <c r="IQ171" s="181"/>
      <c r="IR171" s="181"/>
      <c r="IS171" s="181"/>
      <c r="IT171" s="181"/>
    </row>
    <row r="172" spans="1:254" s="126" customFormat="1" ht="39.6" hidden="1" x14ac:dyDescent="0.25">
      <c r="A172" s="209" t="s">
        <v>585</v>
      </c>
      <c r="B172" s="222" t="s">
        <v>584</v>
      </c>
      <c r="C172" s="222" t="s">
        <v>109</v>
      </c>
      <c r="D172" s="222" t="s">
        <v>92</v>
      </c>
      <c r="E172" s="222" t="s">
        <v>209</v>
      </c>
      <c r="F172" s="222" t="s">
        <v>90</v>
      </c>
      <c r="G172" s="212">
        <v>0</v>
      </c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81"/>
      <c r="AR172" s="181"/>
      <c r="AS172" s="181"/>
      <c r="AT172" s="181"/>
      <c r="AU172" s="181"/>
      <c r="AV172" s="181"/>
      <c r="AW172" s="181"/>
      <c r="AX172" s="181"/>
      <c r="AY172" s="181"/>
      <c r="AZ172" s="181"/>
      <c r="BA172" s="181"/>
      <c r="BB172" s="181"/>
      <c r="BC172" s="181"/>
      <c r="BD172" s="181"/>
      <c r="BE172" s="181"/>
      <c r="BF172" s="181"/>
      <c r="BG172" s="181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81"/>
      <c r="BU172" s="181"/>
      <c r="BV172" s="181"/>
      <c r="BW172" s="181"/>
      <c r="BX172" s="181"/>
      <c r="BY172" s="181"/>
      <c r="BZ172" s="181"/>
      <c r="CA172" s="181"/>
      <c r="CB172" s="181"/>
      <c r="CC172" s="181"/>
      <c r="CD172" s="181"/>
      <c r="CE172" s="181"/>
      <c r="CF172" s="181"/>
      <c r="CG172" s="181"/>
      <c r="CH172" s="181"/>
      <c r="CI172" s="181"/>
      <c r="CJ172" s="181"/>
      <c r="CK172" s="181"/>
      <c r="CL172" s="181"/>
      <c r="CM172" s="181"/>
      <c r="CN172" s="181"/>
      <c r="CO172" s="181"/>
      <c r="CP172" s="181"/>
      <c r="CQ172" s="181"/>
      <c r="CR172" s="181"/>
      <c r="CS172" s="181"/>
      <c r="CT172" s="181"/>
      <c r="CU172" s="181"/>
      <c r="CV172" s="181"/>
      <c r="CW172" s="181"/>
      <c r="CX172" s="181"/>
      <c r="CY172" s="181"/>
      <c r="CZ172" s="181"/>
      <c r="DA172" s="181"/>
      <c r="DB172" s="181"/>
      <c r="DC172" s="181"/>
      <c r="DD172" s="181"/>
      <c r="DE172" s="181"/>
      <c r="DF172" s="181"/>
      <c r="DG172" s="181"/>
      <c r="DH172" s="181"/>
      <c r="DI172" s="181"/>
      <c r="DJ172" s="181"/>
      <c r="DK172" s="181"/>
      <c r="DL172" s="181"/>
      <c r="DM172" s="181"/>
      <c r="DN172" s="181"/>
      <c r="DO172" s="181"/>
      <c r="DP172" s="181"/>
      <c r="DQ172" s="181"/>
      <c r="DR172" s="181"/>
      <c r="DS172" s="181"/>
      <c r="DT172" s="181"/>
      <c r="DU172" s="181"/>
      <c r="DV172" s="181"/>
      <c r="DW172" s="181"/>
      <c r="DX172" s="181"/>
      <c r="DY172" s="181"/>
      <c r="DZ172" s="181"/>
      <c r="EA172" s="181"/>
      <c r="EB172" s="181"/>
      <c r="EC172" s="181"/>
      <c r="ED172" s="181"/>
      <c r="EE172" s="181"/>
      <c r="EF172" s="181"/>
      <c r="EG172" s="181"/>
      <c r="EH172" s="181"/>
      <c r="EI172" s="181"/>
      <c r="EJ172" s="181"/>
      <c r="EK172" s="181"/>
      <c r="EL172" s="181"/>
      <c r="EM172" s="181"/>
      <c r="EN172" s="181"/>
      <c r="EO172" s="181"/>
      <c r="EP172" s="181"/>
      <c r="EQ172" s="181"/>
      <c r="ER172" s="181"/>
      <c r="ES172" s="181"/>
      <c r="ET172" s="181"/>
      <c r="EU172" s="181"/>
      <c r="EV172" s="181"/>
      <c r="EW172" s="181"/>
      <c r="EX172" s="181"/>
      <c r="EY172" s="181"/>
      <c r="EZ172" s="181"/>
      <c r="FA172" s="181"/>
      <c r="FB172" s="181"/>
      <c r="FC172" s="181"/>
      <c r="FD172" s="181"/>
      <c r="FE172" s="181"/>
      <c r="FF172" s="181"/>
      <c r="FG172" s="181"/>
      <c r="FH172" s="181"/>
      <c r="FI172" s="181"/>
      <c r="FJ172" s="181"/>
      <c r="FK172" s="181"/>
      <c r="FL172" s="181"/>
      <c r="FM172" s="181"/>
      <c r="FN172" s="181"/>
      <c r="FO172" s="181"/>
      <c r="FP172" s="181"/>
      <c r="FQ172" s="181"/>
      <c r="FR172" s="181"/>
      <c r="FS172" s="181"/>
      <c r="FT172" s="181"/>
      <c r="FU172" s="181"/>
      <c r="FV172" s="181"/>
      <c r="FW172" s="181"/>
      <c r="FX172" s="181"/>
      <c r="FY172" s="181"/>
      <c r="FZ172" s="181"/>
      <c r="GA172" s="181"/>
      <c r="GB172" s="181"/>
      <c r="GC172" s="181"/>
      <c r="GD172" s="181"/>
      <c r="GE172" s="181"/>
      <c r="GF172" s="181"/>
      <c r="GG172" s="181"/>
      <c r="GH172" s="181"/>
      <c r="GI172" s="181"/>
      <c r="GJ172" s="181"/>
      <c r="GK172" s="181"/>
      <c r="GL172" s="181"/>
      <c r="GM172" s="181"/>
      <c r="GN172" s="181"/>
      <c r="GO172" s="181"/>
      <c r="GP172" s="181"/>
      <c r="GQ172" s="181"/>
      <c r="GR172" s="181"/>
      <c r="GS172" s="181"/>
      <c r="GT172" s="181"/>
      <c r="GU172" s="181"/>
      <c r="GV172" s="181"/>
      <c r="GW172" s="181"/>
      <c r="GX172" s="181"/>
      <c r="GY172" s="181"/>
      <c r="GZ172" s="181"/>
      <c r="HA172" s="181"/>
      <c r="HB172" s="181"/>
      <c r="HC172" s="181"/>
      <c r="HD172" s="181"/>
      <c r="HE172" s="181"/>
      <c r="HF172" s="181"/>
      <c r="HG172" s="181"/>
      <c r="HH172" s="181"/>
      <c r="HI172" s="181"/>
      <c r="HJ172" s="181"/>
      <c r="HK172" s="181"/>
      <c r="HL172" s="181"/>
      <c r="HM172" s="181"/>
      <c r="HN172" s="181"/>
      <c r="HO172" s="181"/>
      <c r="HP172" s="181"/>
      <c r="HQ172" s="181"/>
      <c r="HR172" s="181"/>
      <c r="HS172" s="181"/>
      <c r="HT172" s="181"/>
      <c r="HU172" s="181"/>
      <c r="HV172" s="181"/>
      <c r="HW172" s="181"/>
      <c r="HX172" s="181"/>
      <c r="HY172" s="181"/>
      <c r="HZ172" s="181"/>
      <c r="IA172" s="181"/>
      <c r="IB172" s="181"/>
      <c r="IC172" s="181"/>
      <c r="ID172" s="181"/>
      <c r="IE172" s="181"/>
      <c r="IF172" s="181"/>
      <c r="IG172" s="181"/>
      <c r="IH172" s="181"/>
      <c r="II172" s="181"/>
      <c r="IJ172" s="181"/>
      <c r="IK172" s="181"/>
      <c r="IL172" s="181"/>
      <c r="IM172" s="181"/>
      <c r="IN172" s="181"/>
      <c r="IO172" s="181"/>
      <c r="IP172" s="181"/>
      <c r="IQ172" s="181"/>
      <c r="IR172" s="181"/>
      <c r="IS172" s="181"/>
      <c r="IT172" s="181"/>
    </row>
    <row r="173" spans="1:254" s="126" customFormat="1" hidden="1" x14ac:dyDescent="0.25">
      <c r="A173" s="209" t="s">
        <v>586</v>
      </c>
      <c r="B173" s="222" t="s">
        <v>584</v>
      </c>
      <c r="C173" s="222" t="s">
        <v>109</v>
      </c>
      <c r="D173" s="222" t="s">
        <v>92</v>
      </c>
      <c r="E173" s="222" t="s">
        <v>209</v>
      </c>
      <c r="F173" s="222" t="s">
        <v>98</v>
      </c>
      <c r="G173" s="212">
        <v>0</v>
      </c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1"/>
      <c r="AR173" s="181"/>
      <c r="AS173" s="181"/>
      <c r="AT173" s="181"/>
      <c r="AU173" s="181"/>
      <c r="AV173" s="181"/>
      <c r="AW173" s="181"/>
      <c r="AX173" s="181"/>
      <c r="AY173" s="181"/>
      <c r="AZ173" s="181"/>
      <c r="BA173" s="181"/>
      <c r="BB173" s="181"/>
      <c r="BC173" s="181"/>
      <c r="BD173" s="181"/>
      <c r="BE173" s="181"/>
      <c r="BF173" s="181"/>
      <c r="BG173" s="181"/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1"/>
      <c r="BX173" s="181"/>
      <c r="BY173" s="181"/>
      <c r="BZ173" s="181"/>
      <c r="CA173" s="181"/>
      <c r="CB173" s="181"/>
      <c r="CC173" s="181"/>
      <c r="CD173" s="181"/>
      <c r="CE173" s="181"/>
      <c r="CF173" s="181"/>
      <c r="CG173" s="181"/>
      <c r="CH173" s="181"/>
      <c r="CI173" s="181"/>
      <c r="CJ173" s="181"/>
      <c r="CK173" s="181"/>
      <c r="CL173" s="181"/>
      <c r="CM173" s="181"/>
      <c r="CN173" s="181"/>
      <c r="CO173" s="181"/>
      <c r="CP173" s="181"/>
      <c r="CQ173" s="181"/>
      <c r="CR173" s="181"/>
      <c r="CS173" s="181"/>
      <c r="CT173" s="181"/>
      <c r="CU173" s="181"/>
      <c r="CV173" s="181"/>
      <c r="CW173" s="181"/>
      <c r="CX173" s="181"/>
      <c r="CY173" s="181"/>
      <c r="CZ173" s="181"/>
      <c r="DA173" s="181"/>
      <c r="DB173" s="181"/>
      <c r="DC173" s="181"/>
      <c r="DD173" s="181"/>
      <c r="DE173" s="181"/>
      <c r="DF173" s="181"/>
      <c r="DG173" s="181"/>
      <c r="DH173" s="181"/>
      <c r="DI173" s="181"/>
      <c r="DJ173" s="181"/>
      <c r="DK173" s="181"/>
      <c r="DL173" s="181"/>
      <c r="DM173" s="181"/>
      <c r="DN173" s="181"/>
      <c r="DO173" s="181"/>
      <c r="DP173" s="181"/>
      <c r="DQ173" s="181"/>
      <c r="DR173" s="181"/>
      <c r="DS173" s="181"/>
      <c r="DT173" s="181"/>
      <c r="DU173" s="181"/>
      <c r="DV173" s="181"/>
      <c r="DW173" s="181"/>
      <c r="DX173" s="181"/>
      <c r="DY173" s="181"/>
      <c r="DZ173" s="181"/>
      <c r="EA173" s="181"/>
      <c r="EB173" s="181"/>
      <c r="EC173" s="181"/>
      <c r="ED173" s="181"/>
      <c r="EE173" s="181"/>
      <c r="EF173" s="181"/>
      <c r="EG173" s="181"/>
      <c r="EH173" s="181"/>
      <c r="EI173" s="181"/>
      <c r="EJ173" s="181"/>
      <c r="EK173" s="181"/>
      <c r="EL173" s="181"/>
      <c r="EM173" s="181"/>
      <c r="EN173" s="181"/>
      <c r="EO173" s="181"/>
      <c r="EP173" s="181"/>
      <c r="EQ173" s="181"/>
      <c r="ER173" s="181"/>
      <c r="ES173" s="181"/>
      <c r="ET173" s="181"/>
      <c r="EU173" s="181"/>
      <c r="EV173" s="181"/>
      <c r="EW173" s="181"/>
      <c r="EX173" s="181"/>
      <c r="EY173" s="181"/>
      <c r="EZ173" s="181"/>
      <c r="FA173" s="181"/>
      <c r="FB173" s="181"/>
      <c r="FC173" s="181"/>
      <c r="FD173" s="181"/>
      <c r="FE173" s="181"/>
      <c r="FF173" s="181"/>
      <c r="FG173" s="181"/>
      <c r="FH173" s="181"/>
      <c r="FI173" s="181"/>
      <c r="FJ173" s="181"/>
      <c r="FK173" s="181"/>
      <c r="FL173" s="181"/>
      <c r="FM173" s="181"/>
      <c r="FN173" s="181"/>
      <c r="FO173" s="181"/>
      <c r="FP173" s="181"/>
      <c r="FQ173" s="181"/>
      <c r="FR173" s="181"/>
      <c r="FS173" s="181"/>
      <c r="FT173" s="181"/>
      <c r="FU173" s="181"/>
      <c r="FV173" s="181"/>
      <c r="FW173" s="181"/>
      <c r="FX173" s="181"/>
      <c r="FY173" s="181"/>
      <c r="FZ173" s="181"/>
      <c r="GA173" s="181"/>
      <c r="GB173" s="181"/>
      <c r="GC173" s="181"/>
      <c r="GD173" s="181"/>
      <c r="GE173" s="181"/>
      <c r="GF173" s="181"/>
      <c r="GG173" s="181"/>
      <c r="GH173" s="181"/>
      <c r="GI173" s="181"/>
      <c r="GJ173" s="181"/>
      <c r="GK173" s="181"/>
      <c r="GL173" s="181"/>
      <c r="GM173" s="181"/>
      <c r="GN173" s="181"/>
      <c r="GO173" s="181"/>
      <c r="GP173" s="181"/>
      <c r="GQ173" s="181"/>
      <c r="GR173" s="181"/>
      <c r="GS173" s="181"/>
      <c r="GT173" s="181"/>
      <c r="GU173" s="181"/>
      <c r="GV173" s="181"/>
      <c r="GW173" s="181"/>
      <c r="GX173" s="181"/>
      <c r="GY173" s="181"/>
      <c r="GZ173" s="181"/>
      <c r="HA173" s="181"/>
      <c r="HB173" s="181"/>
      <c r="HC173" s="181"/>
      <c r="HD173" s="181"/>
      <c r="HE173" s="181"/>
      <c r="HF173" s="181"/>
      <c r="HG173" s="181"/>
      <c r="HH173" s="181"/>
      <c r="HI173" s="181"/>
      <c r="HJ173" s="181"/>
      <c r="HK173" s="181"/>
      <c r="HL173" s="181"/>
      <c r="HM173" s="181"/>
      <c r="HN173" s="181"/>
      <c r="HO173" s="181"/>
      <c r="HP173" s="181"/>
      <c r="HQ173" s="181"/>
      <c r="HR173" s="181"/>
      <c r="HS173" s="181"/>
      <c r="HT173" s="181"/>
      <c r="HU173" s="181"/>
      <c r="HV173" s="181"/>
      <c r="HW173" s="181"/>
      <c r="HX173" s="181"/>
      <c r="HY173" s="181"/>
      <c r="HZ173" s="181"/>
      <c r="IA173" s="181"/>
      <c r="IB173" s="181"/>
      <c r="IC173" s="181"/>
      <c r="ID173" s="181"/>
      <c r="IE173" s="181"/>
      <c r="IF173" s="181"/>
      <c r="IG173" s="181"/>
      <c r="IH173" s="181"/>
      <c r="II173" s="181"/>
      <c r="IJ173" s="181"/>
      <c r="IK173" s="181"/>
      <c r="IL173" s="181"/>
      <c r="IM173" s="181"/>
      <c r="IN173" s="181"/>
      <c r="IO173" s="181"/>
      <c r="IP173" s="181"/>
      <c r="IQ173" s="181"/>
      <c r="IR173" s="181"/>
      <c r="IS173" s="181"/>
      <c r="IT173" s="181"/>
    </row>
    <row r="174" spans="1:254" s="126" customFormat="1" x14ac:dyDescent="0.25">
      <c r="A174" s="214" t="s">
        <v>592</v>
      </c>
      <c r="B174" s="216" t="s">
        <v>584</v>
      </c>
      <c r="C174" s="219" t="s">
        <v>109</v>
      </c>
      <c r="D174" s="219" t="s">
        <v>92</v>
      </c>
      <c r="E174" s="219" t="s">
        <v>133</v>
      </c>
      <c r="F174" s="222"/>
      <c r="G174" s="212">
        <f>SUM(G175)</f>
        <v>12.76</v>
      </c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81"/>
      <c r="AR174" s="181"/>
      <c r="AS174" s="181"/>
      <c r="AT174" s="181"/>
      <c r="AU174" s="181"/>
      <c r="AV174" s="181"/>
      <c r="AW174" s="181"/>
      <c r="AX174" s="181"/>
      <c r="AY174" s="181"/>
      <c r="AZ174" s="181"/>
      <c r="BA174" s="181"/>
      <c r="BB174" s="181"/>
      <c r="BC174" s="181"/>
      <c r="BD174" s="181"/>
      <c r="BE174" s="181"/>
      <c r="BF174" s="181"/>
      <c r="BG174" s="181"/>
      <c r="BH174" s="181"/>
      <c r="BI174" s="181"/>
      <c r="BJ174" s="181"/>
      <c r="BK174" s="181"/>
      <c r="BL174" s="181"/>
      <c r="BM174" s="181"/>
      <c r="BN174" s="181"/>
      <c r="BO174" s="181"/>
      <c r="BP174" s="181"/>
      <c r="BQ174" s="181"/>
      <c r="BR174" s="181"/>
      <c r="BS174" s="181"/>
      <c r="BT174" s="181"/>
      <c r="BU174" s="181"/>
      <c r="BV174" s="181"/>
      <c r="BW174" s="181"/>
      <c r="BX174" s="181"/>
      <c r="BY174" s="181"/>
      <c r="BZ174" s="181"/>
      <c r="CA174" s="181"/>
      <c r="CB174" s="181"/>
      <c r="CC174" s="181"/>
      <c r="CD174" s="181"/>
      <c r="CE174" s="181"/>
      <c r="CF174" s="181"/>
      <c r="CG174" s="181"/>
      <c r="CH174" s="181"/>
      <c r="CI174" s="181"/>
      <c r="CJ174" s="181"/>
      <c r="CK174" s="181"/>
      <c r="CL174" s="181"/>
      <c r="CM174" s="181"/>
      <c r="CN174" s="181"/>
      <c r="CO174" s="181"/>
      <c r="CP174" s="181"/>
      <c r="CQ174" s="181"/>
      <c r="CR174" s="181"/>
      <c r="CS174" s="181"/>
      <c r="CT174" s="181"/>
      <c r="CU174" s="181"/>
      <c r="CV174" s="181"/>
      <c r="CW174" s="181"/>
      <c r="CX174" s="181"/>
      <c r="CY174" s="181"/>
      <c r="CZ174" s="181"/>
      <c r="DA174" s="181"/>
      <c r="DB174" s="181"/>
      <c r="DC174" s="181"/>
      <c r="DD174" s="181"/>
      <c r="DE174" s="181"/>
      <c r="DF174" s="181"/>
      <c r="DG174" s="181"/>
      <c r="DH174" s="181"/>
      <c r="DI174" s="181"/>
      <c r="DJ174" s="181"/>
      <c r="DK174" s="181"/>
      <c r="DL174" s="181"/>
      <c r="DM174" s="181"/>
      <c r="DN174" s="181"/>
      <c r="DO174" s="181"/>
      <c r="DP174" s="181"/>
      <c r="DQ174" s="181"/>
      <c r="DR174" s="181"/>
      <c r="DS174" s="181"/>
      <c r="DT174" s="181"/>
      <c r="DU174" s="181"/>
      <c r="DV174" s="181"/>
      <c r="DW174" s="181"/>
      <c r="DX174" s="181"/>
      <c r="DY174" s="181"/>
      <c r="DZ174" s="181"/>
      <c r="EA174" s="181"/>
      <c r="EB174" s="181"/>
      <c r="EC174" s="181"/>
      <c r="ED174" s="181"/>
      <c r="EE174" s="181"/>
      <c r="EF174" s="181"/>
      <c r="EG174" s="181"/>
      <c r="EH174" s="181"/>
      <c r="EI174" s="181"/>
      <c r="EJ174" s="181"/>
      <c r="EK174" s="181"/>
      <c r="EL174" s="181"/>
      <c r="EM174" s="181"/>
      <c r="EN174" s="181"/>
      <c r="EO174" s="181"/>
      <c r="EP174" s="181"/>
      <c r="EQ174" s="181"/>
      <c r="ER174" s="181"/>
      <c r="ES174" s="181"/>
      <c r="ET174" s="181"/>
      <c r="EU174" s="181"/>
      <c r="EV174" s="181"/>
      <c r="EW174" s="181"/>
      <c r="EX174" s="181"/>
      <c r="EY174" s="181"/>
      <c r="EZ174" s="181"/>
      <c r="FA174" s="181"/>
      <c r="FB174" s="181"/>
      <c r="FC174" s="181"/>
      <c r="FD174" s="181"/>
      <c r="FE174" s="181"/>
      <c r="FF174" s="181"/>
      <c r="FG174" s="181"/>
      <c r="FH174" s="181"/>
      <c r="FI174" s="181"/>
      <c r="FJ174" s="181"/>
      <c r="FK174" s="181"/>
      <c r="FL174" s="181"/>
      <c r="FM174" s="181"/>
      <c r="FN174" s="181"/>
      <c r="FO174" s="181"/>
      <c r="FP174" s="181"/>
      <c r="FQ174" s="181"/>
      <c r="FR174" s="181"/>
      <c r="FS174" s="181"/>
      <c r="FT174" s="181"/>
      <c r="FU174" s="181"/>
      <c r="FV174" s="181"/>
      <c r="FW174" s="181"/>
      <c r="FX174" s="181"/>
      <c r="FY174" s="181"/>
      <c r="FZ174" s="181"/>
      <c r="GA174" s="181"/>
      <c r="GB174" s="181"/>
      <c r="GC174" s="181"/>
      <c r="GD174" s="181"/>
      <c r="GE174" s="181"/>
      <c r="GF174" s="181"/>
      <c r="GG174" s="181"/>
      <c r="GH174" s="181"/>
      <c r="GI174" s="181"/>
      <c r="GJ174" s="181"/>
      <c r="GK174" s="181"/>
      <c r="GL174" s="181"/>
      <c r="GM174" s="181"/>
      <c r="GN174" s="181"/>
      <c r="GO174" s="181"/>
      <c r="GP174" s="181"/>
      <c r="GQ174" s="181"/>
      <c r="GR174" s="181"/>
      <c r="GS174" s="181"/>
      <c r="GT174" s="181"/>
      <c r="GU174" s="181"/>
      <c r="GV174" s="181"/>
      <c r="GW174" s="181"/>
      <c r="GX174" s="181"/>
      <c r="GY174" s="181"/>
      <c r="GZ174" s="181"/>
      <c r="HA174" s="181"/>
      <c r="HB174" s="181"/>
      <c r="HC174" s="181"/>
      <c r="HD174" s="181"/>
      <c r="HE174" s="181"/>
      <c r="HF174" s="181"/>
      <c r="HG174" s="181"/>
      <c r="HH174" s="181"/>
      <c r="HI174" s="181"/>
      <c r="HJ174" s="181"/>
      <c r="HK174" s="181"/>
      <c r="HL174" s="181"/>
      <c r="HM174" s="181"/>
      <c r="HN174" s="181"/>
      <c r="HO174" s="181"/>
      <c r="HP174" s="181"/>
      <c r="HQ174" s="181"/>
      <c r="HR174" s="181"/>
      <c r="HS174" s="181"/>
      <c r="HT174" s="181"/>
      <c r="HU174" s="181"/>
      <c r="HV174" s="181"/>
      <c r="HW174" s="181"/>
      <c r="HX174" s="181"/>
      <c r="HY174" s="181"/>
      <c r="HZ174" s="181"/>
      <c r="IA174" s="181"/>
      <c r="IB174" s="181"/>
      <c r="IC174" s="181"/>
      <c r="ID174" s="181"/>
      <c r="IE174" s="181"/>
      <c r="IF174" s="181"/>
      <c r="IG174" s="181"/>
      <c r="IH174" s="181"/>
      <c r="II174" s="181"/>
      <c r="IJ174" s="181"/>
      <c r="IK174" s="181"/>
      <c r="IL174" s="181"/>
      <c r="IM174" s="181"/>
      <c r="IN174" s="181"/>
      <c r="IO174" s="181"/>
      <c r="IP174" s="181"/>
      <c r="IQ174" s="181"/>
      <c r="IR174" s="181"/>
      <c r="IS174" s="181"/>
      <c r="IT174" s="181"/>
    </row>
    <row r="175" spans="1:254" s="126" customFormat="1" ht="26.4" x14ac:dyDescent="0.25">
      <c r="A175" s="209" t="s">
        <v>140</v>
      </c>
      <c r="B175" s="211" t="s">
        <v>584</v>
      </c>
      <c r="C175" s="222" t="s">
        <v>109</v>
      </c>
      <c r="D175" s="222" t="s">
        <v>92</v>
      </c>
      <c r="E175" s="222" t="s">
        <v>133</v>
      </c>
      <c r="F175" s="222" t="s">
        <v>141</v>
      </c>
      <c r="G175" s="212">
        <v>12.76</v>
      </c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81"/>
      <c r="AR175" s="181"/>
      <c r="AS175" s="181"/>
      <c r="AT175" s="181"/>
      <c r="AU175" s="181"/>
      <c r="AV175" s="181"/>
      <c r="AW175" s="181"/>
      <c r="AX175" s="181"/>
      <c r="AY175" s="181"/>
      <c r="AZ175" s="181"/>
      <c r="BA175" s="181"/>
      <c r="BB175" s="181"/>
      <c r="BC175" s="181"/>
      <c r="BD175" s="181"/>
      <c r="BE175" s="181"/>
      <c r="BF175" s="181"/>
      <c r="BG175" s="181"/>
      <c r="BH175" s="181"/>
      <c r="BI175" s="181"/>
      <c r="BJ175" s="181"/>
      <c r="BK175" s="181"/>
      <c r="BL175" s="181"/>
      <c r="BM175" s="181"/>
      <c r="BN175" s="181"/>
      <c r="BO175" s="181"/>
      <c r="BP175" s="181"/>
      <c r="BQ175" s="181"/>
      <c r="BR175" s="181"/>
      <c r="BS175" s="181"/>
      <c r="BT175" s="181"/>
      <c r="BU175" s="181"/>
      <c r="BV175" s="181"/>
      <c r="BW175" s="181"/>
      <c r="BX175" s="181"/>
      <c r="BY175" s="181"/>
      <c r="BZ175" s="181"/>
      <c r="CA175" s="181"/>
      <c r="CB175" s="181"/>
      <c r="CC175" s="181"/>
      <c r="CD175" s="181"/>
      <c r="CE175" s="181"/>
      <c r="CF175" s="181"/>
      <c r="CG175" s="181"/>
      <c r="CH175" s="181"/>
      <c r="CI175" s="181"/>
      <c r="CJ175" s="181"/>
      <c r="CK175" s="181"/>
      <c r="CL175" s="181"/>
      <c r="CM175" s="181"/>
      <c r="CN175" s="181"/>
      <c r="CO175" s="181"/>
      <c r="CP175" s="181"/>
      <c r="CQ175" s="181"/>
      <c r="CR175" s="181"/>
      <c r="CS175" s="181"/>
      <c r="CT175" s="181"/>
      <c r="CU175" s="181"/>
      <c r="CV175" s="181"/>
      <c r="CW175" s="181"/>
      <c r="CX175" s="181"/>
      <c r="CY175" s="181"/>
      <c r="CZ175" s="181"/>
      <c r="DA175" s="181"/>
      <c r="DB175" s="181"/>
      <c r="DC175" s="181"/>
      <c r="DD175" s="181"/>
      <c r="DE175" s="181"/>
      <c r="DF175" s="181"/>
      <c r="DG175" s="181"/>
      <c r="DH175" s="181"/>
      <c r="DI175" s="181"/>
      <c r="DJ175" s="181"/>
      <c r="DK175" s="181"/>
      <c r="DL175" s="181"/>
      <c r="DM175" s="181"/>
      <c r="DN175" s="181"/>
      <c r="DO175" s="181"/>
      <c r="DP175" s="181"/>
      <c r="DQ175" s="181"/>
      <c r="DR175" s="181"/>
      <c r="DS175" s="181"/>
      <c r="DT175" s="181"/>
      <c r="DU175" s="181"/>
      <c r="DV175" s="181"/>
      <c r="DW175" s="181"/>
      <c r="DX175" s="181"/>
      <c r="DY175" s="181"/>
      <c r="DZ175" s="181"/>
      <c r="EA175" s="181"/>
      <c r="EB175" s="181"/>
      <c r="EC175" s="181"/>
      <c r="ED175" s="181"/>
      <c r="EE175" s="181"/>
      <c r="EF175" s="181"/>
      <c r="EG175" s="181"/>
      <c r="EH175" s="181"/>
      <c r="EI175" s="181"/>
      <c r="EJ175" s="181"/>
      <c r="EK175" s="181"/>
      <c r="EL175" s="181"/>
      <c r="EM175" s="181"/>
      <c r="EN175" s="181"/>
      <c r="EO175" s="181"/>
      <c r="EP175" s="181"/>
      <c r="EQ175" s="181"/>
      <c r="ER175" s="181"/>
      <c r="ES175" s="181"/>
      <c r="ET175" s="181"/>
      <c r="EU175" s="181"/>
      <c r="EV175" s="181"/>
      <c r="EW175" s="181"/>
      <c r="EX175" s="181"/>
      <c r="EY175" s="181"/>
      <c r="EZ175" s="181"/>
      <c r="FA175" s="181"/>
      <c r="FB175" s="181"/>
      <c r="FC175" s="181"/>
      <c r="FD175" s="181"/>
      <c r="FE175" s="181"/>
      <c r="FF175" s="181"/>
      <c r="FG175" s="181"/>
      <c r="FH175" s="181"/>
      <c r="FI175" s="181"/>
      <c r="FJ175" s="181"/>
      <c r="FK175" s="181"/>
      <c r="FL175" s="181"/>
      <c r="FM175" s="181"/>
      <c r="FN175" s="181"/>
      <c r="FO175" s="181"/>
      <c r="FP175" s="181"/>
      <c r="FQ175" s="181"/>
      <c r="FR175" s="181"/>
      <c r="FS175" s="181"/>
      <c r="FT175" s="181"/>
      <c r="FU175" s="181"/>
      <c r="FV175" s="181"/>
      <c r="FW175" s="181"/>
      <c r="FX175" s="181"/>
      <c r="FY175" s="181"/>
      <c r="FZ175" s="181"/>
      <c r="GA175" s="181"/>
      <c r="GB175" s="181"/>
      <c r="GC175" s="181"/>
      <c r="GD175" s="181"/>
      <c r="GE175" s="181"/>
      <c r="GF175" s="181"/>
      <c r="GG175" s="181"/>
      <c r="GH175" s="181"/>
      <c r="GI175" s="181"/>
      <c r="GJ175" s="181"/>
      <c r="GK175" s="181"/>
      <c r="GL175" s="181"/>
      <c r="GM175" s="181"/>
      <c r="GN175" s="181"/>
      <c r="GO175" s="181"/>
      <c r="GP175" s="181"/>
      <c r="GQ175" s="181"/>
      <c r="GR175" s="181"/>
      <c r="GS175" s="181"/>
      <c r="GT175" s="181"/>
      <c r="GU175" s="181"/>
      <c r="GV175" s="181"/>
      <c r="GW175" s="181"/>
      <c r="GX175" s="181"/>
      <c r="GY175" s="181"/>
      <c r="GZ175" s="181"/>
      <c r="HA175" s="181"/>
      <c r="HB175" s="181"/>
      <c r="HC175" s="181"/>
      <c r="HD175" s="181"/>
      <c r="HE175" s="181"/>
      <c r="HF175" s="181"/>
      <c r="HG175" s="181"/>
      <c r="HH175" s="181"/>
      <c r="HI175" s="181"/>
      <c r="HJ175" s="181"/>
      <c r="HK175" s="181"/>
      <c r="HL175" s="181"/>
      <c r="HM175" s="181"/>
      <c r="HN175" s="181"/>
      <c r="HO175" s="181"/>
      <c r="HP175" s="181"/>
      <c r="HQ175" s="181"/>
      <c r="HR175" s="181"/>
      <c r="HS175" s="181"/>
      <c r="HT175" s="181"/>
      <c r="HU175" s="181"/>
      <c r="HV175" s="181"/>
      <c r="HW175" s="181"/>
      <c r="HX175" s="181"/>
      <c r="HY175" s="181"/>
      <c r="HZ175" s="181"/>
      <c r="IA175" s="181"/>
      <c r="IB175" s="181"/>
      <c r="IC175" s="181"/>
      <c r="ID175" s="181"/>
      <c r="IE175" s="181"/>
      <c r="IF175" s="181"/>
      <c r="IG175" s="181"/>
      <c r="IH175" s="181"/>
      <c r="II175" s="181"/>
      <c r="IJ175" s="181"/>
      <c r="IK175" s="181"/>
      <c r="IL175" s="181"/>
      <c r="IM175" s="181"/>
      <c r="IN175" s="181"/>
      <c r="IO175" s="181"/>
      <c r="IP175" s="181"/>
      <c r="IQ175" s="181"/>
      <c r="IR175" s="181"/>
      <c r="IS175" s="181"/>
      <c r="IT175" s="181"/>
    </row>
    <row r="176" spans="1:254" s="234" customFormat="1" x14ac:dyDescent="0.25">
      <c r="A176" s="199" t="s">
        <v>186</v>
      </c>
      <c r="B176" s="201" t="s">
        <v>613</v>
      </c>
      <c r="C176" s="200" t="s">
        <v>109</v>
      </c>
      <c r="D176" s="200" t="s">
        <v>92</v>
      </c>
      <c r="E176" s="200" t="s">
        <v>187</v>
      </c>
      <c r="F176" s="200"/>
      <c r="G176" s="202">
        <f>SUM(G177)</f>
        <v>0</v>
      </c>
    </row>
    <row r="177" spans="1:256" s="126" customFormat="1" x14ac:dyDescent="0.25">
      <c r="A177" s="209" t="s">
        <v>586</v>
      </c>
      <c r="B177" s="211" t="s">
        <v>613</v>
      </c>
      <c r="C177" s="222" t="s">
        <v>109</v>
      </c>
      <c r="D177" s="222" t="s">
        <v>92</v>
      </c>
      <c r="E177" s="222" t="s">
        <v>187</v>
      </c>
      <c r="F177" s="222" t="s">
        <v>98</v>
      </c>
      <c r="G177" s="212">
        <v>0</v>
      </c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181"/>
      <c r="AL177" s="181"/>
      <c r="AM177" s="181"/>
      <c r="AN177" s="181"/>
      <c r="AO177" s="181"/>
      <c r="AP177" s="181"/>
      <c r="AQ177" s="181"/>
      <c r="AR177" s="181"/>
      <c r="AS177" s="181"/>
      <c r="AT177" s="181"/>
      <c r="AU177" s="181"/>
      <c r="AV177" s="181"/>
      <c r="AW177" s="181"/>
      <c r="AX177" s="181"/>
      <c r="AY177" s="181"/>
      <c r="AZ177" s="181"/>
      <c r="BA177" s="181"/>
      <c r="BB177" s="181"/>
      <c r="BC177" s="181"/>
      <c r="BD177" s="181"/>
      <c r="BE177" s="181"/>
      <c r="BF177" s="181"/>
      <c r="BG177" s="181"/>
      <c r="BH177" s="181"/>
      <c r="BI177" s="181"/>
      <c r="BJ177" s="181"/>
      <c r="BK177" s="181"/>
      <c r="BL177" s="181"/>
      <c r="BM177" s="181"/>
      <c r="BN177" s="181"/>
      <c r="BO177" s="181"/>
      <c r="BP177" s="181"/>
      <c r="BQ177" s="181"/>
      <c r="BR177" s="181"/>
      <c r="BS177" s="181"/>
      <c r="BT177" s="181"/>
      <c r="BU177" s="181"/>
      <c r="BV177" s="181"/>
      <c r="BW177" s="181"/>
      <c r="BX177" s="181"/>
      <c r="BY177" s="181"/>
      <c r="BZ177" s="181"/>
      <c r="CA177" s="181"/>
      <c r="CB177" s="181"/>
      <c r="CC177" s="181"/>
      <c r="CD177" s="181"/>
      <c r="CE177" s="181"/>
      <c r="CF177" s="181"/>
      <c r="CG177" s="181"/>
      <c r="CH177" s="181"/>
      <c r="CI177" s="181"/>
      <c r="CJ177" s="181"/>
      <c r="CK177" s="181"/>
      <c r="CL177" s="181"/>
      <c r="CM177" s="181"/>
      <c r="CN177" s="181"/>
      <c r="CO177" s="181"/>
      <c r="CP177" s="181"/>
      <c r="CQ177" s="181"/>
      <c r="CR177" s="181"/>
      <c r="CS177" s="181"/>
      <c r="CT177" s="181"/>
      <c r="CU177" s="181"/>
      <c r="CV177" s="181"/>
      <c r="CW177" s="181"/>
      <c r="CX177" s="181"/>
      <c r="CY177" s="181"/>
      <c r="CZ177" s="181"/>
      <c r="DA177" s="181"/>
      <c r="DB177" s="181"/>
      <c r="DC177" s="181"/>
      <c r="DD177" s="181"/>
      <c r="DE177" s="181"/>
      <c r="DF177" s="181"/>
      <c r="DG177" s="181"/>
      <c r="DH177" s="181"/>
      <c r="DI177" s="181"/>
      <c r="DJ177" s="181"/>
      <c r="DK177" s="181"/>
      <c r="DL177" s="181"/>
      <c r="DM177" s="181"/>
      <c r="DN177" s="181"/>
      <c r="DO177" s="181"/>
      <c r="DP177" s="181"/>
      <c r="DQ177" s="181"/>
      <c r="DR177" s="181"/>
      <c r="DS177" s="181"/>
      <c r="DT177" s="181"/>
      <c r="DU177" s="181"/>
      <c r="DV177" s="181"/>
      <c r="DW177" s="181"/>
      <c r="DX177" s="181"/>
      <c r="DY177" s="181"/>
      <c r="DZ177" s="181"/>
      <c r="EA177" s="181"/>
      <c r="EB177" s="181"/>
      <c r="EC177" s="181"/>
      <c r="ED177" s="181"/>
      <c r="EE177" s="181"/>
      <c r="EF177" s="181"/>
      <c r="EG177" s="181"/>
      <c r="EH177" s="181"/>
      <c r="EI177" s="181"/>
      <c r="EJ177" s="181"/>
      <c r="EK177" s="181"/>
      <c r="EL177" s="181"/>
      <c r="EM177" s="181"/>
      <c r="EN177" s="181"/>
      <c r="EO177" s="181"/>
      <c r="EP177" s="181"/>
      <c r="EQ177" s="181"/>
      <c r="ER177" s="181"/>
      <c r="ES177" s="181"/>
      <c r="ET177" s="181"/>
      <c r="EU177" s="181"/>
      <c r="EV177" s="181"/>
      <c r="EW177" s="181"/>
      <c r="EX177" s="181"/>
      <c r="EY177" s="181"/>
      <c r="EZ177" s="181"/>
      <c r="FA177" s="181"/>
      <c r="FB177" s="181"/>
      <c r="FC177" s="181"/>
      <c r="FD177" s="181"/>
      <c r="FE177" s="181"/>
      <c r="FF177" s="181"/>
      <c r="FG177" s="181"/>
      <c r="FH177" s="181"/>
      <c r="FI177" s="181"/>
      <c r="FJ177" s="181"/>
      <c r="FK177" s="181"/>
      <c r="FL177" s="181"/>
      <c r="FM177" s="181"/>
      <c r="FN177" s="181"/>
      <c r="FO177" s="181"/>
      <c r="FP177" s="181"/>
      <c r="FQ177" s="181"/>
      <c r="FR177" s="181"/>
      <c r="FS177" s="181"/>
      <c r="FT177" s="181"/>
      <c r="FU177" s="181"/>
      <c r="FV177" s="181"/>
      <c r="FW177" s="181"/>
      <c r="FX177" s="181"/>
      <c r="FY177" s="181"/>
      <c r="FZ177" s="181"/>
      <c r="GA177" s="181"/>
      <c r="GB177" s="181"/>
      <c r="GC177" s="181"/>
      <c r="GD177" s="181"/>
      <c r="GE177" s="181"/>
      <c r="GF177" s="181"/>
      <c r="GG177" s="181"/>
      <c r="GH177" s="181"/>
      <c r="GI177" s="181"/>
      <c r="GJ177" s="181"/>
      <c r="GK177" s="181"/>
      <c r="GL177" s="181"/>
      <c r="GM177" s="181"/>
      <c r="GN177" s="181"/>
      <c r="GO177" s="181"/>
      <c r="GP177" s="181"/>
      <c r="GQ177" s="181"/>
      <c r="GR177" s="181"/>
      <c r="GS177" s="181"/>
      <c r="GT177" s="181"/>
      <c r="GU177" s="181"/>
      <c r="GV177" s="181"/>
      <c r="GW177" s="181"/>
      <c r="GX177" s="181"/>
      <c r="GY177" s="181"/>
      <c r="GZ177" s="181"/>
      <c r="HA177" s="181"/>
      <c r="HB177" s="181"/>
      <c r="HC177" s="181"/>
      <c r="HD177" s="181"/>
      <c r="HE177" s="181"/>
      <c r="HF177" s="181"/>
      <c r="HG177" s="181"/>
      <c r="HH177" s="181"/>
      <c r="HI177" s="181"/>
      <c r="HJ177" s="181"/>
      <c r="HK177" s="181"/>
      <c r="HL177" s="181"/>
      <c r="HM177" s="181"/>
      <c r="HN177" s="181"/>
      <c r="HO177" s="181"/>
      <c r="HP177" s="181"/>
      <c r="HQ177" s="181"/>
      <c r="HR177" s="181"/>
      <c r="HS177" s="181"/>
      <c r="HT177" s="181"/>
      <c r="HU177" s="181"/>
      <c r="HV177" s="181"/>
      <c r="HW177" s="181"/>
      <c r="HX177" s="181"/>
      <c r="HY177" s="181"/>
      <c r="HZ177" s="181"/>
      <c r="IA177" s="181"/>
      <c r="IB177" s="181"/>
      <c r="IC177" s="181"/>
      <c r="ID177" s="181"/>
      <c r="IE177" s="181"/>
      <c r="IF177" s="181"/>
      <c r="IG177" s="181"/>
      <c r="IH177" s="181"/>
      <c r="II177" s="181"/>
      <c r="IJ177" s="181"/>
      <c r="IK177" s="181"/>
      <c r="IL177" s="181"/>
      <c r="IM177" s="181"/>
      <c r="IN177" s="181"/>
      <c r="IO177" s="181"/>
      <c r="IP177" s="181"/>
      <c r="IQ177" s="181"/>
      <c r="IR177" s="181"/>
      <c r="IS177" s="181"/>
      <c r="IT177" s="181"/>
    </row>
    <row r="178" spans="1:256" ht="14.4" x14ac:dyDescent="0.3">
      <c r="A178" s="256" t="s">
        <v>211</v>
      </c>
      <c r="B178" s="253" t="s">
        <v>584</v>
      </c>
      <c r="C178" s="261" t="s">
        <v>109</v>
      </c>
      <c r="D178" s="261" t="s">
        <v>109</v>
      </c>
      <c r="E178" s="253"/>
      <c r="F178" s="253"/>
      <c r="G178" s="254">
        <f>SUM(G179)</f>
        <v>31877.440000000002</v>
      </c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13"/>
      <c r="AC178" s="213"/>
      <c r="AD178" s="213"/>
      <c r="AE178" s="213"/>
      <c r="AF178" s="213"/>
      <c r="AG178" s="213"/>
      <c r="AH178" s="213"/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3"/>
      <c r="BE178" s="213"/>
      <c r="BF178" s="213"/>
      <c r="BG178" s="213"/>
      <c r="BH178" s="213"/>
      <c r="BI178" s="213"/>
      <c r="BJ178" s="213"/>
      <c r="BK178" s="213"/>
      <c r="BL178" s="213"/>
      <c r="BM178" s="213"/>
      <c r="BN178" s="213"/>
      <c r="BO178" s="213"/>
      <c r="BP178" s="213"/>
      <c r="BQ178" s="213"/>
      <c r="BR178" s="213"/>
      <c r="BS178" s="213"/>
      <c r="BT178" s="213"/>
      <c r="BU178" s="213"/>
      <c r="BV178" s="213"/>
      <c r="BW178" s="213"/>
      <c r="BX178" s="213"/>
      <c r="BY178" s="213"/>
      <c r="BZ178" s="213"/>
      <c r="CA178" s="213"/>
      <c r="CB178" s="213"/>
      <c r="CC178" s="213"/>
      <c r="CD178" s="213"/>
      <c r="CE178" s="213"/>
      <c r="CF178" s="213"/>
      <c r="CG178" s="213"/>
      <c r="CH178" s="213"/>
      <c r="CI178" s="213"/>
      <c r="CJ178" s="213"/>
      <c r="CK178" s="213"/>
      <c r="CL178" s="213"/>
      <c r="CM178" s="213"/>
      <c r="CN178" s="213"/>
      <c r="CO178" s="213"/>
      <c r="CP178" s="213"/>
      <c r="CQ178" s="213"/>
      <c r="CR178" s="213"/>
      <c r="CS178" s="213"/>
      <c r="CT178" s="213"/>
      <c r="CU178" s="213"/>
      <c r="CV178" s="213"/>
      <c r="CW178" s="213"/>
      <c r="CX178" s="213"/>
      <c r="CY178" s="213"/>
      <c r="CZ178" s="213"/>
      <c r="DA178" s="213"/>
      <c r="DB178" s="213"/>
      <c r="DC178" s="213"/>
      <c r="DD178" s="213"/>
      <c r="DE178" s="213"/>
      <c r="DF178" s="213"/>
      <c r="DG178" s="213"/>
      <c r="DH178" s="213"/>
      <c r="DI178" s="213"/>
      <c r="DJ178" s="213"/>
      <c r="DK178" s="213"/>
      <c r="DL178" s="213"/>
      <c r="DM178" s="213"/>
      <c r="DN178" s="213"/>
      <c r="DO178" s="213"/>
      <c r="DP178" s="213"/>
      <c r="DQ178" s="213"/>
      <c r="DR178" s="213"/>
      <c r="DS178" s="213"/>
      <c r="DT178" s="213"/>
      <c r="DU178" s="213"/>
      <c r="DV178" s="213"/>
      <c r="DW178" s="213"/>
      <c r="DX178" s="213"/>
      <c r="DY178" s="213"/>
      <c r="DZ178" s="213"/>
      <c r="EA178" s="213"/>
      <c r="EB178" s="213"/>
      <c r="EC178" s="213"/>
      <c r="ED178" s="213"/>
      <c r="EE178" s="213"/>
      <c r="EF178" s="213"/>
      <c r="EG178" s="213"/>
      <c r="EH178" s="213"/>
      <c r="EI178" s="213"/>
      <c r="EJ178" s="213"/>
      <c r="EK178" s="213"/>
      <c r="EL178" s="213"/>
      <c r="EM178" s="213"/>
      <c r="EN178" s="213"/>
      <c r="EO178" s="213"/>
      <c r="EP178" s="213"/>
      <c r="EQ178" s="213"/>
      <c r="ER178" s="213"/>
      <c r="ES178" s="213"/>
      <c r="ET178" s="213"/>
      <c r="EU178" s="213"/>
      <c r="EV178" s="213"/>
      <c r="EW178" s="213"/>
      <c r="EX178" s="213"/>
      <c r="EY178" s="213"/>
      <c r="EZ178" s="213"/>
      <c r="FA178" s="213"/>
      <c r="FB178" s="213"/>
      <c r="FC178" s="213"/>
      <c r="FD178" s="213"/>
      <c r="FE178" s="213"/>
      <c r="FF178" s="213"/>
      <c r="FG178" s="213"/>
      <c r="FH178" s="213"/>
      <c r="FI178" s="213"/>
      <c r="FJ178" s="213"/>
      <c r="FK178" s="213"/>
      <c r="FL178" s="213"/>
      <c r="FM178" s="213"/>
      <c r="FN178" s="213"/>
      <c r="FO178" s="213"/>
      <c r="FP178" s="213"/>
      <c r="FQ178" s="213"/>
      <c r="FR178" s="213"/>
      <c r="FS178" s="213"/>
      <c r="FT178" s="213"/>
      <c r="FU178" s="213"/>
      <c r="FV178" s="213"/>
      <c r="FW178" s="213"/>
      <c r="FX178" s="213"/>
      <c r="FY178" s="213"/>
      <c r="FZ178" s="213"/>
      <c r="GA178" s="213"/>
      <c r="GB178" s="213"/>
      <c r="GC178" s="213"/>
      <c r="GD178" s="213"/>
      <c r="GE178" s="213"/>
      <c r="GF178" s="213"/>
      <c r="GG178" s="213"/>
      <c r="GH178" s="213"/>
      <c r="GI178" s="213"/>
      <c r="GJ178" s="213"/>
      <c r="GK178" s="213"/>
      <c r="GL178" s="213"/>
      <c r="GM178" s="213"/>
      <c r="GN178" s="213"/>
      <c r="GO178" s="213"/>
      <c r="GP178" s="213"/>
      <c r="GQ178" s="213"/>
      <c r="GR178" s="213"/>
      <c r="GS178" s="213"/>
      <c r="GT178" s="213"/>
      <c r="GU178" s="213"/>
      <c r="GV178" s="213"/>
      <c r="GW178" s="213"/>
      <c r="GX178" s="213"/>
      <c r="GY178" s="213"/>
      <c r="GZ178" s="213"/>
      <c r="HA178" s="213"/>
      <c r="HB178" s="213"/>
      <c r="HC178" s="213"/>
      <c r="HD178" s="213"/>
      <c r="HE178" s="213"/>
      <c r="HF178" s="213"/>
      <c r="HG178" s="213"/>
      <c r="HH178" s="213"/>
      <c r="HI178" s="213"/>
      <c r="HJ178" s="213"/>
      <c r="HK178" s="213"/>
      <c r="HL178" s="213"/>
      <c r="HM178" s="213"/>
      <c r="HN178" s="213"/>
      <c r="HO178" s="213"/>
      <c r="HP178" s="213"/>
      <c r="HQ178" s="213"/>
      <c r="HR178" s="213"/>
      <c r="HS178" s="213"/>
      <c r="HT178" s="213"/>
      <c r="HU178" s="213"/>
      <c r="HV178" s="213"/>
      <c r="HW178" s="213"/>
      <c r="HX178" s="213"/>
      <c r="HY178" s="213"/>
      <c r="HZ178" s="213"/>
      <c r="IA178" s="213"/>
      <c r="IB178" s="213"/>
      <c r="IC178" s="213"/>
      <c r="ID178" s="213"/>
      <c r="IE178" s="213"/>
      <c r="IF178" s="213"/>
      <c r="IG178" s="213"/>
      <c r="IH178" s="213"/>
      <c r="II178" s="213"/>
      <c r="IJ178" s="213"/>
      <c r="IK178" s="213"/>
      <c r="IL178" s="213"/>
      <c r="IM178" s="213"/>
      <c r="IN178" s="213"/>
      <c r="IO178" s="213"/>
      <c r="IP178" s="213"/>
      <c r="IQ178" s="213"/>
      <c r="IR178" s="213"/>
      <c r="IS178" s="213"/>
      <c r="IT178" s="213"/>
    </row>
    <row r="179" spans="1:256" s="126" customFormat="1" ht="13.8" x14ac:dyDescent="0.3">
      <c r="A179" s="204" t="s">
        <v>130</v>
      </c>
      <c r="B179" s="206" t="s">
        <v>584</v>
      </c>
      <c r="C179" s="206" t="s">
        <v>109</v>
      </c>
      <c r="D179" s="206" t="s">
        <v>109</v>
      </c>
      <c r="E179" s="220" t="s">
        <v>131</v>
      </c>
      <c r="F179" s="220"/>
      <c r="G179" s="207">
        <f>SUM(G180+G183+G185)</f>
        <v>31877.440000000002</v>
      </c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  <c r="AN179" s="240"/>
      <c r="AO179" s="240"/>
      <c r="AP179" s="240"/>
      <c r="AQ179" s="240"/>
      <c r="AR179" s="240"/>
      <c r="AS179" s="240"/>
      <c r="AT179" s="240"/>
      <c r="AU179" s="240"/>
      <c r="AV179" s="240"/>
      <c r="AW179" s="240"/>
      <c r="AX179" s="240"/>
      <c r="AY179" s="240"/>
      <c r="AZ179" s="240"/>
      <c r="BA179" s="240"/>
      <c r="BB179" s="240"/>
      <c r="BC179" s="240"/>
      <c r="BD179" s="240"/>
      <c r="BE179" s="240"/>
      <c r="BF179" s="240"/>
      <c r="BG179" s="240"/>
      <c r="BH179" s="240"/>
      <c r="BI179" s="240"/>
      <c r="BJ179" s="240"/>
      <c r="BK179" s="240"/>
      <c r="BL179" s="240"/>
      <c r="BM179" s="240"/>
      <c r="BN179" s="240"/>
      <c r="BO179" s="240"/>
      <c r="BP179" s="240"/>
      <c r="BQ179" s="240"/>
      <c r="BR179" s="240"/>
      <c r="BS179" s="240"/>
      <c r="BT179" s="240"/>
      <c r="BU179" s="240"/>
      <c r="BV179" s="240"/>
      <c r="BW179" s="240"/>
      <c r="BX179" s="240"/>
      <c r="BY179" s="240"/>
      <c r="BZ179" s="240"/>
      <c r="CA179" s="240"/>
      <c r="CB179" s="240"/>
      <c r="CC179" s="240"/>
      <c r="CD179" s="240"/>
      <c r="CE179" s="240"/>
      <c r="CF179" s="240"/>
      <c r="CG179" s="240"/>
      <c r="CH179" s="240"/>
      <c r="CI179" s="240"/>
      <c r="CJ179" s="240"/>
      <c r="CK179" s="240"/>
      <c r="CL179" s="240"/>
      <c r="CM179" s="240"/>
      <c r="CN179" s="240"/>
      <c r="CO179" s="240"/>
      <c r="CP179" s="240"/>
      <c r="CQ179" s="240"/>
      <c r="CR179" s="240"/>
      <c r="CS179" s="240"/>
      <c r="CT179" s="240"/>
      <c r="CU179" s="240"/>
      <c r="CV179" s="240"/>
      <c r="CW179" s="240"/>
      <c r="CX179" s="240"/>
      <c r="CY179" s="240"/>
      <c r="CZ179" s="240"/>
      <c r="DA179" s="240"/>
      <c r="DB179" s="240"/>
      <c r="DC179" s="240"/>
      <c r="DD179" s="240"/>
      <c r="DE179" s="240"/>
      <c r="DF179" s="240"/>
      <c r="DG179" s="240"/>
      <c r="DH179" s="240"/>
      <c r="DI179" s="240"/>
      <c r="DJ179" s="240"/>
      <c r="DK179" s="240"/>
      <c r="DL179" s="240"/>
      <c r="DM179" s="240"/>
      <c r="DN179" s="240"/>
      <c r="DO179" s="240"/>
      <c r="DP179" s="240"/>
      <c r="DQ179" s="240"/>
      <c r="DR179" s="240"/>
      <c r="DS179" s="240"/>
      <c r="DT179" s="240"/>
      <c r="DU179" s="240"/>
      <c r="DV179" s="240"/>
      <c r="DW179" s="240"/>
      <c r="DX179" s="240"/>
      <c r="DY179" s="240"/>
      <c r="DZ179" s="240"/>
      <c r="EA179" s="240"/>
      <c r="EB179" s="240"/>
      <c r="EC179" s="240"/>
      <c r="ED179" s="240"/>
      <c r="EE179" s="240"/>
      <c r="EF179" s="240"/>
      <c r="EG179" s="240"/>
      <c r="EH179" s="240"/>
      <c r="EI179" s="240"/>
      <c r="EJ179" s="240"/>
      <c r="EK179" s="240"/>
      <c r="EL179" s="240"/>
      <c r="EM179" s="240"/>
      <c r="EN179" s="240"/>
      <c r="EO179" s="240"/>
      <c r="EP179" s="240"/>
      <c r="EQ179" s="240"/>
      <c r="ER179" s="240"/>
      <c r="ES179" s="240"/>
      <c r="ET179" s="240"/>
      <c r="EU179" s="240"/>
      <c r="EV179" s="240"/>
      <c r="EW179" s="240"/>
      <c r="EX179" s="240"/>
      <c r="EY179" s="240"/>
      <c r="EZ179" s="240"/>
      <c r="FA179" s="240"/>
      <c r="FB179" s="240"/>
      <c r="FC179" s="240"/>
      <c r="FD179" s="240"/>
      <c r="FE179" s="240"/>
      <c r="FF179" s="240"/>
      <c r="FG179" s="240"/>
      <c r="FH179" s="240"/>
      <c r="FI179" s="240"/>
      <c r="FJ179" s="240"/>
      <c r="FK179" s="240"/>
      <c r="FL179" s="240"/>
      <c r="FM179" s="240"/>
      <c r="FN179" s="240"/>
      <c r="FO179" s="240"/>
      <c r="FP179" s="240"/>
      <c r="FQ179" s="240"/>
      <c r="FR179" s="240"/>
      <c r="FS179" s="240"/>
      <c r="FT179" s="240"/>
      <c r="FU179" s="240"/>
      <c r="FV179" s="240"/>
      <c r="FW179" s="240"/>
      <c r="FX179" s="240"/>
      <c r="FY179" s="240"/>
      <c r="FZ179" s="240"/>
      <c r="GA179" s="240"/>
      <c r="GB179" s="240"/>
      <c r="GC179" s="240"/>
      <c r="GD179" s="240"/>
      <c r="GE179" s="240"/>
      <c r="GF179" s="240"/>
      <c r="GG179" s="240"/>
      <c r="GH179" s="240"/>
      <c r="GI179" s="240"/>
      <c r="GJ179" s="240"/>
      <c r="GK179" s="240"/>
      <c r="GL179" s="240"/>
      <c r="GM179" s="240"/>
      <c r="GN179" s="240"/>
      <c r="GO179" s="240"/>
      <c r="GP179" s="240"/>
      <c r="GQ179" s="240"/>
      <c r="GR179" s="240"/>
      <c r="GS179" s="240"/>
      <c r="GT179" s="240"/>
      <c r="GU179" s="240"/>
      <c r="GV179" s="240"/>
      <c r="GW179" s="240"/>
      <c r="GX179" s="240"/>
      <c r="GY179" s="240"/>
      <c r="GZ179" s="240"/>
      <c r="HA179" s="240"/>
      <c r="HB179" s="240"/>
      <c r="HC179" s="240"/>
      <c r="HD179" s="240"/>
      <c r="HE179" s="240"/>
      <c r="HF179" s="240"/>
      <c r="HG179" s="240"/>
      <c r="HH179" s="240"/>
      <c r="HI179" s="240"/>
      <c r="HJ179" s="240"/>
      <c r="HK179" s="240"/>
      <c r="HL179" s="240"/>
      <c r="HM179" s="240"/>
      <c r="HN179" s="240"/>
      <c r="HO179" s="240"/>
      <c r="HP179" s="240"/>
      <c r="HQ179" s="240"/>
      <c r="HR179" s="240"/>
      <c r="HS179" s="240"/>
      <c r="HT179" s="240"/>
      <c r="HU179" s="240"/>
      <c r="HV179" s="240"/>
      <c r="HW179" s="240"/>
      <c r="HX179" s="240"/>
      <c r="HY179" s="240"/>
      <c r="HZ179" s="240"/>
      <c r="IA179" s="240"/>
      <c r="IB179" s="240"/>
      <c r="IC179" s="240"/>
      <c r="ID179" s="240"/>
      <c r="IE179" s="240"/>
      <c r="IF179" s="240"/>
      <c r="IG179" s="240"/>
      <c r="IH179" s="240"/>
      <c r="II179" s="240"/>
      <c r="IJ179" s="240"/>
      <c r="IK179" s="240"/>
      <c r="IL179" s="240"/>
      <c r="IM179" s="240"/>
      <c r="IN179" s="240"/>
      <c r="IO179" s="240"/>
      <c r="IP179" s="240"/>
      <c r="IQ179" s="240"/>
      <c r="IR179" s="240"/>
      <c r="IS179" s="240"/>
      <c r="IT179" s="240"/>
    </row>
    <row r="180" spans="1:256" s="126" customFormat="1" ht="26.4" x14ac:dyDescent="0.25">
      <c r="A180" s="214" t="s">
        <v>614</v>
      </c>
      <c r="B180" s="215" t="s">
        <v>584</v>
      </c>
      <c r="C180" s="216" t="s">
        <v>109</v>
      </c>
      <c r="D180" s="216" t="s">
        <v>109</v>
      </c>
      <c r="E180" s="219" t="s">
        <v>213</v>
      </c>
      <c r="F180" s="219"/>
      <c r="G180" s="217">
        <f>SUM(G181+G182)</f>
        <v>917.54</v>
      </c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1"/>
      <c r="AV180" s="181"/>
      <c r="AW180" s="181"/>
      <c r="AX180" s="181"/>
      <c r="AY180" s="181"/>
      <c r="AZ180" s="181"/>
      <c r="BA180" s="181"/>
      <c r="BB180" s="181"/>
      <c r="BC180" s="181"/>
      <c r="BD180" s="181"/>
      <c r="BE180" s="181"/>
      <c r="BF180" s="181"/>
      <c r="BG180" s="181"/>
      <c r="BH180" s="181"/>
      <c r="BI180" s="181"/>
      <c r="BJ180" s="181"/>
      <c r="BK180" s="181"/>
      <c r="BL180" s="181"/>
      <c r="BM180" s="181"/>
      <c r="BN180" s="181"/>
      <c r="BO180" s="181"/>
      <c r="BP180" s="181"/>
      <c r="BQ180" s="181"/>
      <c r="BR180" s="181"/>
      <c r="BS180" s="181"/>
      <c r="BT180" s="181"/>
      <c r="BU180" s="181"/>
      <c r="BV180" s="181"/>
      <c r="BW180" s="181"/>
      <c r="BX180" s="181"/>
      <c r="BY180" s="181"/>
      <c r="BZ180" s="181"/>
      <c r="CA180" s="181"/>
      <c r="CB180" s="181"/>
      <c r="CC180" s="181"/>
      <c r="CD180" s="181"/>
      <c r="CE180" s="181"/>
      <c r="CF180" s="181"/>
      <c r="CG180" s="181"/>
      <c r="CH180" s="181"/>
      <c r="CI180" s="181"/>
      <c r="CJ180" s="181"/>
      <c r="CK180" s="181"/>
      <c r="CL180" s="181"/>
      <c r="CM180" s="181"/>
      <c r="CN180" s="181"/>
      <c r="CO180" s="181"/>
      <c r="CP180" s="181"/>
      <c r="CQ180" s="181"/>
      <c r="CR180" s="181"/>
      <c r="CS180" s="181"/>
      <c r="CT180" s="181"/>
      <c r="CU180" s="181"/>
      <c r="CV180" s="181"/>
      <c r="CW180" s="181"/>
      <c r="CX180" s="181"/>
      <c r="CY180" s="181"/>
      <c r="CZ180" s="181"/>
      <c r="DA180" s="181"/>
      <c r="DB180" s="181"/>
      <c r="DC180" s="181"/>
      <c r="DD180" s="181"/>
      <c r="DE180" s="181"/>
      <c r="DF180" s="181"/>
      <c r="DG180" s="181"/>
      <c r="DH180" s="181"/>
      <c r="DI180" s="181"/>
      <c r="DJ180" s="181"/>
      <c r="DK180" s="181"/>
      <c r="DL180" s="181"/>
      <c r="DM180" s="181"/>
      <c r="DN180" s="181"/>
      <c r="DO180" s="181"/>
      <c r="DP180" s="181"/>
      <c r="DQ180" s="181"/>
      <c r="DR180" s="181"/>
      <c r="DS180" s="181"/>
      <c r="DT180" s="181"/>
      <c r="DU180" s="181"/>
      <c r="DV180" s="181"/>
      <c r="DW180" s="181"/>
      <c r="DX180" s="181"/>
      <c r="DY180" s="181"/>
      <c r="DZ180" s="181"/>
      <c r="EA180" s="181"/>
      <c r="EB180" s="181"/>
      <c r="EC180" s="181"/>
      <c r="ED180" s="181"/>
      <c r="EE180" s="181"/>
      <c r="EF180" s="181"/>
      <c r="EG180" s="181"/>
      <c r="EH180" s="181"/>
      <c r="EI180" s="181"/>
      <c r="EJ180" s="181"/>
      <c r="EK180" s="181"/>
      <c r="EL180" s="181"/>
      <c r="EM180" s="181"/>
      <c r="EN180" s="181"/>
      <c r="EO180" s="181"/>
      <c r="EP180" s="181"/>
      <c r="EQ180" s="181"/>
      <c r="ER180" s="181"/>
      <c r="ES180" s="181"/>
      <c r="ET180" s="181"/>
      <c r="EU180" s="181"/>
      <c r="EV180" s="181"/>
      <c r="EW180" s="181"/>
      <c r="EX180" s="181"/>
      <c r="EY180" s="181"/>
      <c r="EZ180" s="181"/>
      <c r="FA180" s="181"/>
      <c r="FB180" s="181"/>
      <c r="FC180" s="181"/>
      <c r="FD180" s="181"/>
      <c r="FE180" s="181"/>
      <c r="FF180" s="181"/>
      <c r="FG180" s="181"/>
      <c r="FH180" s="181"/>
      <c r="FI180" s="181"/>
      <c r="FJ180" s="181"/>
      <c r="FK180" s="181"/>
      <c r="FL180" s="181"/>
      <c r="FM180" s="181"/>
      <c r="FN180" s="181"/>
      <c r="FO180" s="181"/>
      <c r="FP180" s="181"/>
      <c r="FQ180" s="181"/>
      <c r="FR180" s="181"/>
      <c r="FS180" s="181"/>
      <c r="FT180" s="181"/>
      <c r="FU180" s="181"/>
      <c r="FV180" s="181"/>
      <c r="FW180" s="181"/>
      <c r="FX180" s="181"/>
      <c r="FY180" s="181"/>
      <c r="FZ180" s="181"/>
      <c r="GA180" s="181"/>
      <c r="GB180" s="181"/>
      <c r="GC180" s="181"/>
      <c r="GD180" s="181"/>
      <c r="GE180" s="181"/>
      <c r="GF180" s="181"/>
      <c r="GG180" s="181"/>
      <c r="GH180" s="181"/>
      <c r="GI180" s="181"/>
      <c r="GJ180" s="181"/>
      <c r="GK180" s="181"/>
      <c r="GL180" s="181"/>
      <c r="GM180" s="181"/>
      <c r="GN180" s="181"/>
      <c r="GO180" s="181"/>
      <c r="GP180" s="181"/>
      <c r="GQ180" s="181"/>
      <c r="GR180" s="181"/>
      <c r="GS180" s="181"/>
      <c r="GT180" s="181"/>
      <c r="GU180" s="181"/>
      <c r="GV180" s="181"/>
      <c r="GW180" s="181"/>
      <c r="GX180" s="181"/>
      <c r="GY180" s="181"/>
      <c r="GZ180" s="181"/>
      <c r="HA180" s="181"/>
      <c r="HB180" s="181"/>
      <c r="HC180" s="181"/>
      <c r="HD180" s="181"/>
      <c r="HE180" s="181"/>
      <c r="HF180" s="181"/>
      <c r="HG180" s="181"/>
      <c r="HH180" s="181"/>
      <c r="HI180" s="181"/>
      <c r="HJ180" s="181"/>
      <c r="HK180" s="181"/>
      <c r="HL180" s="181"/>
      <c r="HM180" s="181"/>
      <c r="HN180" s="181"/>
      <c r="HO180" s="181"/>
      <c r="HP180" s="181"/>
      <c r="HQ180" s="181"/>
      <c r="HR180" s="181"/>
      <c r="HS180" s="181"/>
      <c r="HT180" s="181"/>
      <c r="HU180" s="181"/>
      <c r="HV180" s="181"/>
      <c r="HW180" s="181"/>
      <c r="HX180" s="181"/>
      <c r="HY180" s="181"/>
      <c r="HZ180" s="181"/>
      <c r="IA180" s="181"/>
      <c r="IB180" s="181"/>
      <c r="IC180" s="181"/>
      <c r="ID180" s="181"/>
      <c r="IE180" s="181"/>
      <c r="IF180" s="181"/>
      <c r="IG180" s="181"/>
      <c r="IH180" s="181"/>
      <c r="II180" s="181"/>
      <c r="IJ180" s="181"/>
      <c r="IK180" s="181"/>
      <c r="IL180" s="181"/>
      <c r="IM180" s="181"/>
      <c r="IN180" s="181"/>
      <c r="IO180" s="181"/>
      <c r="IP180" s="181"/>
      <c r="IQ180" s="181"/>
      <c r="IR180" s="181"/>
      <c r="IS180" s="181"/>
      <c r="IT180" s="181"/>
    </row>
    <row r="181" spans="1:256" x14ac:dyDescent="0.25">
      <c r="A181" s="209" t="s">
        <v>586</v>
      </c>
      <c r="B181" s="222" t="s">
        <v>584</v>
      </c>
      <c r="C181" s="211" t="s">
        <v>109</v>
      </c>
      <c r="D181" s="211" t="s">
        <v>109</v>
      </c>
      <c r="E181" s="222" t="s">
        <v>213</v>
      </c>
      <c r="F181" s="222" t="s">
        <v>98</v>
      </c>
      <c r="G181" s="212">
        <v>420.95</v>
      </c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  <c r="V181" s="213"/>
      <c r="W181" s="213"/>
      <c r="X181" s="213"/>
      <c r="Y181" s="213"/>
      <c r="Z181" s="213"/>
      <c r="AA181" s="213"/>
      <c r="AB181" s="213"/>
      <c r="AC181" s="213"/>
      <c r="AD181" s="213"/>
      <c r="AE181" s="213"/>
      <c r="AF181" s="213"/>
      <c r="AG181" s="213"/>
      <c r="AH181" s="213"/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3"/>
      <c r="BB181" s="213"/>
      <c r="BC181" s="213"/>
      <c r="BD181" s="213"/>
      <c r="BE181" s="213"/>
      <c r="BF181" s="213"/>
      <c r="BG181" s="213"/>
      <c r="BH181" s="213"/>
      <c r="BI181" s="213"/>
      <c r="BJ181" s="213"/>
      <c r="BK181" s="213"/>
      <c r="BL181" s="213"/>
      <c r="BM181" s="213"/>
      <c r="BN181" s="213"/>
      <c r="BO181" s="213"/>
      <c r="BP181" s="213"/>
      <c r="BQ181" s="213"/>
      <c r="BR181" s="213"/>
      <c r="BS181" s="213"/>
      <c r="BT181" s="213"/>
      <c r="BU181" s="213"/>
      <c r="BV181" s="213"/>
      <c r="BW181" s="213"/>
      <c r="BX181" s="213"/>
      <c r="BY181" s="213"/>
      <c r="BZ181" s="213"/>
      <c r="CA181" s="213"/>
      <c r="CB181" s="213"/>
      <c r="CC181" s="213"/>
      <c r="CD181" s="213"/>
      <c r="CE181" s="213"/>
      <c r="CF181" s="213"/>
      <c r="CG181" s="213"/>
      <c r="CH181" s="213"/>
      <c r="CI181" s="213"/>
      <c r="CJ181" s="213"/>
      <c r="CK181" s="213"/>
      <c r="CL181" s="213"/>
      <c r="CM181" s="213"/>
      <c r="CN181" s="213"/>
      <c r="CO181" s="213"/>
      <c r="CP181" s="213"/>
      <c r="CQ181" s="213"/>
      <c r="CR181" s="213"/>
      <c r="CS181" s="213"/>
      <c r="CT181" s="213"/>
      <c r="CU181" s="213"/>
      <c r="CV181" s="213"/>
      <c r="CW181" s="213"/>
      <c r="CX181" s="213"/>
      <c r="CY181" s="213"/>
      <c r="CZ181" s="213"/>
      <c r="DA181" s="213"/>
      <c r="DB181" s="213"/>
      <c r="DC181" s="213"/>
      <c r="DD181" s="213"/>
      <c r="DE181" s="213"/>
      <c r="DF181" s="213"/>
      <c r="DG181" s="213"/>
      <c r="DH181" s="213"/>
      <c r="DI181" s="213"/>
      <c r="DJ181" s="213"/>
      <c r="DK181" s="213"/>
      <c r="DL181" s="213"/>
      <c r="DM181" s="213"/>
      <c r="DN181" s="213"/>
      <c r="DO181" s="213"/>
      <c r="DP181" s="213"/>
      <c r="DQ181" s="213"/>
      <c r="DR181" s="213"/>
      <c r="DS181" s="213"/>
      <c r="DT181" s="213"/>
      <c r="DU181" s="213"/>
      <c r="DV181" s="213"/>
      <c r="DW181" s="213"/>
      <c r="DX181" s="213"/>
      <c r="DY181" s="213"/>
      <c r="DZ181" s="213"/>
      <c r="EA181" s="213"/>
      <c r="EB181" s="213"/>
      <c r="EC181" s="213"/>
      <c r="ED181" s="213"/>
      <c r="EE181" s="213"/>
      <c r="EF181" s="213"/>
      <c r="EG181" s="213"/>
      <c r="EH181" s="213"/>
      <c r="EI181" s="213"/>
      <c r="EJ181" s="213"/>
      <c r="EK181" s="213"/>
      <c r="EL181" s="213"/>
      <c r="EM181" s="213"/>
      <c r="EN181" s="213"/>
      <c r="EO181" s="213"/>
      <c r="EP181" s="213"/>
      <c r="EQ181" s="213"/>
      <c r="ER181" s="213"/>
      <c r="ES181" s="213"/>
      <c r="ET181" s="213"/>
      <c r="EU181" s="213"/>
      <c r="EV181" s="213"/>
      <c r="EW181" s="213"/>
      <c r="EX181" s="213"/>
      <c r="EY181" s="213"/>
      <c r="EZ181" s="213"/>
      <c r="FA181" s="213"/>
      <c r="FB181" s="213"/>
      <c r="FC181" s="213"/>
      <c r="FD181" s="213"/>
      <c r="FE181" s="213"/>
      <c r="FF181" s="213"/>
      <c r="FG181" s="213"/>
      <c r="FH181" s="213"/>
      <c r="FI181" s="213"/>
      <c r="FJ181" s="213"/>
      <c r="FK181" s="213"/>
      <c r="FL181" s="213"/>
      <c r="FM181" s="213"/>
      <c r="FN181" s="213"/>
      <c r="FO181" s="213"/>
      <c r="FP181" s="213"/>
      <c r="FQ181" s="213"/>
      <c r="FR181" s="213"/>
      <c r="FS181" s="213"/>
      <c r="FT181" s="213"/>
      <c r="FU181" s="213"/>
      <c r="FV181" s="213"/>
      <c r="FW181" s="213"/>
      <c r="FX181" s="213"/>
      <c r="FY181" s="213"/>
      <c r="FZ181" s="213"/>
      <c r="GA181" s="213"/>
      <c r="GB181" s="213"/>
      <c r="GC181" s="213"/>
      <c r="GD181" s="213"/>
      <c r="GE181" s="213"/>
      <c r="GF181" s="213"/>
      <c r="GG181" s="213"/>
      <c r="GH181" s="213"/>
      <c r="GI181" s="213"/>
      <c r="GJ181" s="213"/>
      <c r="GK181" s="213"/>
      <c r="GL181" s="213"/>
      <c r="GM181" s="213"/>
      <c r="GN181" s="213"/>
      <c r="GO181" s="213"/>
      <c r="GP181" s="213"/>
      <c r="GQ181" s="213"/>
      <c r="GR181" s="213"/>
      <c r="GS181" s="213"/>
      <c r="GT181" s="213"/>
      <c r="GU181" s="213"/>
      <c r="GV181" s="213"/>
      <c r="GW181" s="213"/>
      <c r="GX181" s="213"/>
      <c r="GY181" s="213"/>
      <c r="GZ181" s="213"/>
      <c r="HA181" s="213"/>
      <c r="HB181" s="213"/>
      <c r="HC181" s="213"/>
      <c r="HD181" s="213"/>
      <c r="HE181" s="213"/>
      <c r="HF181" s="213"/>
      <c r="HG181" s="213"/>
      <c r="HH181" s="213"/>
      <c r="HI181" s="213"/>
      <c r="HJ181" s="213"/>
      <c r="HK181" s="213"/>
      <c r="HL181" s="213"/>
      <c r="HM181" s="213"/>
      <c r="HN181" s="213"/>
      <c r="HO181" s="213"/>
      <c r="HP181" s="213"/>
      <c r="HQ181" s="213"/>
      <c r="HR181" s="213"/>
      <c r="HS181" s="213"/>
      <c r="HT181" s="213"/>
      <c r="HU181" s="213"/>
      <c r="HV181" s="213"/>
      <c r="HW181" s="213"/>
      <c r="HX181" s="213"/>
      <c r="HY181" s="213"/>
      <c r="HZ181" s="213"/>
      <c r="IA181" s="213"/>
      <c r="IB181" s="213"/>
      <c r="IC181" s="213"/>
      <c r="ID181" s="213"/>
      <c r="IE181" s="213"/>
      <c r="IF181" s="213"/>
      <c r="IG181" s="213"/>
      <c r="IH181" s="213"/>
      <c r="II181" s="213"/>
      <c r="IJ181" s="213"/>
      <c r="IK181" s="213"/>
      <c r="IL181" s="213"/>
      <c r="IM181" s="213"/>
      <c r="IN181" s="213"/>
      <c r="IO181" s="213"/>
      <c r="IP181" s="213"/>
      <c r="IQ181" s="213"/>
      <c r="IR181" s="213"/>
      <c r="IS181" s="213"/>
      <c r="IT181" s="213"/>
    </row>
    <row r="182" spans="1:256" ht="26.4" x14ac:dyDescent="0.25">
      <c r="A182" s="209" t="s">
        <v>140</v>
      </c>
      <c r="B182" s="222" t="s">
        <v>584</v>
      </c>
      <c r="C182" s="211" t="s">
        <v>109</v>
      </c>
      <c r="D182" s="211" t="s">
        <v>109</v>
      </c>
      <c r="E182" s="222" t="s">
        <v>213</v>
      </c>
      <c r="F182" s="222" t="s">
        <v>141</v>
      </c>
      <c r="G182" s="212">
        <v>496.59</v>
      </c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213"/>
      <c r="Z182" s="213"/>
      <c r="AA182" s="213"/>
      <c r="AB182" s="213"/>
      <c r="AC182" s="213"/>
      <c r="AD182" s="213"/>
      <c r="AE182" s="213"/>
      <c r="AF182" s="213"/>
      <c r="AG182" s="213"/>
      <c r="AH182" s="213"/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13"/>
      <c r="BD182" s="213"/>
      <c r="BE182" s="213"/>
      <c r="BF182" s="213"/>
      <c r="BG182" s="213"/>
      <c r="BH182" s="213"/>
      <c r="BI182" s="213"/>
      <c r="BJ182" s="213"/>
      <c r="BK182" s="213"/>
      <c r="BL182" s="213"/>
      <c r="BM182" s="213"/>
      <c r="BN182" s="213"/>
      <c r="BO182" s="213"/>
      <c r="BP182" s="213"/>
      <c r="BQ182" s="213"/>
      <c r="BR182" s="213"/>
      <c r="BS182" s="213"/>
      <c r="BT182" s="213"/>
      <c r="BU182" s="213"/>
      <c r="BV182" s="213"/>
      <c r="BW182" s="213"/>
      <c r="BX182" s="213"/>
      <c r="BY182" s="213"/>
      <c r="BZ182" s="213"/>
      <c r="CA182" s="213"/>
      <c r="CB182" s="213"/>
      <c r="CC182" s="213"/>
      <c r="CD182" s="213"/>
      <c r="CE182" s="213"/>
      <c r="CF182" s="213"/>
      <c r="CG182" s="213"/>
      <c r="CH182" s="213"/>
      <c r="CI182" s="213"/>
      <c r="CJ182" s="213"/>
      <c r="CK182" s="213"/>
      <c r="CL182" s="213"/>
      <c r="CM182" s="213"/>
      <c r="CN182" s="213"/>
      <c r="CO182" s="213"/>
      <c r="CP182" s="213"/>
      <c r="CQ182" s="213"/>
      <c r="CR182" s="213"/>
      <c r="CS182" s="213"/>
      <c r="CT182" s="213"/>
      <c r="CU182" s="213"/>
      <c r="CV182" s="213"/>
      <c r="CW182" s="213"/>
      <c r="CX182" s="213"/>
      <c r="CY182" s="213"/>
      <c r="CZ182" s="213"/>
      <c r="DA182" s="213"/>
      <c r="DB182" s="213"/>
      <c r="DC182" s="213"/>
      <c r="DD182" s="213"/>
      <c r="DE182" s="213"/>
      <c r="DF182" s="213"/>
      <c r="DG182" s="213"/>
      <c r="DH182" s="213"/>
      <c r="DI182" s="213"/>
      <c r="DJ182" s="213"/>
      <c r="DK182" s="213"/>
      <c r="DL182" s="213"/>
      <c r="DM182" s="213"/>
      <c r="DN182" s="213"/>
      <c r="DO182" s="213"/>
      <c r="DP182" s="213"/>
      <c r="DQ182" s="213"/>
      <c r="DR182" s="213"/>
      <c r="DS182" s="213"/>
      <c r="DT182" s="213"/>
      <c r="DU182" s="213"/>
      <c r="DV182" s="213"/>
      <c r="DW182" s="213"/>
      <c r="DX182" s="213"/>
      <c r="DY182" s="213"/>
      <c r="DZ182" s="213"/>
      <c r="EA182" s="213"/>
      <c r="EB182" s="213"/>
      <c r="EC182" s="213"/>
      <c r="ED182" s="213"/>
      <c r="EE182" s="213"/>
      <c r="EF182" s="213"/>
      <c r="EG182" s="213"/>
      <c r="EH182" s="213"/>
      <c r="EI182" s="213"/>
      <c r="EJ182" s="213"/>
      <c r="EK182" s="213"/>
      <c r="EL182" s="213"/>
      <c r="EM182" s="213"/>
      <c r="EN182" s="213"/>
      <c r="EO182" s="213"/>
      <c r="EP182" s="213"/>
      <c r="EQ182" s="213"/>
      <c r="ER182" s="213"/>
      <c r="ES182" s="213"/>
      <c r="ET182" s="213"/>
      <c r="EU182" s="213"/>
      <c r="EV182" s="213"/>
      <c r="EW182" s="213"/>
      <c r="EX182" s="213"/>
      <c r="EY182" s="213"/>
      <c r="EZ182" s="213"/>
      <c r="FA182" s="213"/>
      <c r="FB182" s="213"/>
      <c r="FC182" s="213"/>
      <c r="FD182" s="213"/>
      <c r="FE182" s="213"/>
      <c r="FF182" s="213"/>
      <c r="FG182" s="213"/>
      <c r="FH182" s="213"/>
      <c r="FI182" s="213"/>
      <c r="FJ182" s="213"/>
      <c r="FK182" s="213"/>
      <c r="FL182" s="213"/>
      <c r="FM182" s="213"/>
      <c r="FN182" s="213"/>
      <c r="FO182" s="213"/>
      <c r="FP182" s="213"/>
      <c r="FQ182" s="213"/>
      <c r="FR182" s="213"/>
      <c r="FS182" s="213"/>
      <c r="FT182" s="213"/>
      <c r="FU182" s="213"/>
      <c r="FV182" s="213"/>
      <c r="FW182" s="213"/>
      <c r="FX182" s="213"/>
      <c r="FY182" s="213"/>
      <c r="FZ182" s="213"/>
      <c r="GA182" s="213"/>
      <c r="GB182" s="213"/>
      <c r="GC182" s="213"/>
      <c r="GD182" s="213"/>
      <c r="GE182" s="213"/>
      <c r="GF182" s="213"/>
      <c r="GG182" s="213"/>
      <c r="GH182" s="213"/>
      <c r="GI182" s="213"/>
      <c r="GJ182" s="213"/>
      <c r="GK182" s="213"/>
      <c r="GL182" s="213"/>
      <c r="GM182" s="213"/>
      <c r="GN182" s="213"/>
      <c r="GO182" s="213"/>
      <c r="GP182" s="213"/>
      <c r="GQ182" s="213"/>
      <c r="GR182" s="213"/>
      <c r="GS182" s="213"/>
      <c r="GT182" s="213"/>
      <c r="GU182" s="213"/>
      <c r="GV182" s="213"/>
      <c r="GW182" s="213"/>
      <c r="GX182" s="213"/>
      <c r="GY182" s="213"/>
      <c r="GZ182" s="213"/>
      <c r="HA182" s="213"/>
      <c r="HB182" s="213"/>
      <c r="HC182" s="213"/>
      <c r="HD182" s="213"/>
      <c r="HE182" s="213"/>
      <c r="HF182" s="213"/>
      <c r="HG182" s="213"/>
      <c r="HH182" s="213"/>
      <c r="HI182" s="213"/>
      <c r="HJ182" s="213"/>
      <c r="HK182" s="213"/>
      <c r="HL182" s="213"/>
      <c r="HM182" s="213"/>
      <c r="HN182" s="213"/>
      <c r="HO182" s="213"/>
      <c r="HP182" s="213"/>
      <c r="HQ182" s="213"/>
      <c r="HR182" s="213"/>
      <c r="HS182" s="213"/>
      <c r="HT182" s="213"/>
      <c r="HU182" s="213"/>
      <c r="HV182" s="213"/>
      <c r="HW182" s="213"/>
      <c r="HX182" s="213"/>
      <c r="HY182" s="213"/>
      <c r="HZ182" s="213"/>
      <c r="IA182" s="213"/>
      <c r="IB182" s="213"/>
      <c r="IC182" s="213"/>
      <c r="ID182" s="213"/>
      <c r="IE182" s="213"/>
      <c r="IF182" s="213"/>
      <c r="IG182" s="213"/>
      <c r="IH182" s="213"/>
      <c r="II182" s="213"/>
      <c r="IJ182" s="213"/>
      <c r="IK182" s="213"/>
      <c r="IL182" s="213"/>
      <c r="IM182" s="213"/>
      <c r="IN182" s="213"/>
      <c r="IO182" s="213"/>
      <c r="IP182" s="213"/>
      <c r="IQ182" s="213"/>
      <c r="IR182" s="213"/>
      <c r="IS182" s="213"/>
      <c r="IT182" s="213"/>
    </row>
    <row r="183" spans="1:256" s="126" customFormat="1" x14ac:dyDescent="0.25">
      <c r="A183" s="260" t="s">
        <v>615</v>
      </c>
      <c r="B183" s="216" t="s">
        <v>584</v>
      </c>
      <c r="C183" s="219" t="s">
        <v>109</v>
      </c>
      <c r="D183" s="219" t="s">
        <v>109</v>
      </c>
      <c r="E183" s="219" t="s">
        <v>215</v>
      </c>
      <c r="F183" s="219"/>
      <c r="G183" s="217">
        <f>SUM(G184)</f>
        <v>30959.9</v>
      </c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  <c r="AA183" s="181"/>
      <c r="AB183" s="181"/>
      <c r="AC183" s="181"/>
      <c r="AD183" s="181"/>
      <c r="AE183" s="181"/>
      <c r="AF183" s="181"/>
      <c r="AG183" s="181"/>
      <c r="AH183" s="181"/>
      <c r="AI183" s="181"/>
      <c r="AJ183" s="181"/>
      <c r="AK183" s="181"/>
      <c r="AL183" s="181"/>
      <c r="AM183" s="181"/>
      <c r="AN183" s="181"/>
      <c r="AO183" s="181"/>
      <c r="AP183" s="181"/>
      <c r="AQ183" s="181"/>
      <c r="AR183" s="181"/>
      <c r="AS183" s="181"/>
      <c r="AT183" s="181"/>
      <c r="AU183" s="181"/>
      <c r="AV183" s="181"/>
      <c r="AW183" s="181"/>
      <c r="AX183" s="181"/>
      <c r="AY183" s="181"/>
      <c r="AZ183" s="181"/>
      <c r="BA183" s="181"/>
      <c r="BB183" s="181"/>
      <c r="BC183" s="181"/>
      <c r="BD183" s="181"/>
      <c r="BE183" s="181"/>
      <c r="BF183" s="181"/>
      <c r="BG183" s="181"/>
      <c r="BH183" s="181"/>
      <c r="BI183" s="181"/>
      <c r="BJ183" s="181"/>
      <c r="BK183" s="181"/>
      <c r="BL183" s="181"/>
      <c r="BM183" s="181"/>
      <c r="BN183" s="181"/>
      <c r="BO183" s="181"/>
      <c r="BP183" s="181"/>
      <c r="BQ183" s="181"/>
      <c r="BR183" s="181"/>
      <c r="BS183" s="181"/>
      <c r="BT183" s="181"/>
      <c r="BU183" s="181"/>
      <c r="BV183" s="181"/>
      <c r="BW183" s="181"/>
      <c r="BX183" s="181"/>
      <c r="BY183" s="181"/>
      <c r="BZ183" s="181"/>
      <c r="CA183" s="181"/>
      <c r="CB183" s="181"/>
      <c r="CC183" s="181"/>
      <c r="CD183" s="181"/>
      <c r="CE183" s="181"/>
      <c r="CF183" s="181"/>
      <c r="CG183" s="181"/>
      <c r="CH183" s="181"/>
      <c r="CI183" s="181"/>
      <c r="CJ183" s="181"/>
      <c r="CK183" s="181"/>
      <c r="CL183" s="181"/>
      <c r="CM183" s="181"/>
      <c r="CN183" s="181"/>
      <c r="CO183" s="181"/>
      <c r="CP183" s="181"/>
      <c r="CQ183" s="181"/>
      <c r="CR183" s="181"/>
      <c r="CS183" s="181"/>
      <c r="CT183" s="181"/>
      <c r="CU183" s="181"/>
      <c r="CV183" s="181"/>
      <c r="CW183" s="181"/>
      <c r="CX183" s="181"/>
      <c r="CY183" s="181"/>
      <c r="CZ183" s="181"/>
      <c r="DA183" s="181"/>
      <c r="DB183" s="181"/>
      <c r="DC183" s="181"/>
      <c r="DD183" s="181"/>
      <c r="DE183" s="181"/>
      <c r="DF183" s="181"/>
      <c r="DG183" s="181"/>
      <c r="DH183" s="181"/>
      <c r="DI183" s="181"/>
      <c r="DJ183" s="181"/>
      <c r="DK183" s="181"/>
      <c r="DL183" s="181"/>
      <c r="DM183" s="181"/>
      <c r="DN183" s="181"/>
      <c r="DO183" s="181"/>
      <c r="DP183" s="181"/>
      <c r="DQ183" s="181"/>
      <c r="DR183" s="181"/>
      <c r="DS183" s="181"/>
      <c r="DT183" s="181"/>
      <c r="DU183" s="181"/>
      <c r="DV183" s="181"/>
      <c r="DW183" s="181"/>
      <c r="DX183" s="181"/>
      <c r="DY183" s="181"/>
      <c r="DZ183" s="181"/>
      <c r="EA183" s="181"/>
      <c r="EB183" s="181"/>
      <c r="EC183" s="181"/>
      <c r="ED183" s="181"/>
      <c r="EE183" s="181"/>
      <c r="EF183" s="181"/>
      <c r="EG183" s="181"/>
      <c r="EH183" s="181"/>
      <c r="EI183" s="181"/>
      <c r="EJ183" s="181"/>
      <c r="EK183" s="181"/>
      <c r="EL183" s="181"/>
      <c r="EM183" s="181"/>
      <c r="EN183" s="181"/>
      <c r="EO183" s="181"/>
      <c r="EP183" s="181"/>
      <c r="EQ183" s="181"/>
      <c r="ER183" s="181"/>
      <c r="ES183" s="181"/>
      <c r="ET183" s="181"/>
      <c r="EU183" s="181"/>
      <c r="EV183" s="181"/>
      <c r="EW183" s="181"/>
      <c r="EX183" s="181"/>
      <c r="EY183" s="181"/>
      <c r="EZ183" s="181"/>
      <c r="FA183" s="181"/>
      <c r="FB183" s="181"/>
      <c r="FC183" s="181"/>
      <c r="FD183" s="181"/>
      <c r="FE183" s="181"/>
      <c r="FF183" s="181"/>
      <c r="FG183" s="181"/>
      <c r="FH183" s="181"/>
      <c r="FI183" s="181"/>
      <c r="FJ183" s="181"/>
      <c r="FK183" s="181"/>
      <c r="FL183" s="181"/>
      <c r="FM183" s="181"/>
      <c r="FN183" s="181"/>
      <c r="FO183" s="181"/>
      <c r="FP183" s="181"/>
      <c r="FQ183" s="181"/>
      <c r="FR183" s="181"/>
      <c r="FS183" s="181"/>
      <c r="FT183" s="181"/>
      <c r="FU183" s="181"/>
      <c r="FV183" s="181"/>
      <c r="FW183" s="181"/>
      <c r="FX183" s="181"/>
      <c r="FY183" s="181"/>
      <c r="FZ183" s="181"/>
      <c r="GA183" s="181"/>
      <c r="GB183" s="181"/>
      <c r="GC183" s="181"/>
      <c r="GD183" s="181"/>
      <c r="GE183" s="181"/>
      <c r="GF183" s="181"/>
      <c r="GG183" s="181"/>
      <c r="GH183" s="181"/>
      <c r="GI183" s="181"/>
      <c r="GJ183" s="181"/>
      <c r="GK183" s="181"/>
      <c r="GL183" s="181"/>
      <c r="GM183" s="181"/>
      <c r="GN183" s="181"/>
      <c r="GO183" s="181"/>
      <c r="GP183" s="181"/>
      <c r="GQ183" s="181"/>
      <c r="GR183" s="181"/>
      <c r="GS183" s="181"/>
      <c r="GT183" s="181"/>
      <c r="GU183" s="181"/>
      <c r="GV183" s="181"/>
      <c r="GW183" s="181"/>
      <c r="GX183" s="181"/>
      <c r="GY183" s="181"/>
      <c r="GZ183" s="181"/>
      <c r="HA183" s="181"/>
      <c r="HB183" s="181"/>
      <c r="HC183" s="181"/>
      <c r="HD183" s="181"/>
      <c r="HE183" s="181"/>
      <c r="HF183" s="181"/>
      <c r="HG183" s="181"/>
      <c r="HH183" s="181"/>
      <c r="HI183" s="181"/>
      <c r="HJ183" s="181"/>
      <c r="HK183" s="181"/>
      <c r="HL183" s="181"/>
      <c r="HM183" s="181"/>
      <c r="HN183" s="181"/>
      <c r="HO183" s="181"/>
      <c r="HP183" s="181"/>
      <c r="HQ183" s="181"/>
      <c r="HR183" s="181"/>
      <c r="HS183" s="181"/>
      <c r="HT183" s="181"/>
      <c r="HU183" s="181"/>
      <c r="HV183" s="181"/>
      <c r="HW183" s="181"/>
      <c r="HX183" s="181"/>
      <c r="HY183" s="181"/>
      <c r="HZ183" s="181"/>
      <c r="IA183" s="181"/>
      <c r="IB183" s="181"/>
      <c r="IC183" s="181"/>
      <c r="ID183" s="181"/>
      <c r="IE183" s="181"/>
      <c r="IF183" s="181"/>
      <c r="IG183" s="181"/>
      <c r="IH183" s="181"/>
      <c r="II183" s="181"/>
      <c r="IJ183" s="181"/>
      <c r="IK183" s="181"/>
      <c r="IL183" s="181"/>
      <c r="IM183" s="181"/>
      <c r="IN183" s="181"/>
      <c r="IO183" s="181"/>
      <c r="IP183" s="181"/>
      <c r="IQ183" s="181"/>
      <c r="IR183" s="181"/>
      <c r="IS183" s="181"/>
      <c r="IT183" s="181"/>
      <c r="IU183" s="213"/>
      <c r="IV183" s="213"/>
    </row>
    <row r="184" spans="1:256" s="234" customFormat="1" ht="13.8" x14ac:dyDescent="0.3">
      <c r="A184" s="209" t="s">
        <v>586</v>
      </c>
      <c r="B184" s="211" t="s">
        <v>584</v>
      </c>
      <c r="C184" s="222" t="s">
        <v>109</v>
      </c>
      <c r="D184" s="222" t="s">
        <v>109</v>
      </c>
      <c r="E184" s="222" t="s">
        <v>215</v>
      </c>
      <c r="F184" s="222" t="s">
        <v>98</v>
      </c>
      <c r="G184" s="212">
        <v>30959.9</v>
      </c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1"/>
      <c r="AQ184" s="181"/>
      <c r="AR184" s="181"/>
      <c r="AS184" s="181"/>
      <c r="AT184" s="181"/>
      <c r="AU184" s="181"/>
      <c r="AV184" s="181"/>
      <c r="AW184" s="181"/>
      <c r="AX184" s="181"/>
      <c r="AY184" s="181"/>
      <c r="AZ184" s="181"/>
      <c r="BA184" s="181"/>
      <c r="BB184" s="181"/>
      <c r="BC184" s="181"/>
      <c r="BD184" s="181"/>
      <c r="BE184" s="181"/>
      <c r="BF184" s="181"/>
      <c r="BG184" s="181"/>
      <c r="BH184" s="181"/>
      <c r="BI184" s="181"/>
      <c r="BJ184" s="181"/>
      <c r="BK184" s="181"/>
      <c r="BL184" s="181"/>
      <c r="BM184" s="181"/>
      <c r="BN184" s="181"/>
      <c r="BO184" s="181"/>
      <c r="BP184" s="181"/>
      <c r="BQ184" s="181"/>
      <c r="BR184" s="181"/>
      <c r="BS184" s="181"/>
      <c r="BT184" s="181"/>
      <c r="BU184" s="181"/>
      <c r="BV184" s="181"/>
      <c r="BW184" s="181"/>
      <c r="BX184" s="181"/>
      <c r="BY184" s="181"/>
      <c r="BZ184" s="181"/>
      <c r="CA184" s="181"/>
      <c r="CB184" s="181"/>
      <c r="CC184" s="181"/>
      <c r="CD184" s="181"/>
      <c r="CE184" s="181"/>
      <c r="CF184" s="181"/>
      <c r="CG184" s="181"/>
      <c r="CH184" s="181"/>
      <c r="CI184" s="181"/>
      <c r="CJ184" s="181"/>
      <c r="CK184" s="181"/>
      <c r="CL184" s="181"/>
      <c r="CM184" s="181"/>
      <c r="CN184" s="181"/>
      <c r="CO184" s="181"/>
      <c r="CP184" s="181"/>
      <c r="CQ184" s="181"/>
      <c r="CR184" s="181"/>
      <c r="CS184" s="181"/>
      <c r="CT184" s="181"/>
      <c r="CU184" s="181"/>
      <c r="CV184" s="181"/>
      <c r="CW184" s="181"/>
      <c r="CX184" s="181"/>
      <c r="CY184" s="181"/>
      <c r="CZ184" s="181"/>
      <c r="DA184" s="181"/>
      <c r="DB184" s="181"/>
      <c r="DC184" s="181"/>
      <c r="DD184" s="181"/>
      <c r="DE184" s="181"/>
      <c r="DF184" s="181"/>
      <c r="DG184" s="181"/>
      <c r="DH184" s="181"/>
      <c r="DI184" s="181"/>
      <c r="DJ184" s="181"/>
      <c r="DK184" s="181"/>
      <c r="DL184" s="181"/>
      <c r="DM184" s="181"/>
      <c r="DN184" s="181"/>
      <c r="DO184" s="181"/>
      <c r="DP184" s="181"/>
      <c r="DQ184" s="181"/>
      <c r="DR184" s="181"/>
      <c r="DS184" s="181"/>
      <c r="DT184" s="181"/>
      <c r="DU184" s="181"/>
      <c r="DV184" s="181"/>
      <c r="DW184" s="181"/>
      <c r="DX184" s="181"/>
      <c r="DY184" s="181"/>
      <c r="DZ184" s="181"/>
      <c r="EA184" s="181"/>
      <c r="EB184" s="181"/>
      <c r="EC184" s="181"/>
      <c r="ED184" s="181"/>
      <c r="EE184" s="181"/>
      <c r="EF184" s="181"/>
      <c r="EG184" s="181"/>
      <c r="EH184" s="181"/>
      <c r="EI184" s="181"/>
      <c r="EJ184" s="181"/>
      <c r="EK184" s="181"/>
      <c r="EL184" s="181"/>
      <c r="EM184" s="181"/>
      <c r="EN184" s="181"/>
      <c r="EO184" s="181"/>
      <c r="EP184" s="181"/>
      <c r="EQ184" s="181"/>
      <c r="ER184" s="181"/>
      <c r="ES184" s="181"/>
      <c r="ET184" s="181"/>
      <c r="EU184" s="181"/>
      <c r="EV184" s="181"/>
      <c r="EW184" s="181"/>
      <c r="EX184" s="181"/>
      <c r="EY184" s="181"/>
      <c r="EZ184" s="181"/>
      <c r="FA184" s="181"/>
      <c r="FB184" s="181"/>
      <c r="FC184" s="181"/>
      <c r="FD184" s="181"/>
      <c r="FE184" s="181"/>
      <c r="FF184" s="181"/>
      <c r="FG184" s="181"/>
      <c r="FH184" s="181"/>
      <c r="FI184" s="181"/>
      <c r="FJ184" s="181"/>
      <c r="FK184" s="181"/>
      <c r="FL184" s="181"/>
      <c r="FM184" s="181"/>
      <c r="FN184" s="181"/>
      <c r="FO184" s="181"/>
      <c r="FP184" s="181"/>
      <c r="FQ184" s="181"/>
      <c r="FR184" s="181"/>
      <c r="FS184" s="181"/>
      <c r="FT184" s="181"/>
      <c r="FU184" s="181"/>
      <c r="FV184" s="181"/>
      <c r="FW184" s="181"/>
      <c r="FX184" s="181"/>
      <c r="FY184" s="181"/>
      <c r="FZ184" s="181"/>
      <c r="GA184" s="181"/>
      <c r="GB184" s="181"/>
      <c r="GC184" s="181"/>
      <c r="GD184" s="181"/>
      <c r="GE184" s="181"/>
      <c r="GF184" s="181"/>
      <c r="GG184" s="181"/>
      <c r="GH184" s="181"/>
      <c r="GI184" s="181"/>
      <c r="GJ184" s="181"/>
      <c r="GK184" s="181"/>
      <c r="GL184" s="181"/>
      <c r="GM184" s="181"/>
      <c r="GN184" s="181"/>
      <c r="GO184" s="181"/>
      <c r="GP184" s="181"/>
      <c r="GQ184" s="181"/>
      <c r="GR184" s="181"/>
      <c r="GS184" s="181"/>
      <c r="GT184" s="181"/>
      <c r="GU184" s="181"/>
      <c r="GV184" s="181"/>
      <c r="GW184" s="181"/>
      <c r="GX184" s="181"/>
      <c r="GY184" s="181"/>
      <c r="GZ184" s="181"/>
      <c r="HA184" s="181"/>
      <c r="HB184" s="181"/>
      <c r="HC184" s="181"/>
      <c r="HD184" s="181"/>
      <c r="HE184" s="181"/>
      <c r="HF184" s="181"/>
      <c r="HG184" s="181"/>
      <c r="HH184" s="181"/>
      <c r="HI184" s="181"/>
      <c r="HJ184" s="181"/>
      <c r="HK184" s="181"/>
      <c r="HL184" s="181"/>
      <c r="HM184" s="181"/>
      <c r="HN184" s="181"/>
      <c r="HO184" s="181"/>
      <c r="HP184" s="181"/>
      <c r="HQ184" s="181"/>
      <c r="HR184" s="181"/>
      <c r="HS184" s="181"/>
      <c r="HT184" s="181"/>
      <c r="HU184" s="181"/>
      <c r="HV184" s="181"/>
      <c r="HW184" s="181"/>
      <c r="HX184" s="181"/>
      <c r="HY184" s="181"/>
      <c r="HZ184" s="181"/>
      <c r="IA184" s="181"/>
      <c r="IB184" s="181"/>
      <c r="IC184" s="181"/>
      <c r="ID184" s="181"/>
      <c r="IE184" s="181"/>
      <c r="IF184" s="181"/>
      <c r="IG184" s="181"/>
      <c r="IH184" s="181"/>
      <c r="II184" s="181"/>
      <c r="IJ184" s="181"/>
      <c r="IK184" s="181"/>
      <c r="IL184" s="181"/>
      <c r="IM184" s="181"/>
      <c r="IN184" s="181"/>
      <c r="IO184" s="181"/>
      <c r="IP184" s="181"/>
      <c r="IQ184" s="181"/>
      <c r="IR184" s="181"/>
      <c r="IS184" s="181"/>
      <c r="IT184" s="181"/>
      <c r="IU184" s="240"/>
      <c r="IV184" s="240"/>
    </row>
    <row r="185" spans="1:256" s="240" customFormat="1" ht="27" x14ac:dyDescent="0.3">
      <c r="A185" s="214" t="s">
        <v>616</v>
      </c>
      <c r="B185" s="216" t="s">
        <v>584</v>
      </c>
      <c r="C185" s="216" t="s">
        <v>109</v>
      </c>
      <c r="D185" s="216" t="s">
        <v>109</v>
      </c>
      <c r="E185" s="219" t="s">
        <v>217</v>
      </c>
      <c r="F185" s="219"/>
      <c r="G185" s="217">
        <f>SUM(G186)</f>
        <v>0</v>
      </c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6"/>
      <c r="BD185" s="126"/>
      <c r="BE185" s="126"/>
      <c r="BF185" s="126"/>
      <c r="BG185" s="126"/>
      <c r="BH185" s="126"/>
      <c r="BI185" s="126"/>
      <c r="BJ185" s="126"/>
      <c r="BK185" s="126"/>
      <c r="BL185" s="126"/>
      <c r="BM185" s="126"/>
      <c r="BN185" s="126"/>
      <c r="BO185" s="126"/>
      <c r="BP185" s="126"/>
      <c r="BQ185" s="126"/>
      <c r="BR185" s="126"/>
      <c r="BS185" s="126"/>
      <c r="BT185" s="126"/>
      <c r="BU185" s="126"/>
      <c r="BV185" s="126"/>
      <c r="BW185" s="126"/>
      <c r="BX185" s="126"/>
      <c r="BY185" s="126"/>
      <c r="BZ185" s="126"/>
      <c r="CA185" s="126"/>
      <c r="CB185" s="126"/>
      <c r="CC185" s="126"/>
      <c r="CD185" s="126"/>
      <c r="CE185" s="126"/>
      <c r="CF185" s="126"/>
      <c r="CG185" s="126"/>
      <c r="CH185" s="126"/>
      <c r="CI185" s="126"/>
      <c r="CJ185" s="126"/>
      <c r="CK185" s="126"/>
      <c r="CL185" s="126"/>
      <c r="CM185" s="126"/>
      <c r="CN185" s="126"/>
      <c r="CO185" s="126"/>
      <c r="CP185" s="126"/>
      <c r="CQ185" s="126"/>
      <c r="CR185" s="126"/>
      <c r="CS185" s="126"/>
      <c r="CT185" s="126"/>
      <c r="CU185" s="126"/>
      <c r="CV185" s="126"/>
      <c r="CW185" s="126"/>
      <c r="CX185" s="126"/>
      <c r="CY185" s="126"/>
      <c r="CZ185" s="126"/>
      <c r="DA185" s="126"/>
      <c r="DB185" s="126"/>
      <c r="DC185" s="126"/>
      <c r="DD185" s="126"/>
      <c r="DE185" s="126"/>
      <c r="DF185" s="126"/>
      <c r="DG185" s="126"/>
      <c r="DH185" s="126"/>
      <c r="DI185" s="126"/>
      <c r="DJ185" s="126"/>
      <c r="DK185" s="126"/>
      <c r="DL185" s="126"/>
      <c r="DM185" s="126"/>
      <c r="DN185" s="126"/>
      <c r="DO185" s="126"/>
      <c r="DP185" s="126"/>
      <c r="DQ185" s="126"/>
      <c r="DR185" s="126"/>
      <c r="DS185" s="126"/>
      <c r="DT185" s="126"/>
      <c r="DU185" s="126"/>
      <c r="DV185" s="126"/>
      <c r="DW185" s="126"/>
      <c r="DX185" s="126"/>
      <c r="DY185" s="126"/>
      <c r="DZ185" s="126"/>
      <c r="EA185" s="126"/>
      <c r="EB185" s="126"/>
      <c r="EC185" s="126"/>
      <c r="ED185" s="126"/>
      <c r="EE185" s="126"/>
      <c r="EF185" s="126"/>
      <c r="EG185" s="126"/>
      <c r="EH185" s="126"/>
      <c r="EI185" s="126"/>
      <c r="EJ185" s="126"/>
      <c r="EK185" s="126"/>
      <c r="EL185" s="126"/>
      <c r="EM185" s="126"/>
      <c r="EN185" s="126"/>
      <c r="EO185" s="126"/>
      <c r="EP185" s="126"/>
      <c r="EQ185" s="126"/>
      <c r="ER185" s="126"/>
      <c r="ES185" s="126"/>
      <c r="ET185" s="126"/>
      <c r="EU185" s="126"/>
      <c r="EV185" s="126"/>
      <c r="EW185" s="126"/>
      <c r="EX185" s="126"/>
      <c r="EY185" s="126"/>
      <c r="EZ185" s="126"/>
      <c r="FA185" s="126"/>
      <c r="FB185" s="126"/>
      <c r="FC185" s="126"/>
      <c r="FD185" s="126"/>
      <c r="FE185" s="126"/>
      <c r="FF185" s="126"/>
      <c r="FG185" s="126"/>
      <c r="FH185" s="126"/>
      <c r="FI185" s="126"/>
      <c r="FJ185" s="126"/>
      <c r="FK185" s="126"/>
      <c r="FL185" s="126"/>
      <c r="FM185" s="126"/>
      <c r="FN185" s="126"/>
      <c r="FO185" s="126"/>
      <c r="FP185" s="126"/>
      <c r="FQ185" s="126"/>
      <c r="FR185" s="126"/>
      <c r="FS185" s="126"/>
      <c r="FT185" s="126"/>
      <c r="FU185" s="126"/>
      <c r="FV185" s="126"/>
      <c r="FW185" s="126"/>
      <c r="FX185" s="126"/>
      <c r="FY185" s="126"/>
      <c r="FZ185" s="126"/>
      <c r="GA185" s="126"/>
      <c r="GB185" s="126"/>
      <c r="GC185" s="126"/>
      <c r="GD185" s="126"/>
      <c r="GE185" s="126"/>
      <c r="GF185" s="126"/>
      <c r="GG185" s="126"/>
      <c r="GH185" s="126"/>
      <c r="GI185" s="126"/>
      <c r="GJ185" s="126"/>
      <c r="GK185" s="126"/>
      <c r="GL185" s="126"/>
      <c r="GM185" s="126"/>
      <c r="GN185" s="126"/>
      <c r="GO185" s="126"/>
      <c r="GP185" s="126"/>
      <c r="GQ185" s="126"/>
      <c r="GR185" s="126"/>
      <c r="GS185" s="126"/>
      <c r="GT185" s="126"/>
      <c r="GU185" s="126"/>
      <c r="GV185" s="126"/>
      <c r="GW185" s="126"/>
      <c r="GX185" s="126"/>
      <c r="GY185" s="126"/>
      <c r="GZ185" s="126"/>
      <c r="HA185" s="126"/>
      <c r="HB185" s="126"/>
      <c r="HC185" s="126"/>
      <c r="HD185" s="126"/>
      <c r="HE185" s="126"/>
      <c r="HF185" s="126"/>
      <c r="HG185" s="126"/>
      <c r="HH185" s="126"/>
      <c r="HI185" s="126"/>
      <c r="HJ185" s="126"/>
      <c r="HK185" s="126"/>
      <c r="HL185" s="126"/>
      <c r="HM185" s="126"/>
      <c r="HN185" s="126"/>
      <c r="HO185" s="126"/>
      <c r="HP185" s="126"/>
      <c r="HQ185" s="126"/>
      <c r="HR185" s="126"/>
      <c r="HS185" s="126"/>
      <c r="HT185" s="126"/>
      <c r="HU185" s="126"/>
      <c r="HV185" s="126"/>
      <c r="HW185" s="126"/>
      <c r="HX185" s="126"/>
      <c r="HY185" s="126"/>
      <c r="HZ185" s="126"/>
      <c r="IA185" s="126"/>
      <c r="IB185" s="126"/>
      <c r="IC185" s="126"/>
      <c r="ID185" s="126"/>
      <c r="IE185" s="126"/>
      <c r="IF185" s="126"/>
      <c r="IG185" s="126"/>
      <c r="IH185" s="126"/>
      <c r="II185" s="126"/>
      <c r="IJ185" s="126"/>
      <c r="IK185" s="126"/>
      <c r="IL185" s="126"/>
      <c r="IM185" s="126"/>
      <c r="IN185" s="126"/>
      <c r="IO185" s="126"/>
      <c r="IP185" s="126"/>
      <c r="IQ185" s="126"/>
      <c r="IR185" s="126"/>
      <c r="IS185" s="126"/>
      <c r="IT185" s="126"/>
      <c r="IU185" s="181"/>
      <c r="IV185" s="181"/>
    </row>
    <row r="186" spans="1:256" s="213" customFormat="1" x14ac:dyDescent="0.25">
      <c r="A186" s="209" t="s">
        <v>586</v>
      </c>
      <c r="B186" s="211" t="s">
        <v>584</v>
      </c>
      <c r="C186" s="211" t="s">
        <v>109</v>
      </c>
      <c r="D186" s="211" t="s">
        <v>109</v>
      </c>
      <c r="E186" s="222" t="s">
        <v>217</v>
      </c>
      <c r="F186" s="222" t="s">
        <v>98</v>
      </c>
      <c r="G186" s="212">
        <v>0</v>
      </c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  <c r="BE186" s="126"/>
      <c r="BF186" s="126"/>
      <c r="BG186" s="126"/>
      <c r="BH186" s="126"/>
      <c r="BI186" s="126"/>
      <c r="BJ186" s="126"/>
      <c r="BK186" s="126"/>
      <c r="BL186" s="126"/>
      <c r="BM186" s="126"/>
      <c r="BN186" s="126"/>
      <c r="BO186" s="126"/>
      <c r="BP186" s="126"/>
      <c r="BQ186" s="126"/>
      <c r="BR186" s="126"/>
      <c r="BS186" s="126"/>
      <c r="BT186" s="126"/>
      <c r="BU186" s="126"/>
      <c r="BV186" s="126"/>
      <c r="BW186" s="126"/>
      <c r="BX186" s="126"/>
      <c r="BY186" s="126"/>
      <c r="BZ186" s="126"/>
      <c r="CA186" s="126"/>
      <c r="CB186" s="126"/>
      <c r="CC186" s="126"/>
      <c r="CD186" s="126"/>
      <c r="CE186" s="126"/>
      <c r="CF186" s="126"/>
      <c r="CG186" s="126"/>
      <c r="CH186" s="126"/>
      <c r="CI186" s="126"/>
      <c r="CJ186" s="126"/>
      <c r="CK186" s="126"/>
      <c r="CL186" s="126"/>
      <c r="CM186" s="126"/>
      <c r="CN186" s="126"/>
      <c r="CO186" s="126"/>
      <c r="CP186" s="126"/>
      <c r="CQ186" s="126"/>
      <c r="CR186" s="126"/>
      <c r="CS186" s="126"/>
      <c r="CT186" s="126"/>
      <c r="CU186" s="126"/>
      <c r="CV186" s="126"/>
      <c r="CW186" s="126"/>
      <c r="CX186" s="126"/>
      <c r="CY186" s="126"/>
      <c r="CZ186" s="126"/>
      <c r="DA186" s="126"/>
      <c r="DB186" s="126"/>
      <c r="DC186" s="126"/>
      <c r="DD186" s="126"/>
      <c r="DE186" s="126"/>
      <c r="DF186" s="126"/>
      <c r="DG186" s="126"/>
      <c r="DH186" s="126"/>
      <c r="DI186" s="126"/>
      <c r="DJ186" s="126"/>
      <c r="DK186" s="126"/>
      <c r="DL186" s="126"/>
      <c r="DM186" s="126"/>
      <c r="DN186" s="126"/>
      <c r="DO186" s="126"/>
      <c r="DP186" s="126"/>
      <c r="DQ186" s="126"/>
      <c r="DR186" s="126"/>
      <c r="DS186" s="126"/>
      <c r="DT186" s="126"/>
      <c r="DU186" s="126"/>
      <c r="DV186" s="126"/>
      <c r="DW186" s="126"/>
      <c r="DX186" s="126"/>
      <c r="DY186" s="126"/>
      <c r="DZ186" s="126"/>
      <c r="EA186" s="126"/>
      <c r="EB186" s="126"/>
      <c r="EC186" s="126"/>
      <c r="ED186" s="126"/>
      <c r="EE186" s="126"/>
      <c r="EF186" s="126"/>
      <c r="EG186" s="126"/>
      <c r="EH186" s="126"/>
      <c r="EI186" s="126"/>
      <c r="EJ186" s="126"/>
      <c r="EK186" s="126"/>
      <c r="EL186" s="126"/>
      <c r="EM186" s="126"/>
      <c r="EN186" s="126"/>
      <c r="EO186" s="126"/>
      <c r="EP186" s="126"/>
      <c r="EQ186" s="126"/>
      <c r="ER186" s="126"/>
      <c r="ES186" s="126"/>
      <c r="ET186" s="126"/>
      <c r="EU186" s="126"/>
      <c r="EV186" s="126"/>
      <c r="EW186" s="126"/>
      <c r="EX186" s="126"/>
      <c r="EY186" s="126"/>
      <c r="EZ186" s="126"/>
      <c r="FA186" s="126"/>
      <c r="FB186" s="126"/>
      <c r="FC186" s="126"/>
      <c r="FD186" s="126"/>
      <c r="FE186" s="126"/>
      <c r="FF186" s="126"/>
      <c r="FG186" s="126"/>
      <c r="FH186" s="126"/>
      <c r="FI186" s="126"/>
      <c r="FJ186" s="126"/>
      <c r="FK186" s="126"/>
      <c r="FL186" s="126"/>
      <c r="FM186" s="126"/>
      <c r="FN186" s="126"/>
      <c r="FO186" s="126"/>
      <c r="FP186" s="126"/>
      <c r="FQ186" s="126"/>
      <c r="FR186" s="126"/>
      <c r="FS186" s="126"/>
      <c r="FT186" s="126"/>
      <c r="FU186" s="126"/>
      <c r="FV186" s="126"/>
      <c r="FW186" s="126"/>
      <c r="FX186" s="126"/>
      <c r="FY186" s="126"/>
      <c r="FZ186" s="126"/>
      <c r="GA186" s="126"/>
      <c r="GB186" s="126"/>
      <c r="GC186" s="126"/>
      <c r="GD186" s="126"/>
      <c r="GE186" s="126"/>
      <c r="GF186" s="126"/>
      <c r="GG186" s="126"/>
      <c r="GH186" s="126"/>
      <c r="GI186" s="126"/>
      <c r="GJ186" s="126"/>
      <c r="GK186" s="126"/>
      <c r="GL186" s="126"/>
      <c r="GM186" s="126"/>
      <c r="GN186" s="126"/>
      <c r="GO186" s="126"/>
      <c r="GP186" s="126"/>
      <c r="GQ186" s="126"/>
      <c r="GR186" s="126"/>
      <c r="GS186" s="126"/>
      <c r="GT186" s="126"/>
      <c r="GU186" s="126"/>
      <c r="GV186" s="126"/>
      <c r="GW186" s="126"/>
      <c r="GX186" s="126"/>
      <c r="GY186" s="126"/>
      <c r="GZ186" s="126"/>
      <c r="HA186" s="126"/>
      <c r="HB186" s="126"/>
      <c r="HC186" s="126"/>
      <c r="HD186" s="126"/>
      <c r="HE186" s="126"/>
      <c r="HF186" s="126"/>
      <c r="HG186" s="126"/>
      <c r="HH186" s="126"/>
      <c r="HI186" s="126"/>
      <c r="HJ186" s="126"/>
      <c r="HK186" s="126"/>
      <c r="HL186" s="126"/>
      <c r="HM186" s="126"/>
      <c r="HN186" s="126"/>
      <c r="HO186" s="126"/>
      <c r="HP186" s="126"/>
      <c r="HQ186" s="126"/>
      <c r="HR186" s="126"/>
      <c r="HS186" s="126"/>
      <c r="HT186" s="126"/>
      <c r="HU186" s="126"/>
      <c r="HV186" s="126"/>
      <c r="HW186" s="126"/>
      <c r="HX186" s="126"/>
      <c r="HY186" s="126"/>
      <c r="HZ186" s="126"/>
      <c r="IA186" s="126"/>
      <c r="IB186" s="126"/>
      <c r="IC186" s="126"/>
      <c r="ID186" s="126"/>
      <c r="IE186" s="126"/>
      <c r="IF186" s="126"/>
      <c r="IG186" s="126"/>
      <c r="IH186" s="126"/>
      <c r="II186" s="126"/>
      <c r="IJ186" s="126"/>
      <c r="IK186" s="126"/>
      <c r="IL186" s="126"/>
      <c r="IM186" s="126"/>
      <c r="IN186" s="126"/>
      <c r="IO186" s="126"/>
      <c r="IP186" s="126"/>
      <c r="IQ186" s="126"/>
      <c r="IR186" s="126"/>
      <c r="IS186" s="126"/>
      <c r="IT186" s="126"/>
      <c r="IU186" s="181"/>
      <c r="IV186" s="181"/>
    </row>
    <row r="187" spans="1:256" ht="13.8" x14ac:dyDescent="0.25">
      <c r="A187" s="228" t="s">
        <v>218</v>
      </c>
      <c r="B187" s="229" t="s">
        <v>584</v>
      </c>
      <c r="C187" s="197" t="s">
        <v>219</v>
      </c>
      <c r="D187" s="197"/>
      <c r="E187" s="197"/>
      <c r="F187" s="197"/>
      <c r="G187" s="198">
        <f>SUM(G193+G188)</f>
        <v>230.38</v>
      </c>
    </row>
    <row r="188" spans="1:256" ht="13.8" hidden="1" customHeight="1" x14ac:dyDescent="0.25">
      <c r="A188" s="228" t="s">
        <v>220</v>
      </c>
      <c r="B188" s="229" t="s">
        <v>584</v>
      </c>
      <c r="C188" s="197" t="s">
        <v>219</v>
      </c>
      <c r="D188" s="197" t="s">
        <v>85</v>
      </c>
      <c r="E188" s="197"/>
      <c r="F188" s="197"/>
      <c r="G188" s="198">
        <f>SUM(G189+G191)</f>
        <v>0</v>
      </c>
    </row>
    <row r="189" spans="1:256" ht="26.4" hidden="1" customHeight="1" x14ac:dyDescent="0.25">
      <c r="A189" s="214" t="s">
        <v>221</v>
      </c>
      <c r="B189" s="215" t="s">
        <v>584</v>
      </c>
      <c r="C189" s="219" t="s">
        <v>219</v>
      </c>
      <c r="D189" s="219" t="s">
        <v>85</v>
      </c>
      <c r="E189" s="219" t="s">
        <v>222</v>
      </c>
      <c r="F189" s="200"/>
      <c r="G189" s="217">
        <f>SUM(G190)</f>
        <v>0</v>
      </c>
    </row>
    <row r="190" spans="1:256" ht="13.2" hidden="1" customHeight="1" x14ac:dyDescent="0.25">
      <c r="A190" s="209" t="s">
        <v>586</v>
      </c>
      <c r="B190" s="222" t="s">
        <v>584</v>
      </c>
      <c r="C190" s="222" t="s">
        <v>219</v>
      </c>
      <c r="D190" s="222" t="s">
        <v>85</v>
      </c>
      <c r="E190" s="222" t="s">
        <v>222</v>
      </c>
      <c r="F190" s="222" t="s">
        <v>98</v>
      </c>
      <c r="G190" s="212">
        <v>0</v>
      </c>
    </row>
    <row r="191" spans="1:256" ht="13.2" hidden="1" customHeight="1" x14ac:dyDescent="0.25">
      <c r="A191" s="199" t="s">
        <v>186</v>
      </c>
      <c r="B191" s="201" t="s">
        <v>584</v>
      </c>
      <c r="C191" s="200" t="s">
        <v>219</v>
      </c>
      <c r="D191" s="200" t="s">
        <v>85</v>
      </c>
      <c r="E191" s="200" t="s">
        <v>187</v>
      </c>
      <c r="F191" s="200"/>
      <c r="G191" s="202">
        <f>SUM(G192)</f>
        <v>0</v>
      </c>
    </row>
    <row r="192" spans="1:256" ht="13.2" hidden="1" customHeight="1" x14ac:dyDescent="0.25">
      <c r="A192" s="209" t="s">
        <v>586</v>
      </c>
      <c r="B192" s="211" t="s">
        <v>584</v>
      </c>
      <c r="C192" s="222" t="s">
        <v>219</v>
      </c>
      <c r="D192" s="222" t="s">
        <v>85</v>
      </c>
      <c r="E192" s="222" t="s">
        <v>187</v>
      </c>
      <c r="F192" s="222" t="s">
        <v>98</v>
      </c>
      <c r="G192" s="212">
        <v>0</v>
      </c>
    </row>
    <row r="193" spans="1:254" x14ac:dyDescent="0.25">
      <c r="A193" s="199" t="s">
        <v>223</v>
      </c>
      <c r="B193" s="262">
        <v>510</v>
      </c>
      <c r="C193" s="201" t="s">
        <v>219</v>
      </c>
      <c r="D193" s="201" t="s">
        <v>109</v>
      </c>
      <c r="E193" s="201"/>
      <c r="F193" s="201"/>
      <c r="G193" s="202">
        <f>SUM(G194)</f>
        <v>230.38</v>
      </c>
    </row>
    <row r="194" spans="1:254" ht="13.8" x14ac:dyDescent="0.3">
      <c r="A194" s="204" t="s">
        <v>130</v>
      </c>
      <c r="B194" s="263">
        <v>510</v>
      </c>
      <c r="C194" s="206" t="s">
        <v>219</v>
      </c>
      <c r="D194" s="206" t="s">
        <v>109</v>
      </c>
      <c r="E194" s="201"/>
      <c r="F194" s="201"/>
      <c r="G194" s="207">
        <f>SUM(G195)</f>
        <v>230.38</v>
      </c>
    </row>
    <row r="195" spans="1:254" ht="26.4" x14ac:dyDescent="0.25">
      <c r="A195" s="214" t="s">
        <v>221</v>
      </c>
      <c r="B195" s="215" t="s">
        <v>584</v>
      </c>
      <c r="C195" s="219" t="s">
        <v>219</v>
      </c>
      <c r="D195" s="219" t="s">
        <v>109</v>
      </c>
      <c r="E195" s="219" t="s">
        <v>222</v>
      </c>
      <c r="F195" s="219"/>
      <c r="G195" s="217">
        <f>SUM(G197+G196)</f>
        <v>230.38</v>
      </c>
    </row>
    <row r="196" spans="1:254" x14ac:dyDescent="0.25">
      <c r="A196" s="209" t="s">
        <v>586</v>
      </c>
      <c r="B196" s="222" t="s">
        <v>584</v>
      </c>
      <c r="C196" s="222" t="s">
        <v>219</v>
      </c>
      <c r="D196" s="222" t="s">
        <v>109</v>
      </c>
      <c r="E196" s="222" t="s">
        <v>222</v>
      </c>
      <c r="F196" s="222" t="s">
        <v>98</v>
      </c>
      <c r="G196" s="217">
        <v>191.31</v>
      </c>
    </row>
    <row r="197" spans="1:254" ht="26.4" x14ac:dyDescent="0.25">
      <c r="A197" s="209" t="s">
        <v>140</v>
      </c>
      <c r="B197" s="222" t="s">
        <v>584</v>
      </c>
      <c r="C197" s="222" t="s">
        <v>219</v>
      </c>
      <c r="D197" s="222" t="s">
        <v>109</v>
      </c>
      <c r="E197" s="222" t="s">
        <v>222</v>
      </c>
      <c r="F197" s="222" t="s">
        <v>141</v>
      </c>
      <c r="G197" s="212">
        <v>39.07</v>
      </c>
    </row>
    <row r="198" spans="1:254" ht="15.6" x14ac:dyDescent="0.3">
      <c r="A198" s="195" t="s">
        <v>224</v>
      </c>
      <c r="B198" s="264" t="s">
        <v>584</v>
      </c>
      <c r="C198" s="242" t="s">
        <v>225</v>
      </c>
      <c r="D198" s="242"/>
      <c r="E198" s="242"/>
      <c r="F198" s="242"/>
      <c r="G198" s="243">
        <f>SUM(G199+G217+G277+G288+G262)</f>
        <v>599230.79999999993</v>
      </c>
    </row>
    <row r="199" spans="1:254" x14ac:dyDescent="0.25">
      <c r="A199" s="265" t="s">
        <v>226</v>
      </c>
      <c r="B199" s="201" t="s">
        <v>584</v>
      </c>
      <c r="C199" s="200" t="s">
        <v>225</v>
      </c>
      <c r="D199" s="200" t="s">
        <v>83</v>
      </c>
      <c r="E199" s="200"/>
      <c r="F199" s="200"/>
      <c r="G199" s="202">
        <f>SUM(G202+G206+G208+G210+G215+G200+G213)</f>
        <v>198213.39999999997</v>
      </c>
    </row>
    <row r="200" spans="1:254" s="126" customFormat="1" ht="52.8" x14ac:dyDescent="0.25">
      <c r="A200" s="214" t="s">
        <v>359</v>
      </c>
      <c r="B200" s="216" t="s">
        <v>584</v>
      </c>
      <c r="C200" s="219" t="s">
        <v>225</v>
      </c>
      <c r="D200" s="219" t="s">
        <v>83</v>
      </c>
      <c r="E200" s="219" t="s">
        <v>360</v>
      </c>
      <c r="F200" s="219"/>
      <c r="G200" s="217">
        <f>SUM(G201)</f>
        <v>3931.6</v>
      </c>
    </row>
    <row r="201" spans="1:254" ht="26.4" x14ac:dyDescent="0.25">
      <c r="A201" s="209" t="s">
        <v>140</v>
      </c>
      <c r="B201" s="211" t="s">
        <v>584</v>
      </c>
      <c r="C201" s="222" t="s">
        <v>225</v>
      </c>
      <c r="D201" s="222" t="s">
        <v>83</v>
      </c>
      <c r="E201" s="222" t="s">
        <v>360</v>
      </c>
      <c r="F201" s="222" t="s">
        <v>141</v>
      </c>
      <c r="G201" s="212">
        <v>3931.6</v>
      </c>
    </row>
    <row r="202" spans="1:254" x14ac:dyDescent="0.25">
      <c r="A202" s="214" t="s">
        <v>244</v>
      </c>
      <c r="B202" s="237" t="s">
        <v>584</v>
      </c>
      <c r="C202" s="219" t="s">
        <v>225</v>
      </c>
      <c r="D202" s="219" t="s">
        <v>83</v>
      </c>
      <c r="E202" s="219"/>
      <c r="F202" s="219"/>
      <c r="G202" s="217">
        <f>SUM(G205+G204+G203)</f>
        <v>54765.509999999995</v>
      </c>
    </row>
    <row r="203" spans="1:254" ht="26.4" x14ac:dyDescent="0.25">
      <c r="A203" s="209" t="s">
        <v>140</v>
      </c>
      <c r="B203" s="211" t="s">
        <v>584</v>
      </c>
      <c r="C203" s="222" t="s">
        <v>225</v>
      </c>
      <c r="D203" s="222" t="s">
        <v>83</v>
      </c>
      <c r="E203" s="222" t="s">
        <v>363</v>
      </c>
      <c r="F203" s="222" t="s">
        <v>141</v>
      </c>
      <c r="G203" s="212">
        <v>1464.34</v>
      </c>
    </row>
    <row r="204" spans="1:254" x14ac:dyDescent="0.25">
      <c r="A204" s="209" t="s">
        <v>586</v>
      </c>
      <c r="B204" s="222" t="s">
        <v>584</v>
      </c>
      <c r="C204" s="222" t="s">
        <v>225</v>
      </c>
      <c r="D204" s="222" t="s">
        <v>83</v>
      </c>
      <c r="E204" s="222" t="s">
        <v>228</v>
      </c>
      <c r="F204" s="222" t="s">
        <v>98</v>
      </c>
      <c r="G204" s="212">
        <v>1668.33</v>
      </c>
    </row>
    <row r="205" spans="1:254" s="126" customFormat="1" ht="26.4" x14ac:dyDescent="0.25">
      <c r="A205" s="209" t="s">
        <v>140</v>
      </c>
      <c r="B205" s="222" t="s">
        <v>584</v>
      </c>
      <c r="C205" s="222" t="s">
        <v>225</v>
      </c>
      <c r="D205" s="222" t="s">
        <v>83</v>
      </c>
      <c r="E205" s="222" t="s">
        <v>228</v>
      </c>
      <c r="F205" s="222" t="s">
        <v>141</v>
      </c>
      <c r="G205" s="212">
        <v>51632.84</v>
      </c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181"/>
      <c r="AL205" s="181"/>
      <c r="AM205" s="181"/>
      <c r="AN205" s="181"/>
      <c r="AO205" s="181"/>
      <c r="AP205" s="181"/>
      <c r="AQ205" s="181"/>
      <c r="AR205" s="181"/>
      <c r="AS205" s="181"/>
      <c r="AT205" s="181"/>
      <c r="AU205" s="181"/>
      <c r="AV205" s="181"/>
      <c r="AW205" s="181"/>
      <c r="AX205" s="181"/>
      <c r="AY205" s="181"/>
      <c r="AZ205" s="181"/>
      <c r="BA205" s="181"/>
      <c r="BB205" s="181"/>
      <c r="BC205" s="181"/>
      <c r="BD205" s="181"/>
      <c r="BE205" s="181"/>
      <c r="BF205" s="181"/>
      <c r="BG205" s="181"/>
      <c r="BH205" s="181"/>
      <c r="BI205" s="181"/>
      <c r="BJ205" s="181"/>
      <c r="BK205" s="181"/>
      <c r="BL205" s="181"/>
      <c r="BM205" s="181"/>
      <c r="BN205" s="181"/>
      <c r="BO205" s="181"/>
      <c r="BP205" s="181"/>
      <c r="BQ205" s="181"/>
      <c r="BR205" s="181"/>
      <c r="BS205" s="181"/>
      <c r="BT205" s="181"/>
      <c r="BU205" s="181"/>
      <c r="BV205" s="181"/>
      <c r="BW205" s="181"/>
      <c r="BX205" s="181"/>
      <c r="BY205" s="181"/>
      <c r="BZ205" s="181"/>
      <c r="CA205" s="181"/>
      <c r="CB205" s="181"/>
      <c r="CC205" s="181"/>
      <c r="CD205" s="181"/>
      <c r="CE205" s="181"/>
      <c r="CF205" s="181"/>
      <c r="CG205" s="181"/>
      <c r="CH205" s="181"/>
      <c r="CI205" s="181"/>
      <c r="CJ205" s="181"/>
      <c r="CK205" s="181"/>
      <c r="CL205" s="181"/>
      <c r="CM205" s="181"/>
      <c r="CN205" s="181"/>
      <c r="CO205" s="181"/>
      <c r="CP205" s="181"/>
      <c r="CQ205" s="181"/>
      <c r="CR205" s="181"/>
      <c r="CS205" s="181"/>
      <c r="CT205" s="181"/>
      <c r="CU205" s="181"/>
      <c r="CV205" s="181"/>
      <c r="CW205" s="181"/>
      <c r="CX205" s="181"/>
      <c r="CY205" s="181"/>
      <c r="CZ205" s="181"/>
      <c r="DA205" s="181"/>
      <c r="DB205" s="181"/>
      <c r="DC205" s="181"/>
      <c r="DD205" s="181"/>
      <c r="DE205" s="181"/>
      <c r="DF205" s="181"/>
      <c r="DG205" s="181"/>
      <c r="DH205" s="181"/>
      <c r="DI205" s="181"/>
      <c r="DJ205" s="181"/>
      <c r="DK205" s="181"/>
      <c r="DL205" s="181"/>
      <c r="DM205" s="181"/>
      <c r="DN205" s="181"/>
      <c r="DO205" s="181"/>
      <c r="DP205" s="181"/>
      <c r="DQ205" s="181"/>
      <c r="DR205" s="181"/>
      <c r="DS205" s="181"/>
      <c r="DT205" s="181"/>
      <c r="DU205" s="181"/>
      <c r="DV205" s="181"/>
      <c r="DW205" s="181"/>
      <c r="DX205" s="181"/>
      <c r="DY205" s="181"/>
      <c r="DZ205" s="181"/>
      <c r="EA205" s="181"/>
      <c r="EB205" s="181"/>
      <c r="EC205" s="181"/>
      <c r="ED205" s="181"/>
      <c r="EE205" s="181"/>
      <c r="EF205" s="181"/>
      <c r="EG205" s="181"/>
      <c r="EH205" s="181"/>
      <c r="EI205" s="181"/>
      <c r="EJ205" s="181"/>
      <c r="EK205" s="181"/>
      <c r="EL205" s="181"/>
      <c r="EM205" s="181"/>
      <c r="EN205" s="181"/>
      <c r="EO205" s="181"/>
      <c r="EP205" s="181"/>
      <c r="EQ205" s="181"/>
      <c r="ER205" s="181"/>
      <c r="ES205" s="181"/>
      <c r="ET205" s="181"/>
      <c r="EU205" s="181"/>
      <c r="EV205" s="181"/>
      <c r="EW205" s="181"/>
      <c r="EX205" s="181"/>
      <c r="EY205" s="181"/>
      <c r="EZ205" s="181"/>
      <c r="FA205" s="181"/>
      <c r="FB205" s="181"/>
      <c r="FC205" s="181"/>
      <c r="FD205" s="181"/>
      <c r="FE205" s="181"/>
      <c r="FF205" s="181"/>
      <c r="FG205" s="181"/>
      <c r="FH205" s="181"/>
      <c r="FI205" s="181"/>
      <c r="FJ205" s="181"/>
      <c r="FK205" s="181"/>
      <c r="FL205" s="181"/>
      <c r="FM205" s="181"/>
      <c r="FN205" s="181"/>
      <c r="FO205" s="181"/>
      <c r="FP205" s="181"/>
      <c r="FQ205" s="181"/>
      <c r="FR205" s="181"/>
      <c r="FS205" s="181"/>
      <c r="FT205" s="181"/>
      <c r="FU205" s="181"/>
      <c r="FV205" s="181"/>
      <c r="FW205" s="181"/>
      <c r="FX205" s="181"/>
      <c r="FY205" s="181"/>
      <c r="FZ205" s="181"/>
      <c r="GA205" s="181"/>
      <c r="GB205" s="181"/>
      <c r="GC205" s="181"/>
      <c r="GD205" s="181"/>
      <c r="GE205" s="181"/>
      <c r="GF205" s="181"/>
      <c r="GG205" s="181"/>
      <c r="GH205" s="181"/>
      <c r="GI205" s="181"/>
      <c r="GJ205" s="181"/>
      <c r="GK205" s="181"/>
      <c r="GL205" s="181"/>
      <c r="GM205" s="181"/>
      <c r="GN205" s="181"/>
      <c r="GO205" s="181"/>
      <c r="GP205" s="181"/>
      <c r="GQ205" s="181"/>
      <c r="GR205" s="181"/>
      <c r="GS205" s="181"/>
      <c r="GT205" s="181"/>
      <c r="GU205" s="181"/>
      <c r="GV205" s="181"/>
      <c r="GW205" s="181"/>
      <c r="GX205" s="181"/>
      <c r="GY205" s="181"/>
      <c r="GZ205" s="181"/>
      <c r="HA205" s="181"/>
      <c r="HB205" s="181"/>
      <c r="HC205" s="181"/>
      <c r="HD205" s="181"/>
      <c r="HE205" s="181"/>
      <c r="HF205" s="181"/>
      <c r="HG205" s="181"/>
      <c r="HH205" s="181"/>
      <c r="HI205" s="181"/>
      <c r="HJ205" s="181"/>
      <c r="HK205" s="181"/>
      <c r="HL205" s="181"/>
      <c r="HM205" s="181"/>
      <c r="HN205" s="181"/>
      <c r="HO205" s="181"/>
      <c r="HP205" s="181"/>
      <c r="HQ205" s="181"/>
      <c r="HR205" s="181"/>
      <c r="HS205" s="181"/>
      <c r="HT205" s="181"/>
      <c r="HU205" s="181"/>
      <c r="HV205" s="181"/>
      <c r="HW205" s="181"/>
      <c r="HX205" s="181"/>
      <c r="HY205" s="181"/>
      <c r="HZ205" s="181"/>
      <c r="IA205" s="181"/>
      <c r="IB205" s="181"/>
      <c r="IC205" s="181"/>
      <c r="ID205" s="181"/>
      <c r="IE205" s="181"/>
      <c r="IF205" s="181"/>
      <c r="IG205" s="181"/>
      <c r="IH205" s="181"/>
      <c r="II205" s="181"/>
      <c r="IJ205" s="181"/>
      <c r="IK205" s="181"/>
      <c r="IL205" s="181"/>
      <c r="IM205" s="181"/>
      <c r="IN205" s="181"/>
      <c r="IO205" s="181"/>
      <c r="IP205" s="181"/>
      <c r="IQ205" s="181"/>
      <c r="IR205" s="181"/>
      <c r="IS205" s="181"/>
      <c r="IT205" s="181"/>
    </row>
    <row r="206" spans="1:254" s="213" customFormat="1" ht="66" x14ac:dyDescent="0.25">
      <c r="A206" s="260" t="s">
        <v>617</v>
      </c>
      <c r="B206" s="216" t="s">
        <v>584</v>
      </c>
      <c r="C206" s="219" t="s">
        <v>225</v>
      </c>
      <c r="D206" s="219" t="s">
        <v>83</v>
      </c>
      <c r="E206" s="219" t="s">
        <v>230</v>
      </c>
      <c r="F206" s="219"/>
      <c r="G206" s="217">
        <f>SUM(G207)</f>
        <v>130088.41</v>
      </c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/>
      <c r="AM206" s="181"/>
      <c r="AN206" s="181"/>
      <c r="AO206" s="181"/>
      <c r="AP206" s="181"/>
      <c r="AQ206" s="181"/>
      <c r="AR206" s="181"/>
      <c r="AS206" s="181"/>
      <c r="AT206" s="181"/>
      <c r="AU206" s="181"/>
      <c r="AV206" s="181"/>
      <c r="AW206" s="181"/>
      <c r="AX206" s="181"/>
      <c r="AY206" s="181"/>
      <c r="AZ206" s="181"/>
      <c r="BA206" s="181"/>
      <c r="BB206" s="181"/>
      <c r="BC206" s="181"/>
      <c r="BD206" s="181"/>
      <c r="BE206" s="181"/>
      <c r="BF206" s="181"/>
      <c r="BG206" s="181"/>
      <c r="BH206" s="181"/>
      <c r="BI206" s="181"/>
      <c r="BJ206" s="181"/>
      <c r="BK206" s="181"/>
      <c r="BL206" s="181"/>
      <c r="BM206" s="181"/>
      <c r="BN206" s="181"/>
      <c r="BO206" s="181"/>
      <c r="BP206" s="181"/>
      <c r="BQ206" s="181"/>
      <c r="BR206" s="181"/>
      <c r="BS206" s="181"/>
      <c r="BT206" s="181"/>
      <c r="BU206" s="181"/>
      <c r="BV206" s="181"/>
      <c r="BW206" s="181"/>
      <c r="BX206" s="181"/>
      <c r="BY206" s="181"/>
      <c r="BZ206" s="181"/>
      <c r="CA206" s="181"/>
      <c r="CB206" s="181"/>
      <c r="CC206" s="181"/>
      <c r="CD206" s="181"/>
      <c r="CE206" s="181"/>
      <c r="CF206" s="181"/>
      <c r="CG206" s="181"/>
      <c r="CH206" s="181"/>
      <c r="CI206" s="181"/>
      <c r="CJ206" s="181"/>
      <c r="CK206" s="181"/>
      <c r="CL206" s="181"/>
      <c r="CM206" s="181"/>
      <c r="CN206" s="181"/>
      <c r="CO206" s="181"/>
      <c r="CP206" s="181"/>
      <c r="CQ206" s="181"/>
      <c r="CR206" s="181"/>
      <c r="CS206" s="181"/>
      <c r="CT206" s="181"/>
      <c r="CU206" s="181"/>
      <c r="CV206" s="181"/>
      <c r="CW206" s="181"/>
      <c r="CX206" s="181"/>
      <c r="CY206" s="181"/>
      <c r="CZ206" s="181"/>
      <c r="DA206" s="181"/>
      <c r="DB206" s="181"/>
      <c r="DC206" s="181"/>
      <c r="DD206" s="181"/>
      <c r="DE206" s="181"/>
      <c r="DF206" s="181"/>
      <c r="DG206" s="181"/>
      <c r="DH206" s="181"/>
      <c r="DI206" s="181"/>
      <c r="DJ206" s="181"/>
      <c r="DK206" s="181"/>
      <c r="DL206" s="181"/>
      <c r="DM206" s="181"/>
      <c r="DN206" s="181"/>
      <c r="DO206" s="181"/>
      <c r="DP206" s="181"/>
      <c r="DQ206" s="181"/>
      <c r="DR206" s="181"/>
      <c r="DS206" s="181"/>
      <c r="DT206" s="181"/>
      <c r="DU206" s="181"/>
      <c r="DV206" s="181"/>
      <c r="DW206" s="181"/>
      <c r="DX206" s="181"/>
      <c r="DY206" s="181"/>
      <c r="DZ206" s="181"/>
      <c r="EA206" s="181"/>
      <c r="EB206" s="181"/>
      <c r="EC206" s="181"/>
      <c r="ED206" s="181"/>
      <c r="EE206" s="181"/>
      <c r="EF206" s="181"/>
      <c r="EG206" s="181"/>
      <c r="EH206" s="181"/>
      <c r="EI206" s="181"/>
      <c r="EJ206" s="181"/>
      <c r="EK206" s="181"/>
      <c r="EL206" s="181"/>
      <c r="EM206" s="181"/>
      <c r="EN206" s="181"/>
      <c r="EO206" s="181"/>
      <c r="EP206" s="181"/>
      <c r="EQ206" s="181"/>
      <c r="ER206" s="181"/>
      <c r="ES206" s="181"/>
      <c r="ET206" s="181"/>
      <c r="EU206" s="181"/>
      <c r="EV206" s="181"/>
      <c r="EW206" s="181"/>
      <c r="EX206" s="181"/>
      <c r="EY206" s="181"/>
      <c r="EZ206" s="181"/>
      <c r="FA206" s="181"/>
      <c r="FB206" s="181"/>
      <c r="FC206" s="181"/>
      <c r="FD206" s="181"/>
      <c r="FE206" s="181"/>
      <c r="FF206" s="181"/>
      <c r="FG206" s="181"/>
      <c r="FH206" s="181"/>
      <c r="FI206" s="181"/>
      <c r="FJ206" s="181"/>
      <c r="FK206" s="181"/>
      <c r="FL206" s="181"/>
      <c r="FM206" s="181"/>
      <c r="FN206" s="181"/>
      <c r="FO206" s="181"/>
      <c r="FP206" s="181"/>
      <c r="FQ206" s="181"/>
      <c r="FR206" s="181"/>
      <c r="FS206" s="181"/>
      <c r="FT206" s="181"/>
      <c r="FU206" s="181"/>
      <c r="FV206" s="181"/>
      <c r="FW206" s="181"/>
      <c r="FX206" s="181"/>
      <c r="FY206" s="181"/>
      <c r="FZ206" s="181"/>
      <c r="GA206" s="181"/>
      <c r="GB206" s="181"/>
      <c r="GC206" s="181"/>
      <c r="GD206" s="181"/>
      <c r="GE206" s="181"/>
      <c r="GF206" s="181"/>
      <c r="GG206" s="181"/>
      <c r="GH206" s="181"/>
      <c r="GI206" s="181"/>
      <c r="GJ206" s="181"/>
      <c r="GK206" s="181"/>
      <c r="GL206" s="181"/>
      <c r="GM206" s="181"/>
      <c r="GN206" s="181"/>
      <c r="GO206" s="181"/>
      <c r="GP206" s="181"/>
      <c r="GQ206" s="181"/>
      <c r="GR206" s="181"/>
      <c r="GS206" s="181"/>
      <c r="GT206" s="181"/>
      <c r="GU206" s="181"/>
      <c r="GV206" s="181"/>
      <c r="GW206" s="181"/>
      <c r="GX206" s="181"/>
      <c r="GY206" s="181"/>
      <c r="GZ206" s="181"/>
      <c r="HA206" s="181"/>
      <c r="HB206" s="181"/>
      <c r="HC206" s="181"/>
      <c r="HD206" s="181"/>
      <c r="HE206" s="181"/>
      <c r="HF206" s="181"/>
      <c r="HG206" s="181"/>
      <c r="HH206" s="181"/>
      <c r="HI206" s="181"/>
      <c r="HJ206" s="181"/>
      <c r="HK206" s="181"/>
      <c r="HL206" s="181"/>
      <c r="HM206" s="181"/>
      <c r="HN206" s="181"/>
      <c r="HO206" s="181"/>
      <c r="HP206" s="181"/>
      <c r="HQ206" s="181"/>
      <c r="HR206" s="181"/>
      <c r="HS206" s="181"/>
      <c r="HT206" s="181"/>
      <c r="HU206" s="181"/>
      <c r="HV206" s="181"/>
      <c r="HW206" s="181"/>
      <c r="HX206" s="181"/>
      <c r="HY206" s="181"/>
      <c r="HZ206" s="181"/>
      <c r="IA206" s="181"/>
      <c r="IB206" s="181"/>
      <c r="IC206" s="181"/>
      <c r="ID206" s="181"/>
      <c r="IE206" s="181"/>
      <c r="IF206" s="181"/>
      <c r="IG206" s="181"/>
      <c r="IH206" s="181"/>
      <c r="II206" s="181"/>
      <c r="IJ206" s="181"/>
      <c r="IK206" s="181"/>
      <c r="IL206" s="181"/>
      <c r="IM206" s="181"/>
      <c r="IN206" s="181"/>
      <c r="IO206" s="181"/>
      <c r="IP206" s="181"/>
      <c r="IQ206" s="181"/>
      <c r="IR206" s="181"/>
      <c r="IS206" s="181"/>
      <c r="IT206" s="181"/>
    </row>
    <row r="207" spans="1:254" s="213" customFormat="1" ht="26.4" x14ac:dyDescent="0.25">
      <c r="A207" s="209" t="s">
        <v>140</v>
      </c>
      <c r="B207" s="211" t="s">
        <v>584</v>
      </c>
      <c r="C207" s="222" t="s">
        <v>225</v>
      </c>
      <c r="D207" s="222" t="s">
        <v>83</v>
      </c>
      <c r="E207" s="222" t="s">
        <v>230</v>
      </c>
      <c r="F207" s="222" t="s">
        <v>141</v>
      </c>
      <c r="G207" s="212">
        <v>130088.41</v>
      </c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  <c r="AR207" s="181"/>
      <c r="AS207" s="181"/>
      <c r="AT207" s="181"/>
      <c r="AU207" s="181"/>
      <c r="AV207" s="181"/>
      <c r="AW207" s="181"/>
      <c r="AX207" s="181"/>
      <c r="AY207" s="181"/>
      <c r="AZ207" s="181"/>
      <c r="BA207" s="181"/>
      <c r="BB207" s="181"/>
      <c r="BC207" s="181"/>
      <c r="BD207" s="181"/>
      <c r="BE207" s="181"/>
      <c r="BF207" s="181"/>
      <c r="BG207" s="181"/>
      <c r="BH207" s="181"/>
      <c r="BI207" s="181"/>
      <c r="BJ207" s="181"/>
      <c r="BK207" s="181"/>
      <c r="BL207" s="181"/>
      <c r="BM207" s="181"/>
      <c r="BN207" s="181"/>
      <c r="BO207" s="181"/>
      <c r="BP207" s="181"/>
      <c r="BQ207" s="181"/>
      <c r="BR207" s="181"/>
      <c r="BS207" s="181"/>
      <c r="BT207" s="181"/>
      <c r="BU207" s="181"/>
      <c r="BV207" s="181"/>
      <c r="BW207" s="181"/>
      <c r="BX207" s="181"/>
      <c r="BY207" s="181"/>
      <c r="BZ207" s="181"/>
      <c r="CA207" s="181"/>
      <c r="CB207" s="181"/>
      <c r="CC207" s="181"/>
      <c r="CD207" s="181"/>
      <c r="CE207" s="181"/>
      <c r="CF207" s="181"/>
      <c r="CG207" s="181"/>
      <c r="CH207" s="181"/>
      <c r="CI207" s="181"/>
      <c r="CJ207" s="181"/>
      <c r="CK207" s="181"/>
      <c r="CL207" s="181"/>
      <c r="CM207" s="181"/>
      <c r="CN207" s="181"/>
      <c r="CO207" s="181"/>
      <c r="CP207" s="181"/>
      <c r="CQ207" s="181"/>
      <c r="CR207" s="181"/>
      <c r="CS207" s="181"/>
      <c r="CT207" s="181"/>
      <c r="CU207" s="181"/>
      <c r="CV207" s="181"/>
      <c r="CW207" s="181"/>
      <c r="CX207" s="181"/>
      <c r="CY207" s="181"/>
      <c r="CZ207" s="181"/>
      <c r="DA207" s="181"/>
      <c r="DB207" s="181"/>
      <c r="DC207" s="181"/>
      <c r="DD207" s="181"/>
      <c r="DE207" s="181"/>
      <c r="DF207" s="181"/>
      <c r="DG207" s="181"/>
      <c r="DH207" s="181"/>
      <c r="DI207" s="181"/>
      <c r="DJ207" s="181"/>
      <c r="DK207" s="181"/>
      <c r="DL207" s="181"/>
      <c r="DM207" s="181"/>
      <c r="DN207" s="181"/>
      <c r="DO207" s="181"/>
      <c r="DP207" s="181"/>
      <c r="DQ207" s="181"/>
      <c r="DR207" s="181"/>
      <c r="DS207" s="181"/>
      <c r="DT207" s="181"/>
      <c r="DU207" s="181"/>
      <c r="DV207" s="181"/>
      <c r="DW207" s="181"/>
      <c r="DX207" s="181"/>
      <c r="DY207" s="181"/>
      <c r="DZ207" s="181"/>
      <c r="EA207" s="181"/>
      <c r="EB207" s="181"/>
      <c r="EC207" s="181"/>
      <c r="ED207" s="181"/>
      <c r="EE207" s="181"/>
      <c r="EF207" s="181"/>
      <c r="EG207" s="181"/>
      <c r="EH207" s="181"/>
      <c r="EI207" s="181"/>
      <c r="EJ207" s="181"/>
      <c r="EK207" s="181"/>
      <c r="EL207" s="181"/>
      <c r="EM207" s="181"/>
      <c r="EN207" s="181"/>
      <c r="EO207" s="181"/>
      <c r="EP207" s="181"/>
      <c r="EQ207" s="181"/>
      <c r="ER207" s="181"/>
      <c r="ES207" s="181"/>
      <c r="ET207" s="181"/>
      <c r="EU207" s="181"/>
      <c r="EV207" s="181"/>
      <c r="EW207" s="181"/>
      <c r="EX207" s="181"/>
      <c r="EY207" s="181"/>
      <c r="EZ207" s="181"/>
      <c r="FA207" s="181"/>
      <c r="FB207" s="181"/>
      <c r="FC207" s="181"/>
      <c r="FD207" s="181"/>
      <c r="FE207" s="181"/>
      <c r="FF207" s="181"/>
      <c r="FG207" s="181"/>
      <c r="FH207" s="181"/>
      <c r="FI207" s="181"/>
      <c r="FJ207" s="181"/>
      <c r="FK207" s="181"/>
      <c r="FL207" s="181"/>
      <c r="FM207" s="181"/>
      <c r="FN207" s="181"/>
      <c r="FO207" s="181"/>
      <c r="FP207" s="181"/>
      <c r="FQ207" s="181"/>
      <c r="FR207" s="181"/>
      <c r="FS207" s="181"/>
      <c r="FT207" s="181"/>
      <c r="FU207" s="181"/>
      <c r="FV207" s="181"/>
      <c r="FW207" s="181"/>
      <c r="FX207" s="181"/>
      <c r="FY207" s="181"/>
      <c r="FZ207" s="181"/>
      <c r="GA207" s="181"/>
      <c r="GB207" s="181"/>
      <c r="GC207" s="181"/>
      <c r="GD207" s="181"/>
      <c r="GE207" s="181"/>
      <c r="GF207" s="181"/>
      <c r="GG207" s="181"/>
      <c r="GH207" s="181"/>
      <c r="GI207" s="181"/>
      <c r="GJ207" s="181"/>
      <c r="GK207" s="181"/>
      <c r="GL207" s="181"/>
      <c r="GM207" s="181"/>
      <c r="GN207" s="181"/>
      <c r="GO207" s="181"/>
      <c r="GP207" s="181"/>
      <c r="GQ207" s="181"/>
      <c r="GR207" s="181"/>
      <c r="GS207" s="181"/>
      <c r="GT207" s="181"/>
      <c r="GU207" s="181"/>
      <c r="GV207" s="181"/>
      <c r="GW207" s="181"/>
      <c r="GX207" s="181"/>
      <c r="GY207" s="181"/>
      <c r="GZ207" s="181"/>
      <c r="HA207" s="181"/>
      <c r="HB207" s="181"/>
      <c r="HC207" s="181"/>
      <c r="HD207" s="181"/>
      <c r="HE207" s="181"/>
      <c r="HF207" s="181"/>
      <c r="HG207" s="181"/>
      <c r="HH207" s="181"/>
      <c r="HI207" s="181"/>
      <c r="HJ207" s="181"/>
      <c r="HK207" s="181"/>
      <c r="HL207" s="181"/>
      <c r="HM207" s="181"/>
      <c r="HN207" s="181"/>
      <c r="HO207" s="181"/>
      <c r="HP207" s="181"/>
      <c r="HQ207" s="181"/>
      <c r="HR207" s="181"/>
      <c r="HS207" s="181"/>
      <c r="HT207" s="181"/>
      <c r="HU207" s="181"/>
      <c r="HV207" s="181"/>
      <c r="HW207" s="181"/>
      <c r="HX207" s="181"/>
      <c r="HY207" s="181"/>
      <c r="HZ207" s="181"/>
      <c r="IA207" s="181"/>
      <c r="IB207" s="181"/>
      <c r="IC207" s="181"/>
      <c r="ID207" s="181"/>
      <c r="IE207" s="181"/>
      <c r="IF207" s="181"/>
      <c r="IG207" s="181"/>
      <c r="IH207" s="181"/>
      <c r="II207" s="181"/>
      <c r="IJ207" s="181"/>
      <c r="IK207" s="181"/>
      <c r="IL207" s="181"/>
      <c r="IM207" s="181"/>
      <c r="IN207" s="181"/>
      <c r="IO207" s="181"/>
      <c r="IP207" s="181"/>
      <c r="IQ207" s="181"/>
      <c r="IR207" s="181"/>
      <c r="IS207" s="181"/>
      <c r="IT207" s="181"/>
    </row>
    <row r="208" spans="1:254" s="213" customFormat="1" x14ac:dyDescent="0.25">
      <c r="A208" s="214" t="s">
        <v>592</v>
      </c>
      <c r="B208" s="216" t="s">
        <v>584</v>
      </c>
      <c r="C208" s="219" t="s">
        <v>225</v>
      </c>
      <c r="D208" s="219" t="s">
        <v>83</v>
      </c>
      <c r="E208" s="219" t="s">
        <v>133</v>
      </c>
      <c r="F208" s="219"/>
      <c r="G208" s="217">
        <f>SUM(G209)</f>
        <v>877.11</v>
      </c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  <c r="X208" s="181"/>
      <c r="Y208" s="181"/>
      <c r="Z208" s="181"/>
      <c r="AA208" s="181"/>
      <c r="AB208" s="181"/>
      <c r="AC208" s="181"/>
      <c r="AD208" s="181"/>
      <c r="AE208" s="181"/>
      <c r="AF208" s="181"/>
      <c r="AG208" s="181"/>
      <c r="AH208" s="181"/>
      <c r="AI208" s="181"/>
      <c r="AJ208" s="181"/>
      <c r="AK208" s="181"/>
      <c r="AL208" s="181"/>
      <c r="AM208" s="181"/>
      <c r="AN208" s="181"/>
      <c r="AO208" s="181"/>
      <c r="AP208" s="181"/>
      <c r="AQ208" s="181"/>
      <c r="AR208" s="181"/>
      <c r="AS208" s="181"/>
      <c r="AT208" s="181"/>
      <c r="AU208" s="181"/>
      <c r="AV208" s="181"/>
      <c r="AW208" s="181"/>
      <c r="AX208" s="181"/>
      <c r="AY208" s="181"/>
      <c r="AZ208" s="181"/>
      <c r="BA208" s="181"/>
      <c r="BB208" s="181"/>
      <c r="BC208" s="181"/>
      <c r="BD208" s="181"/>
      <c r="BE208" s="181"/>
      <c r="BF208" s="181"/>
      <c r="BG208" s="181"/>
      <c r="BH208" s="181"/>
      <c r="BI208" s="181"/>
      <c r="BJ208" s="181"/>
      <c r="BK208" s="181"/>
      <c r="BL208" s="181"/>
      <c r="BM208" s="181"/>
      <c r="BN208" s="181"/>
      <c r="BO208" s="181"/>
      <c r="BP208" s="181"/>
      <c r="BQ208" s="181"/>
      <c r="BR208" s="181"/>
      <c r="BS208" s="181"/>
      <c r="BT208" s="181"/>
      <c r="BU208" s="181"/>
      <c r="BV208" s="181"/>
      <c r="BW208" s="181"/>
      <c r="BX208" s="181"/>
      <c r="BY208" s="181"/>
      <c r="BZ208" s="181"/>
      <c r="CA208" s="181"/>
      <c r="CB208" s="181"/>
      <c r="CC208" s="181"/>
      <c r="CD208" s="181"/>
      <c r="CE208" s="181"/>
      <c r="CF208" s="181"/>
      <c r="CG208" s="181"/>
      <c r="CH208" s="181"/>
      <c r="CI208" s="181"/>
      <c r="CJ208" s="181"/>
      <c r="CK208" s="181"/>
      <c r="CL208" s="181"/>
      <c r="CM208" s="181"/>
      <c r="CN208" s="181"/>
      <c r="CO208" s="181"/>
      <c r="CP208" s="181"/>
      <c r="CQ208" s="181"/>
      <c r="CR208" s="181"/>
      <c r="CS208" s="181"/>
      <c r="CT208" s="181"/>
      <c r="CU208" s="181"/>
      <c r="CV208" s="181"/>
      <c r="CW208" s="181"/>
      <c r="CX208" s="181"/>
      <c r="CY208" s="181"/>
      <c r="CZ208" s="181"/>
      <c r="DA208" s="181"/>
      <c r="DB208" s="181"/>
      <c r="DC208" s="181"/>
      <c r="DD208" s="181"/>
      <c r="DE208" s="181"/>
      <c r="DF208" s="181"/>
      <c r="DG208" s="181"/>
      <c r="DH208" s="181"/>
      <c r="DI208" s="181"/>
      <c r="DJ208" s="181"/>
      <c r="DK208" s="181"/>
      <c r="DL208" s="181"/>
      <c r="DM208" s="181"/>
      <c r="DN208" s="181"/>
      <c r="DO208" s="181"/>
      <c r="DP208" s="181"/>
      <c r="DQ208" s="181"/>
      <c r="DR208" s="181"/>
      <c r="DS208" s="181"/>
      <c r="DT208" s="181"/>
      <c r="DU208" s="181"/>
      <c r="DV208" s="181"/>
      <c r="DW208" s="181"/>
      <c r="DX208" s="181"/>
      <c r="DY208" s="181"/>
      <c r="DZ208" s="181"/>
      <c r="EA208" s="181"/>
      <c r="EB208" s="181"/>
      <c r="EC208" s="181"/>
      <c r="ED208" s="181"/>
      <c r="EE208" s="181"/>
      <c r="EF208" s="181"/>
      <c r="EG208" s="181"/>
      <c r="EH208" s="181"/>
      <c r="EI208" s="181"/>
      <c r="EJ208" s="181"/>
      <c r="EK208" s="181"/>
      <c r="EL208" s="181"/>
      <c r="EM208" s="181"/>
      <c r="EN208" s="181"/>
      <c r="EO208" s="181"/>
      <c r="EP208" s="181"/>
      <c r="EQ208" s="181"/>
      <c r="ER208" s="181"/>
      <c r="ES208" s="181"/>
      <c r="ET208" s="181"/>
      <c r="EU208" s="181"/>
      <c r="EV208" s="181"/>
      <c r="EW208" s="181"/>
      <c r="EX208" s="181"/>
      <c r="EY208" s="181"/>
      <c r="EZ208" s="181"/>
      <c r="FA208" s="181"/>
      <c r="FB208" s="181"/>
      <c r="FC208" s="181"/>
      <c r="FD208" s="181"/>
      <c r="FE208" s="181"/>
      <c r="FF208" s="181"/>
      <c r="FG208" s="181"/>
      <c r="FH208" s="181"/>
      <c r="FI208" s="181"/>
      <c r="FJ208" s="181"/>
      <c r="FK208" s="181"/>
      <c r="FL208" s="181"/>
      <c r="FM208" s="181"/>
      <c r="FN208" s="181"/>
      <c r="FO208" s="181"/>
      <c r="FP208" s="181"/>
      <c r="FQ208" s="181"/>
      <c r="FR208" s="181"/>
      <c r="FS208" s="181"/>
      <c r="FT208" s="181"/>
      <c r="FU208" s="181"/>
      <c r="FV208" s="181"/>
      <c r="FW208" s="181"/>
      <c r="FX208" s="181"/>
      <c r="FY208" s="181"/>
      <c r="FZ208" s="181"/>
      <c r="GA208" s="181"/>
      <c r="GB208" s="181"/>
      <c r="GC208" s="181"/>
      <c r="GD208" s="181"/>
      <c r="GE208" s="181"/>
      <c r="GF208" s="181"/>
      <c r="GG208" s="181"/>
      <c r="GH208" s="181"/>
      <c r="GI208" s="181"/>
      <c r="GJ208" s="181"/>
      <c r="GK208" s="181"/>
      <c r="GL208" s="181"/>
      <c r="GM208" s="181"/>
      <c r="GN208" s="181"/>
      <c r="GO208" s="181"/>
      <c r="GP208" s="181"/>
      <c r="GQ208" s="181"/>
      <c r="GR208" s="181"/>
      <c r="GS208" s="181"/>
      <c r="GT208" s="181"/>
      <c r="GU208" s="181"/>
      <c r="GV208" s="181"/>
      <c r="GW208" s="181"/>
      <c r="GX208" s="181"/>
      <c r="GY208" s="181"/>
      <c r="GZ208" s="181"/>
      <c r="HA208" s="181"/>
      <c r="HB208" s="181"/>
      <c r="HC208" s="181"/>
      <c r="HD208" s="181"/>
      <c r="HE208" s="181"/>
      <c r="HF208" s="181"/>
      <c r="HG208" s="181"/>
      <c r="HH208" s="181"/>
      <c r="HI208" s="181"/>
      <c r="HJ208" s="181"/>
      <c r="HK208" s="181"/>
      <c r="HL208" s="181"/>
      <c r="HM208" s="181"/>
      <c r="HN208" s="181"/>
      <c r="HO208" s="181"/>
      <c r="HP208" s="181"/>
      <c r="HQ208" s="181"/>
      <c r="HR208" s="181"/>
      <c r="HS208" s="181"/>
      <c r="HT208" s="181"/>
      <c r="HU208" s="181"/>
      <c r="HV208" s="181"/>
      <c r="HW208" s="181"/>
      <c r="HX208" s="181"/>
      <c r="HY208" s="181"/>
      <c r="HZ208" s="181"/>
      <c r="IA208" s="181"/>
      <c r="IB208" s="181"/>
      <c r="IC208" s="181"/>
      <c r="ID208" s="181"/>
      <c r="IE208" s="181"/>
      <c r="IF208" s="181"/>
      <c r="IG208" s="181"/>
      <c r="IH208" s="181"/>
      <c r="II208" s="181"/>
      <c r="IJ208" s="181"/>
      <c r="IK208" s="181"/>
      <c r="IL208" s="181"/>
      <c r="IM208" s="181"/>
      <c r="IN208" s="181"/>
      <c r="IO208" s="181"/>
      <c r="IP208" s="181"/>
      <c r="IQ208" s="181"/>
      <c r="IR208" s="181"/>
      <c r="IS208" s="181"/>
      <c r="IT208" s="181"/>
    </row>
    <row r="209" spans="1:254" ht="26.4" x14ac:dyDescent="0.25">
      <c r="A209" s="209" t="s">
        <v>140</v>
      </c>
      <c r="B209" s="211" t="s">
        <v>584</v>
      </c>
      <c r="C209" s="222" t="s">
        <v>225</v>
      </c>
      <c r="D209" s="222" t="s">
        <v>83</v>
      </c>
      <c r="E209" s="222" t="s">
        <v>133</v>
      </c>
      <c r="F209" s="222" t="s">
        <v>141</v>
      </c>
      <c r="G209" s="212">
        <v>877.11</v>
      </c>
    </row>
    <row r="210" spans="1:254" s="126" customFormat="1" ht="26.4" x14ac:dyDescent="0.25">
      <c r="A210" s="257" t="s">
        <v>231</v>
      </c>
      <c r="B210" s="216" t="s">
        <v>584</v>
      </c>
      <c r="C210" s="219" t="s">
        <v>225</v>
      </c>
      <c r="D210" s="219" t="s">
        <v>83</v>
      </c>
      <c r="E210" s="219" t="s">
        <v>234</v>
      </c>
      <c r="F210" s="219"/>
      <c r="G210" s="217">
        <f>SUM(G211+G212)</f>
        <v>3688.46</v>
      </c>
    </row>
    <row r="211" spans="1:254" x14ac:dyDescent="0.25">
      <c r="A211" s="209" t="s">
        <v>586</v>
      </c>
      <c r="B211" s="211" t="s">
        <v>584</v>
      </c>
      <c r="C211" s="222" t="s">
        <v>225</v>
      </c>
      <c r="D211" s="222" t="s">
        <v>83</v>
      </c>
      <c r="E211" s="222" t="s">
        <v>234</v>
      </c>
      <c r="F211" s="222" t="s">
        <v>98</v>
      </c>
      <c r="G211" s="212">
        <v>2674.48</v>
      </c>
    </row>
    <row r="212" spans="1:254" s="126" customFormat="1" ht="26.4" x14ac:dyDescent="0.25">
      <c r="A212" s="209" t="s">
        <v>140</v>
      </c>
      <c r="B212" s="211" t="s">
        <v>584</v>
      </c>
      <c r="C212" s="222" t="s">
        <v>225</v>
      </c>
      <c r="D212" s="222" t="s">
        <v>83</v>
      </c>
      <c r="E212" s="222" t="s">
        <v>234</v>
      </c>
      <c r="F212" s="222" t="s">
        <v>141</v>
      </c>
      <c r="G212" s="212">
        <v>1013.98</v>
      </c>
    </row>
    <row r="213" spans="1:254" s="126" customFormat="1" ht="26.4" x14ac:dyDescent="0.25">
      <c r="A213" s="214" t="s">
        <v>368</v>
      </c>
      <c r="B213" s="216" t="s">
        <v>584</v>
      </c>
      <c r="C213" s="219" t="s">
        <v>225</v>
      </c>
      <c r="D213" s="219" t="s">
        <v>83</v>
      </c>
      <c r="E213" s="219" t="s">
        <v>362</v>
      </c>
      <c r="F213" s="219"/>
      <c r="G213" s="217">
        <f>SUM(G214)</f>
        <v>4390.34</v>
      </c>
    </row>
    <row r="214" spans="1:254" s="126" customFormat="1" ht="26.4" x14ac:dyDescent="0.25">
      <c r="A214" s="209" t="s">
        <v>140</v>
      </c>
      <c r="B214" s="216" t="s">
        <v>584</v>
      </c>
      <c r="C214" s="219" t="s">
        <v>225</v>
      </c>
      <c r="D214" s="219" t="s">
        <v>83</v>
      </c>
      <c r="E214" s="219" t="s">
        <v>362</v>
      </c>
      <c r="F214" s="222" t="s">
        <v>141</v>
      </c>
      <c r="G214" s="212">
        <v>4390.34</v>
      </c>
    </row>
    <row r="215" spans="1:254" s="126" customFormat="1" x14ac:dyDescent="0.25">
      <c r="A215" s="214" t="s">
        <v>186</v>
      </c>
      <c r="B215" s="216" t="s">
        <v>584</v>
      </c>
      <c r="C215" s="219" t="s">
        <v>225</v>
      </c>
      <c r="D215" s="219" t="s">
        <v>83</v>
      </c>
      <c r="E215" s="219" t="s">
        <v>187</v>
      </c>
      <c r="F215" s="219"/>
      <c r="G215" s="217">
        <f>SUM(G216)</f>
        <v>471.97</v>
      </c>
    </row>
    <row r="216" spans="1:254" s="126" customFormat="1" ht="26.4" x14ac:dyDescent="0.25">
      <c r="A216" s="209" t="s">
        <v>140</v>
      </c>
      <c r="B216" s="211" t="s">
        <v>584</v>
      </c>
      <c r="C216" s="222" t="s">
        <v>225</v>
      </c>
      <c r="D216" s="222" t="s">
        <v>83</v>
      </c>
      <c r="E216" s="222" t="s">
        <v>187</v>
      </c>
      <c r="F216" s="222" t="s">
        <v>141</v>
      </c>
      <c r="G216" s="212">
        <v>471.97</v>
      </c>
    </row>
    <row r="217" spans="1:254" s="213" customFormat="1" x14ac:dyDescent="0.25">
      <c r="A217" s="265" t="s">
        <v>232</v>
      </c>
      <c r="B217" s="201" t="s">
        <v>584</v>
      </c>
      <c r="C217" s="200" t="s">
        <v>225</v>
      </c>
      <c r="D217" s="200" t="s">
        <v>85</v>
      </c>
      <c r="E217" s="200"/>
      <c r="F217" s="200"/>
      <c r="G217" s="202">
        <f>SUM(G244+G246+G254+G256+G258+G249+G221+G224+G230+G228+G235+G260+G218+G251+G232+G226+G238+G242+G240)</f>
        <v>336752.79</v>
      </c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Z217" s="181"/>
      <c r="AA217" s="181"/>
      <c r="AB217" s="181"/>
      <c r="AC217" s="181"/>
      <c r="AD217" s="181"/>
      <c r="AE217" s="181"/>
      <c r="AF217" s="181"/>
      <c r="AG217" s="181"/>
      <c r="AH217" s="181"/>
      <c r="AI217" s="181"/>
      <c r="AJ217" s="181"/>
      <c r="AK217" s="181"/>
      <c r="AL217" s="181"/>
      <c r="AM217" s="181"/>
      <c r="AN217" s="181"/>
      <c r="AO217" s="181"/>
      <c r="AP217" s="181"/>
      <c r="AQ217" s="181"/>
      <c r="AR217" s="181"/>
      <c r="AS217" s="181"/>
      <c r="AT217" s="181"/>
      <c r="AU217" s="181"/>
      <c r="AV217" s="181"/>
      <c r="AW217" s="181"/>
      <c r="AX217" s="181"/>
      <c r="AY217" s="181"/>
      <c r="AZ217" s="181"/>
      <c r="BA217" s="181"/>
      <c r="BB217" s="181"/>
      <c r="BC217" s="181"/>
      <c r="BD217" s="181"/>
      <c r="BE217" s="181"/>
      <c r="BF217" s="181"/>
      <c r="BG217" s="181"/>
      <c r="BH217" s="181"/>
      <c r="BI217" s="181"/>
      <c r="BJ217" s="181"/>
      <c r="BK217" s="181"/>
      <c r="BL217" s="181"/>
      <c r="BM217" s="181"/>
      <c r="BN217" s="181"/>
      <c r="BO217" s="181"/>
      <c r="BP217" s="181"/>
      <c r="BQ217" s="181"/>
      <c r="BR217" s="181"/>
      <c r="BS217" s="181"/>
      <c r="BT217" s="181"/>
      <c r="BU217" s="181"/>
      <c r="BV217" s="181"/>
      <c r="BW217" s="181"/>
      <c r="BX217" s="181"/>
      <c r="BY217" s="181"/>
      <c r="BZ217" s="181"/>
      <c r="CA217" s="181"/>
      <c r="CB217" s="181"/>
      <c r="CC217" s="181"/>
      <c r="CD217" s="181"/>
      <c r="CE217" s="181"/>
      <c r="CF217" s="181"/>
      <c r="CG217" s="181"/>
      <c r="CH217" s="181"/>
      <c r="CI217" s="181"/>
      <c r="CJ217" s="181"/>
      <c r="CK217" s="181"/>
      <c r="CL217" s="181"/>
      <c r="CM217" s="181"/>
      <c r="CN217" s="181"/>
      <c r="CO217" s="181"/>
      <c r="CP217" s="181"/>
      <c r="CQ217" s="181"/>
      <c r="CR217" s="181"/>
      <c r="CS217" s="181"/>
      <c r="CT217" s="181"/>
      <c r="CU217" s="181"/>
      <c r="CV217" s="181"/>
      <c r="CW217" s="181"/>
      <c r="CX217" s="181"/>
      <c r="CY217" s="181"/>
      <c r="CZ217" s="181"/>
      <c r="DA217" s="181"/>
      <c r="DB217" s="181"/>
      <c r="DC217" s="181"/>
      <c r="DD217" s="181"/>
      <c r="DE217" s="181"/>
      <c r="DF217" s="181"/>
      <c r="DG217" s="181"/>
      <c r="DH217" s="181"/>
      <c r="DI217" s="181"/>
      <c r="DJ217" s="181"/>
      <c r="DK217" s="181"/>
      <c r="DL217" s="181"/>
      <c r="DM217" s="181"/>
      <c r="DN217" s="181"/>
      <c r="DO217" s="181"/>
      <c r="DP217" s="181"/>
      <c r="DQ217" s="181"/>
      <c r="DR217" s="181"/>
      <c r="DS217" s="181"/>
      <c r="DT217" s="181"/>
      <c r="DU217" s="181"/>
      <c r="DV217" s="181"/>
      <c r="DW217" s="181"/>
      <c r="DX217" s="181"/>
      <c r="DY217" s="181"/>
      <c r="DZ217" s="181"/>
      <c r="EA217" s="181"/>
      <c r="EB217" s="181"/>
      <c r="EC217" s="181"/>
      <c r="ED217" s="181"/>
      <c r="EE217" s="181"/>
      <c r="EF217" s="181"/>
      <c r="EG217" s="181"/>
      <c r="EH217" s="181"/>
      <c r="EI217" s="181"/>
      <c r="EJ217" s="181"/>
      <c r="EK217" s="181"/>
      <c r="EL217" s="181"/>
      <c r="EM217" s="181"/>
      <c r="EN217" s="181"/>
      <c r="EO217" s="181"/>
      <c r="EP217" s="181"/>
      <c r="EQ217" s="181"/>
      <c r="ER217" s="181"/>
      <c r="ES217" s="181"/>
      <c r="ET217" s="181"/>
      <c r="EU217" s="181"/>
      <c r="EV217" s="181"/>
      <c r="EW217" s="181"/>
      <c r="EX217" s="181"/>
      <c r="EY217" s="181"/>
      <c r="EZ217" s="181"/>
      <c r="FA217" s="181"/>
      <c r="FB217" s="181"/>
      <c r="FC217" s="181"/>
      <c r="FD217" s="181"/>
      <c r="FE217" s="181"/>
      <c r="FF217" s="181"/>
      <c r="FG217" s="181"/>
      <c r="FH217" s="181"/>
      <c r="FI217" s="181"/>
      <c r="FJ217" s="181"/>
      <c r="FK217" s="181"/>
      <c r="FL217" s="181"/>
      <c r="FM217" s="181"/>
      <c r="FN217" s="181"/>
      <c r="FO217" s="181"/>
      <c r="FP217" s="181"/>
      <c r="FQ217" s="181"/>
      <c r="FR217" s="181"/>
      <c r="FS217" s="181"/>
      <c r="FT217" s="181"/>
      <c r="FU217" s="181"/>
      <c r="FV217" s="181"/>
      <c r="FW217" s="181"/>
      <c r="FX217" s="181"/>
      <c r="FY217" s="181"/>
      <c r="FZ217" s="181"/>
      <c r="GA217" s="181"/>
      <c r="GB217" s="181"/>
      <c r="GC217" s="181"/>
      <c r="GD217" s="181"/>
      <c r="GE217" s="181"/>
      <c r="GF217" s="181"/>
      <c r="GG217" s="181"/>
      <c r="GH217" s="181"/>
      <c r="GI217" s="181"/>
      <c r="GJ217" s="181"/>
      <c r="GK217" s="181"/>
      <c r="GL217" s="181"/>
      <c r="GM217" s="181"/>
      <c r="GN217" s="181"/>
      <c r="GO217" s="181"/>
      <c r="GP217" s="181"/>
      <c r="GQ217" s="181"/>
      <c r="GR217" s="181"/>
      <c r="GS217" s="181"/>
      <c r="GT217" s="181"/>
      <c r="GU217" s="181"/>
      <c r="GV217" s="181"/>
      <c r="GW217" s="181"/>
      <c r="GX217" s="181"/>
      <c r="GY217" s="181"/>
      <c r="GZ217" s="181"/>
      <c r="HA217" s="181"/>
      <c r="HB217" s="181"/>
      <c r="HC217" s="181"/>
      <c r="HD217" s="181"/>
      <c r="HE217" s="181"/>
      <c r="HF217" s="181"/>
      <c r="HG217" s="181"/>
      <c r="HH217" s="181"/>
      <c r="HI217" s="181"/>
      <c r="HJ217" s="181"/>
      <c r="HK217" s="181"/>
      <c r="HL217" s="181"/>
      <c r="HM217" s="181"/>
      <c r="HN217" s="181"/>
      <c r="HO217" s="181"/>
      <c r="HP217" s="181"/>
      <c r="HQ217" s="181"/>
      <c r="HR217" s="181"/>
      <c r="HS217" s="181"/>
      <c r="HT217" s="181"/>
      <c r="HU217" s="181"/>
      <c r="HV217" s="181"/>
      <c r="HW217" s="181"/>
      <c r="HX217" s="181"/>
      <c r="HY217" s="181"/>
      <c r="HZ217" s="181"/>
      <c r="IA217" s="181"/>
      <c r="IB217" s="181"/>
      <c r="IC217" s="181"/>
      <c r="ID217" s="181"/>
      <c r="IE217" s="181"/>
      <c r="IF217" s="181"/>
      <c r="IG217" s="181"/>
      <c r="IH217" s="181"/>
      <c r="II217" s="181"/>
      <c r="IJ217" s="181"/>
      <c r="IK217" s="181"/>
      <c r="IL217" s="181"/>
      <c r="IM217" s="181"/>
      <c r="IN217" s="181"/>
      <c r="IO217" s="181"/>
      <c r="IP217" s="181"/>
      <c r="IQ217" s="181"/>
      <c r="IR217" s="181"/>
      <c r="IS217" s="181"/>
      <c r="IT217" s="181"/>
    </row>
    <row r="218" spans="1:254" s="213" customFormat="1" x14ac:dyDescent="0.25">
      <c r="A218" s="266" t="s">
        <v>51</v>
      </c>
      <c r="B218" s="211" t="s">
        <v>584</v>
      </c>
      <c r="C218" s="222" t="s">
        <v>225</v>
      </c>
      <c r="D218" s="222" t="s">
        <v>85</v>
      </c>
      <c r="E218" s="222" t="s">
        <v>233</v>
      </c>
      <c r="F218" s="222"/>
      <c r="G218" s="212">
        <f>SUM(G220+G219)</f>
        <v>17656.57</v>
      </c>
    </row>
    <row r="219" spans="1:254" s="213" customFormat="1" x14ac:dyDescent="0.25">
      <c r="A219" s="214" t="s">
        <v>586</v>
      </c>
      <c r="B219" s="211" t="s">
        <v>584</v>
      </c>
      <c r="C219" s="222" t="s">
        <v>225</v>
      </c>
      <c r="D219" s="222" t="s">
        <v>85</v>
      </c>
      <c r="E219" s="219" t="s">
        <v>233</v>
      </c>
      <c r="F219" s="219" t="s">
        <v>98</v>
      </c>
      <c r="G219" s="212">
        <v>4686.13</v>
      </c>
    </row>
    <row r="220" spans="1:254" s="213" customFormat="1" ht="26.4" x14ac:dyDescent="0.25">
      <c r="A220" s="214" t="s">
        <v>140</v>
      </c>
      <c r="B220" s="216" t="s">
        <v>584</v>
      </c>
      <c r="C220" s="219" t="s">
        <v>225</v>
      </c>
      <c r="D220" s="219" t="s">
        <v>85</v>
      </c>
      <c r="E220" s="219" t="s">
        <v>233</v>
      </c>
      <c r="F220" s="219" t="s">
        <v>141</v>
      </c>
      <c r="G220" s="217">
        <v>12970.44</v>
      </c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  <c r="AA220" s="181"/>
      <c r="AB220" s="181"/>
      <c r="AC220" s="181"/>
      <c r="AD220" s="181"/>
      <c r="AE220" s="181"/>
      <c r="AF220" s="181"/>
      <c r="AG220" s="181"/>
      <c r="AH220" s="181"/>
      <c r="AI220" s="181"/>
      <c r="AJ220" s="181"/>
      <c r="AK220" s="181"/>
      <c r="AL220" s="181"/>
      <c r="AM220" s="181"/>
      <c r="AN220" s="181"/>
      <c r="AO220" s="181"/>
      <c r="AP220" s="181"/>
      <c r="AQ220" s="181"/>
      <c r="AR220" s="181"/>
      <c r="AS220" s="181"/>
      <c r="AT220" s="181"/>
      <c r="AU220" s="181"/>
      <c r="AV220" s="181"/>
      <c r="AW220" s="181"/>
      <c r="AX220" s="181"/>
      <c r="AY220" s="181"/>
      <c r="AZ220" s="181"/>
      <c r="BA220" s="181"/>
      <c r="BB220" s="181"/>
      <c r="BC220" s="181"/>
      <c r="BD220" s="181"/>
      <c r="BE220" s="181"/>
      <c r="BF220" s="181"/>
      <c r="BG220" s="181"/>
      <c r="BH220" s="181"/>
      <c r="BI220" s="181"/>
      <c r="BJ220" s="181"/>
      <c r="BK220" s="181"/>
      <c r="BL220" s="181"/>
      <c r="BM220" s="181"/>
      <c r="BN220" s="181"/>
      <c r="BO220" s="181"/>
      <c r="BP220" s="181"/>
      <c r="BQ220" s="181"/>
      <c r="BR220" s="181"/>
      <c r="BS220" s="181"/>
      <c r="BT220" s="181"/>
      <c r="BU220" s="181"/>
      <c r="BV220" s="181"/>
      <c r="BW220" s="181"/>
      <c r="BX220" s="181"/>
      <c r="BY220" s="181"/>
      <c r="BZ220" s="181"/>
      <c r="CA220" s="181"/>
      <c r="CB220" s="181"/>
      <c r="CC220" s="181"/>
      <c r="CD220" s="181"/>
      <c r="CE220" s="181"/>
      <c r="CF220" s="181"/>
      <c r="CG220" s="181"/>
      <c r="CH220" s="181"/>
      <c r="CI220" s="181"/>
      <c r="CJ220" s="181"/>
      <c r="CK220" s="181"/>
      <c r="CL220" s="181"/>
      <c r="CM220" s="181"/>
      <c r="CN220" s="181"/>
      <c r="CO220" s="181"/>
      <c r="CP220" s="181"/>
      <c r="CQ220" s="181"/>
      <c r="CR220" s="181"/>
      <c r="CS220" s="181"/>
      <c r="CT220" s="181"/>
      <c r="CU220" s="181"/>
      <c r="CV220" s="181"/>
      <c r="CW220" s="181"/>
      <c r="CX220" s="181"/>
      <c r="CY220" s="181"/>
      <c r="CZ220" s="181"/>
      <c r="DA220" s="181"/>
      <c r="DB220" s="181"/>
      <c r="DC220" s="181"/>
      <c r="DD220" s="181"/>
      <c r="DE220" s="181"/>
      <c r="DF220" s="181"/>
      <c r="DG220" s="181"/>
      <c r="DH220" s="181"/>
      <c r="DI220" s="181"/>
      <c r="DJ220" s="181"/>
      <c r="DK220" s="181"/>
      <c r="DL220" s="181"/>
      <c r="DM220" s="181"/>
      <c r="DN220" s="181"/>
      <c r="DO220" s="181"/>
      <c r="DP220" s="181"/>
      <c r="DQ220" s="181"/>
      <c r="DR220" s="181"/>
      <c r="DS220" s="181"/>
      <c r="DT220" s="181"/>
      <c r="DU220" s="181"/>
      <c r="DV220" s="181"/>
      <c r="DW220" s="181"/>
      <c r="DX220" s="181"/>
      <c r="DY220" s="181"/>
      <c r="DZ220" s="181"/>
      <c r="EA220" s="181"/>
      <c r="EB220" s="181"/>
      <c r="EC220" s="181"/>
      <c r="ED220" s="181"/>
      <c r="EE220" s="181"/>
      <c r="EF220" s="181"/>
      <c r="EG220" s="181"/>
      <c r="EH220" s="181"/>
      <c r="EI220" s="181"/>
      <c r="EJ220" s="181"/>
      <c r="EK220" s="181"/>
      <c r="EL220" s="181"/>
      <c r="EM220" s="181"/>
      <c r="EN220" s="181"/>
      <c r="EO220" s="181"/>
      <c r="EP220" s="181"/>
      <c r="EQ220" s="181"/>
      <c r="ER220" s="181"/>
      <c r="ES220" s="181"/>
      <c r="ET220" s="181"/>
      <c r="EU220" s="181"/>
      <c r="EV220" s="181"/>
      <c r="EW220" s="181"/>
      <c r="EX220" s="181"/>
      <c r="EY220" s="181"/>
      <c r="EZ220" s="181"/>
      <c r="FA220" s="181"/>
      <c r="FB220" s="181"/>
      <c r="FC220" s="181"/>
      <c r="FD220" s="181"/>
      <c r="FE220" s="181"/>
      <c r="FF220" s="181"/>
      <c r="FG220" s="181"/>
      <c r="FH220" s="181"/>
      <c r="FI220" s="181"/>
      <c r="FJ220" s="181"/>
      <c r="FK220" s="181"/>
      <c r="FL220" s="181"/>
      <c r="FM220" s="181"/>
      <c r="FN220" s="181"/>
      <c r="FO220" s="181"/>
      <c r="FP220" s="181"/>
      <c r="FQ220" s="181"/>
      <c r="FR220" s="181"/>
      <c r="FS220" s="181"/>
      <c r="FT220" s="181"/>
      <c r="FU220" s="181"/>
      <c r="FV220" s="181"/>
      <c r="FW220" s="181"/>
      <c r="FX220" s="181"/>
      <c r="FY220" s="181"/>
      <c r="FZ220" s="181"/>
      <c r="GA220" s="181"/>
      <c r="GB220" s="181"/>
      <c r="GC220" s="181"/>
      <c r="GD220" s="181"/>
      <c r="GE220" s="181"/>
      <c r="GF220" s="181"/>
      <c r="GG220" s="181"/>
      <c r="GH220" s="181"/>
      <c r="GI220" s="181"/>
      <c r="GJ220" s="181"/>
      <c r="GK220" s="181"/>
      <c r="GL220" s="181"/>
      <c r="GM220" s="181"/>
      <c r="GN220" s="181"/>
      <c r="GO220" s="181"/>
      <c r="GP220" s="181"/>
      <c r="GQ220" s="181"/>
      <c r="GR220" s="181"/>
      <c r="GS220" s="181"/>
      <c r="GT220" s="181"/>
      <c r="GU220" s="181"/>
      <c r="GV220" s="181"/>
      <c r="GW220" s="181"/>
      <c r="GX220" s="181"/>
      <c r="GY220" s="181"/>
      <c r="GZ220" s="181"/>
      <c r="HA220" s="181"/>
      <c r="HB220" s="181"/>
      <c r="HC220" s="181"/>
      <c r="HD220" s="181"/>
      <c r="HE220" s="181"/>
      <c r="HF220" s="181"/>
      <c r="HG220" s="181"/>
      <c r="HH220" s="181"/>
      <c r="HI220" s="181"/>
      <c r="HJ220" s="181"/>
      <c r="HK220" s="181"/>
      <c r="HL220" s="181"/>
      <c r="HM220" s="181"/>
      <c r="HN220" s="181"/>
      <c r="HO220" s="181"/>
      <c r="HP220" s="181"/>
      <c r="HQ220" s="181"/>
      <c r="HR220" s="181"/>
      <c r="HS220" s="181"/>
      <c r="HT220" s="181"/>
      <c r="HU220" s="181"/>
      <c r="HV220" s="181"/>
      <c r="HW220" s="181"/>
      <c r="HX220" s="181"/>
      <c r="HY220" s="181"/>
      <c r="HZ220" s="181"/>
      <c r="IA220" s="181"/>
      <c r="IB220" s="181"/>
      <c r="IC220" s="181"/>
      <c r="ID220" s="181"/>
      <c r="IE220" s="181"/>
      <c r="IF220" s="181"/>
      <c r="IG220" s="181"/>
      <c r="IH220" s="181"/>
      <c r="II220" s="181"/>
      <c r="IJ220" s="181"/>
      <c r="IK220" s="181"/>
      <c r="IL220" s="181"/>
      <c r="IM220" s="181"/>
      <c r="IN220" s="181"/>
      <c r="IO220" s="181"/>
      <c r="IP220" s="181"/>
      <c r="IQ220" s="181"/>
      <c r="IR220" s="181"/>
      <c r="IS220" s="181"/>
      <c r="IT220" s="181"/>
    </row>
    <row r="221" spans="1:254" s="213" customFormat="1" ht="26.4" x14ac:dyDescent="0.25">
      <c r="A221" s="239" t="s">
        <v>231</v>
      </c>
      <c r="B221" s="211" t="s">
        <v>584</v>
      </c>
      <c r="C221" s="222" t="s">
        <v>225</v>
      </c>
      <c r="D221" s="222" t="s">
        <v>85</v>
      </c>
      <c r="E221" s="222" t="s">
        <v>234</v>
      </c>
      <c r="F221" s="222"/>
      <c r="G221" s="212">
        <f>SUM(G223+G222)</f>
        <v>9629.67</v>
      </c>
    </row>
    <row r="222" spans="1:254" s="126" customFormat="1" x14ac:dyDescent="0.25">
      <c r="A222" s="214" t="s">
        <v>586</v>
      </c>
      <c r="B222" s="216" t="s">
        <v>584</v>
      </c>
      <c r="C222" s="219" t="s">
        <v>225</v>
      </c>
      <c r="D222" s="219" t="s">
        <v>85</v>
      </c>
      <c r="E222" s="219" t="s">
        <v>234</v>
      </c>
      <c r="F222" s="219" t="s">
        <v>98</v>
      </c>
      <c r="G222" s="217">
        <v>3579.46</v>
      </c>
    </row>
    <row r="223" spans="1:254" s="213" customFormat="1" ht="26.4" x14ac:dyDescent="0.25">
      <c r="A223" s="214" t="s">
        <v>140</v>
      </c>
      <c r="B223" s="216" t="s">
        <v>584</v>
      </c>
      <c r="C223" s="219" t="s">
        <v>225</v>
      </c>
      <c r="D223" s="219" t="s">
        <v>85</v>
      </c>
      <c r="E223" s="219" t="s">
        <v>234</v>
      </c>
      <c r="F223" s="219" t="s">
        <v>141</v>
      </c>
      <c r="G223" s="217">
        <v>6050.21</v>
      </c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  <c r="X223" s="181"/>
      <c r="Y223" s="181"/>
      <c r="Z223" s="181"/>
      <c r="AA223" s="181"/>
      <c r="AB223" s="181"/>
      <c r="AC223" s="181"/>
      <c r="AD223" s="181"/>
      <c r="AE223" s="181"/>
      <c r="AF223" s="181"/>
      <c r="AG223" s="181"/>
      <c r="AH223" s="181"/>
      <c r="AI223" s="181"/>
      <c r="AJ223" s="181"/>
      <c r="AK223" s="181"/>
      <c r="AL223" s="181"/>
      <c r="AM223" s="181"/>
      <c r="AN223" s="181"/>
      <c r="AO223" s="181"/>
      <c r="AP223" s="181"/>
      <c r="AQ223" s="181"/>
      <c r="AR223" s="181"/>
      <c r="AS223" s="181"/>
      <c r="AT223" s="181"/>
      <c r="AU223" s="181"/>
      <c r="AV223" s="181"/>
      <c r="AW223" s="181"/>
      <c r="AX223" s="181"/>
      <c r="AY223" s="181"/>
      <c r="AZ223" s="181"/>
      <c r="BA223" s="181"/>
      <c r="BB223" s="181"/>
      <c r="BC223" s="181"/>
      <c r="BD223" s="181"/>
      <c r="BE223" s="181"/>
      <c r="BF223" s="181"/>
      <c r="BG223" s="181"/>
      <c r="BH223" s="181"/>
      <c r="BI223" s="181"/>
      <c r="BJ223" s="181"/>
      <c r="BK223" s="181"/>
      <c r="BL223" s="181"/>
      <c r="BM223" s="181"/>
      <c r="BN223" s="181"/>
      <c r="BO223" s="181"/>
      <c r="BP223" s="181"/>
      <c r="BQ223" s="181"/>
      <c r="BR223" s="181"/>
      <c r="BS223" s="181"/>
      <c r="BT223" s="181"/>
      <c r="BU223" s="181"/>
      <c r="BV223" s="181"/>
      <c r="BW223" s="181"/>
      <c r="BX223" s="181"/>
      <c r="BY223" s="181"/>
      <c r="BZ223" s="181"/>
      <c r="CA223" s="181"/>
      <c r="CB223" s="181"/>
      <c r="CC223" s="181"/>
      <c r="CD223" s="181"/>
      <c r="CE223" s="181"/>
      <c r="CF223" s="181"/>
      <c r="CG223" s="181"/>
      <c r="CH223" s="181"/>
      <c r="CI223" s="181"/>
      <c r="CJ223" s="181"/>
      <c r="CK223" s="181"/>
      <c r="CL223" s="181"/>
      <c r="CM223" s="181"/>
      <c r="CN223" s="181"/>
      <c r="CO223" s="181"/>
      <c r="CP223" s="181"/>
      <c r="CQ223" s="181"/>
      <c r="CR223" s="181"/>
      <c r="CS223" s="181"/>
      <c r="CT223" s="181"/>
      <c r="CU223" s="181"/>
      <c r="CV223" s="181"/>
      <c r="CW223" s="181"/>
      <c r="CX223" s="181"/>
      <c r="CY223" s="181"/>
      <c r="CZ223" s="181"/>
      <c r="DA223" s="181"/>
      <c r="DB223" s="181"/>
      <c r="DC223" s="181"/>
      <c r="DD223" s="181"/>
      <c r="DE223" s="181"/>
      <c r="DF223" s="181"/>
      <c r="DG223" s="181"/>
      <c r="DH223" s="181"/>
      <c r="DI223" s="181"/>
      <c r="DJ223" s="181"/>
      <c r="DK223" s="181"/>
      <c r="DL223" s="181"/>
      <c r="DM223" s="181"/>
      <c r="DN223" s="181"/>
      <c r="DO223" s="181"/>
      <c r="DP223" s="181"/>
      <c r="DQ223" s="181"/>
      <c r="DR223" s="181"/>
      <c r="DS223" s="181"/>
      <c r="DT223" s="181"/>
      <c r="DU223" s="181"/>
      <c r="DV223" s="181"/>
      <c r="DW223" s="181"/>
      <c r="DX223" s="181"/>
      <c r="DY223" s="181"/>
      <c r="DZ223" s="181"/>
      <c r="EA223" s="181"/>
      <c r="EB223" s="181"/>
      <c r="EC223" s="181"/>
      <c r="ED223" s="181"/>
      <c r="EE223" s="181"/>
      <c r="EF223" s="181"/>
      <c r="EG223" s="181"/>
      <c r="EH223" s="181"/>
      <c r="EI223" s="181"/>
      <c r="EJ223" s="181"/>
      <c r="EK223" s="181"/>
      <c r="EL223" s="181"/>
      <c r="EM223" s="181"/>
      <c r="EN223" s="181"/>
      <c r="EO223" s="181"/>
      <c r="EP223" s="181"/>
      <c r="EQ223" s="181"/>
      <c r="ER223" s="181"/>
      <c r="ES223" s="181"/>
      <c r="ET223" s="181"/>
      <c r="EU223" s="181"/>
      <c r="EV223" s="181"/>
      <c r="EW223" s="181"/>
      <c r="EX223" s="181"/>
      <c r="EY223" s="181"/>
      <c r="EZ223" s="181"/>
      <c r="FA223" s="181"/>
      <c r="FB223" s="181"/>
      <c r="FC223" s="181"/>
      <c r="FD223" s="181"/>
      <c r="FE223" s="181"/>
      <c r="FF223" s="181"/>
      <c r="FG223" s="181"/>
      <c r="FH223" s="181"/>
      <c r="FI223" s="181"/>
      <c r="FJ223" s="181"/>
      <c r="FK223" s="181"/>
      <c r="FL223" s="181"/>
      <c r="FM223" s="181"/>
      <c r="FN223" s="181"/>
      <c r="FO223" s="181"/>
      <c r="FP223" s="181"/>
      <c r="FQ223" s="181"/>
      <c r="FR223" s="181"/>
      <c r="FS223" s="181"/>
      <c r="FT223" s="181"/>
      <c r="FU223" s="181"/>
      <c r="FV223" s="181"/>
      <c r="FW223" s="181"/>
      <c r="FX223" s="181"/>
      <c r="FY223" s="181"/>
      <c r="FZ223" s="181"/>
      <c r="GA223" s="181"/>
      <c r="GB223" s="181"/>
      <c r="GC223" s="181"/>
      <c r="GD223" s="181"/>
      <c r="GE223" s="181"/>
      <c r="GF223" s="181"/>
      <c r="GG223" s="181"/>
      <c r="GH223" s="181"/>
      <c r="GI223" s="181"/>
      <c r="GJ223" s="181"/>
      <c r="GK223" s="181"/>
      <c r="GL223" s="181"/>
      <c r="GM223" s="181"/>
      <c r="GN223" s="181"/>
      <c r="GO223" s="181"/>
      <c r="GP223" s="181"/>
      <c r="GQ223" s="181"/>
      <c r="GR223" s="181"/>
      <c r="GS223" s="181"/>
      <c r="GT223" s="181"/>
      <c r="GU223" s="181"/>
      <c r="GV223" s="181"/>
      <c r="GW223" s="181"/>
      <c r="GX223" s="181"/>
      <c r="GY223" s="181"/>
      <c r="GZ223" s="181"/>
      <c r="HA223" s="181"/>
      <c r="HB223" s="181"/>
      <c r="HC223" s="181"/>
      <c r="HD223" s="181"/>
      <c r="HE223" s="181"/>
      <c r="HF223" s="181"/>
      <c r="HG223" s="181"/>
      <c r="HH223" s="181"/>
      <c r="HI223" s="181"/>
      <c r="HJ223" s="181"/>
      <c r="HK223" s="181"/>
      <c r="HL223" s="181"/>
      <c r="HM223" s="181"/>
      <c r="HN223" s="181"/>
      <c r="HO223" s="181"/>
      <c r="HP223" s="181"/>
      <c r="HQ223" s="181"/>
      <c r="HR223" s="181"/>
      <c r="HS223" s="181"/>
      <c r="HT223" s="181"/>
      <c r="HU223" s="181"/>
      <c r="HV223" s="181"/>
      <c r="HW223" s="181"/>
      <c r="HX223" s="181"/>
      <c r="HY223" s="181"/>
      <c r="HZ223" s="181"/>
      <c r="IA223" s="181"/>
      <c r="IB223" s="181"/>
      <c r="IC223" s="181"/>
      <c r="ID223" s="181"/>
      <c r="IE223" s="181"/>
      <c r="IF223" s="181"/>
      <c r="IG223" s="181"/>
      <c r="IH223" s="181"/>
      <c r="II223" s="181"/>
      <c r="IJ223" s="181"/>
      <c r="IK223" s="181"/>
      <c r="IL223" s="181"/>
      <c r="IM223" s="181"/>
      <c r="IN223" s="181"/>
      <c r="IO223" s="181"/>
      <c r="IP223" s="181"/>
      <c r="IQ223" s="181"/>
      <c r="IR223" s="181"/>
      <c r="IS223" s="181"/>
      <c r="IT223" s="181"/>
    </row>
    <row r="224" spans="1:254" s="213" customFormat="1" ht="26.4" x14ac:dyDescent="0.25">
      <c r="A224" s="267" t="s">
        <v>235</v>
      </c>
      <c r="B224" s="216" t="s">
        <v>584</v>
      </c>
      <c r="C224" s="219" t="s">
        <v>225</v>
      </c>
      <c r="D224" s="219" t="s">
        <v>85</v>
      </c>
      <c r="E224" s="219" t="s">
        <v>618</v>
      </c>
      <c r="F224" s="219"/>
      <c r="G224" s="217">
        <f>SUM(G225)</f>
        <v>1221.6300000000001</v>
      </c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1"/>
      <c r="AK224" s="181"/>
      <c r="AL224" s="181"/>
      <c r="AM224" s="181"/>
      <c r="AN224" s="181"/>
      <c r="AO224" s="181"/>
      <c r="AP224" s="181"/>
      <c r="AQ224" s="181"/>
      <c r="AR224" s="181"/>
      <c r="AS224" s="181"/>
      <c r="AT224" s="181"/>
      <c r="AU224" s="181"/>
      <c r="AV224" s="181"/>
      <c r="AW224" s="181"/>
      <c r="AX224" s="181"/>
      <c r="AY224" s="181"/>
      <c r="AZ224" s="181"/>
      <c r="BA224" s="181"/>
      <c r="BB224" s="181"/>
      <c r="BC224" s="181"/>
      <c r="BD224" s="181"/>
      <c r="BE224" s="181"/>
      <c r="BF224" s="181"/>
      <c r="BG224" s="181"/>
      <c r="BH224" s="181"/>
      <c r="BI224" s="181"/>
      <c r="BJ224" s="181"/>
      <c r="BK224" s="181"/>
      <c r="BL224" s="181"/>
      <c r="BM224" s="181"/>
      <c r="BN224" s="181"/>
      <c r="BO224" s="181"/>
      <c r="BP224" s="181"/>
      <c r="BQ224" s="181"/>
      <c r="BR224" s="181"/>
      <c r="BS224" s="181"/>
      <c r="BT224" s="181"/>
      <c r="BU224" s="181"/>
      <c r="BV224" s="181"/>
      <c r="BW224" s="181"/>
      <c r="BX224" s="181"/>
      <c r="BY224" s="181"/>
      <c r="BZ224" s="181"/>
      <c r="CA224" s="181"/>
      <c r="CB224" s="181"/>
      <c r="CC224" s="181"/>
      <c r="CD224" s="181"/>
      <c r="CE224" s="181"/>
      <c r="CF224" s="181"/>
      <c r="CG224" s="181"/>
      <c r="CH224" s="181"/>
      <c r="CI224" s="181"/>
      <c r="CJ224" s="181"/>
      <c r="CK224" s="181"/>
      <c r="CL224" s="181"/>
      <c r="CM224" s="181"/>
      <c r="CN224" s="181"/>
      <c r="CO224" s="181"/>
      <c r="CP224" s="181"/>
      <c r="CQ224" s="181"/>
      <c r="CR224" s="181"/>
      <c r="CS224" s="181"/>
      <c r="CT224" s="181"/>
      <c r="CU224" s="181"/>
      <c r="CV224" s="181"/>
      <c r="CW224" s="181"/>
      <c r="CX224" s="181"/>
      <c r="CY224" s="181"/>
      <c r="CZ224" s="181"/>
      <c r="DA224" s="181"/>
      <c r="DB224" s="181"/>
      <c r="DC224" s="181"/>
      <c r="DD224" s="181"/>
      <c r="DE224" s="181"/>
      <c r="DF224" s="181"/>
      <c r="DG224" s="181"/>
      <c r="DH224" s="181"/>
      <c r="DI224" s="181"/>
      <c r="DJ224" s="181"/>
      <c r="DK224" s="181"/>
      <c r="DL224" s="181"/>
      <c r="DM224" s="181"/>
      <c r="DN224" s="181"/>
      <c r="DO224" s="181"/>
      <c r="DP224" s="181"/>
      <c r="DQ224" s="181"/>
      <c r="DR224" s="181"/>
      <c r="DS224" s="181"/>
      <c r="DT224" s="181"/>
      <c r="DU224" s="181"/>
      <c r="DV224" s="181"/>
      <c r="DW224" s="181"/>
      <c r="DX224" s="181"/>
      <c r="DY224" s="181"/>
      <c r="DZ224" s="181"/>
      <c r="EA224" s="181"/>
      <c r="EB224" s="181"/>
      <c r="EC224" s="181"/>
      <c r="ED224" s="181"/>
      <c r="EE224" s="181"/>
      <c r="EF224" s="181"/>
      <c r="EG224" s="181"/>
      <c r="EH224" s="181"/>
      <c r="EI224" s="181"/>
      <c r="EJ224" s="181"/>
      <c r="EK224" s="181"/>
      <c r="EL224" s="181"/>
      <c r="EM224" s="181"/>
      <c r="EN224" s="181"/>
      <c r="EO224" s="181"/>
      <c r="EP224" s="181"/>
      <c r="EQ224" s="181"/>
      <c r="ER224" s="181"/>
      <c r="ES224" s="181"/>
      <c r="ET224" s="181"/>
      <c r="EU224" s="181"/>
      <c r="EV224" s="181"/>
      <c r="EW224" s="181"/>
      <c r="EX224" s="181"/>
      <c r="EY224" s="181"/>
      <c r="EZ224" s="181"/>
      <c r="FA224" s="181"/>
      <c r="FB224" s="181"/>
      <c r="FC224" s="181"/>
      <c r="FD224" s="181"/>
      <c r="FE224" s="181"/>
      <c r="FF224" s="181"/>
      <c r="FG224" s="181"/>
      <c r="FH224" s="181"/>
      <c r="FI224" s="181"/>
      <c r="FJ224" s="181"/>
      <c r="FK224" s="181"/>
      <c r="FL224" s="181"/>
      <c r="FM224" s="181"/>
      <c r="FN224" s="181"/>
      <c r="FO224" s="181"/>
      <c r="FP224" s="181"/>
      <c r="FQ224" s="181"/>
      <c r="FR224" s="181"/>
      <c r="FS224" s="181"/>
      <c r="FT224" s="181"/>
      <c r="FU224" s="181"/>
      <c r="FV224" s="181"/>
      <c r="FW224" s="181"/>
      <c r="FX224" s="181"/>
      <c r="FY224" s="181"/>
      <c r="FZ224" s="181"/>
      <c r="GA224" s="181"/>
      <c r="GB224" s="181"/>
      <c r="GC224" s="181"/>
      <c r="GD224" s="181"/>
      <c r="GE224" s="181"/>
      <c r="GF224" s="181"/>
      <c r="GG224" s="181"/>
      <c r="GH224" s="181"/>
      <c r="GI224" s="181"/>
      <c r="GJ224" s="181"/>
      <c r="GK224" s="181"/>
      <c r="GL224" s="181"/>
      <c r="GM224" s="181"/>
      <c r="GN224" s="181"/>
      <c r="GO224" s="181"/>
      <c r="GP224" s="181"/>
      <c r="GQ224" s="181"/>
      <c r="GR224" s="181"/>
      <c r="GS224" s="181"/>
      <c r="GT224" s="181"/>
      <c r="GU224" s="181"/>
      <c r="GV224" s="181"/>
      <c r="GW224" s="181"/>
      <c r="GX224" s="181"/>
      <c r="GY224" s="181"/>
      <c r="GZ224" s="181"/>
      <c r="HA224" s="181"/>
      <c r="HB224" s="181"/>
      <c r="HC224" s="181"/>
      <c r="HD224" s="181"/>
      <c r="HE224" s="181"/>
      <c r="HF224" s="181"/>
      <c r="HG224" s="181"/>
      <c r="HH224" s="181"/>
      <c r="HI224" s="181"/>
      <c r="HJ224" s="181"/>
      <c r="HK224" s="181"/>
      <c r="HL224" s="181"/>
      <c r="HM224" s="181"/>
      <c r="HN224" s="181"/>
      <c r="HO224" s="181"/>
      <c r="HP224" s="181"/>
      <c r="HQ224" s="181"/>
      <c r="HR224" s="181"/>
      <c r="HS224" s="181"/>
      <c r="HT224" s="181"/>
      <c r="HU224" s="181"/>
      <c r="HV224" s="181"/>
      <c r="HW224" s="181"/>
      <c r="HX224" s="181"/>
      <c r="HY224" s="181"/>
      <c r="HZ224" s="181"/>
      <c r="IA224" s="181"/>
      <c r="IB224" s="181"/>
      <c r="IC224" s="181"/>
      <c r="ID224" s="181"/>
      <c r="IE224" s="181"/>
      <c r="IF224" s="181"/>
      <c r="IG224" s="181"/>
      <c r="IH224" s="181"/>
      <c r="II224" s="181"/>
      <c r="IJ224" s="181"/>
      <c r="IK224" s="181"/>
      <c r="IL224" s="181"/>
      <c r="IM224" s="181"/>
      <c r="IN224" s="181"/>
      <c r="IO224" s="181"/>
      <c r="IP224" s="181"/>
      <c r="IQ224" s="181"/>
      <c r="IR224" s="181"/>
      <c r="IS224" s="181"/>
      <c r="IT224" s="181"/>
    </row>
    <row r="225" spans="1:254" s="213" customFormat="1" ht="26.4" x14ac:dyDescent="0.25">
      <c r="A225" s="214" t="s">
        <v>140</v>
      </c>
      <c r="B225" s="216" t="s">
        <v>584</v>
      </c>
      <c r="C225" s="219" t="s">
        <v>225</v>
      </c>
      <c r="D225" s="219" t="s">
        <v>85</v>
      </c>
      <c r="E225" s="219" t="s">
        <v>618</v>
      </c>
      <c r="F225" s="219" t="s">
        <v>141</v>
      </c>
      <c r="G225" s="217">
        <v>1221.6300000000001</v>
      </c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  <c r="R225" s="181"/>
      <c r="S225" s="181"/>
      <c r="T225" s="181"/>
      <c r="U225" s="181"/>
      <c r="V225" s="181"/>
      <c r="W225" s="181"/>
      <c r="X225" s="181"/>
      <c r="Y225" s="181"/>
      <c r="Z225" s="181"/>
      <c r="AA225" s="181"/>
      <c r="AB225" s="181"/>
      <c r="AC225" s="181"/>
      <c r="AD225" s="181"/>
      <c r="AE225" s="181"/>
      <c r="AF225" s="181"/>
      <c r="AG225" s="181"/>
      <c r="AH225" s="181"/>
      <c r="AI225" s="181"/>
      <c r="AJ225" s="181"/>
      <c r="AK225" s="181"/>
      <c r="AL225" s="181"/>
      <c r="AM225" s="181"/>
      <c r="AN225" s="181"/>
      <c r="AO225" s="181"/>
      <c r="AP225" s="181"/>
      <c r="AQ225" s="181"/>
      <c r="AR225" s="181"/>
      <c r="AS225" s="181"/>
      <c r="AT225" s="181"/>
      <c r="AU225" s="181"/>
      <c r="AV225" s="181"/>
      <c r="AW225" s="181"/>
      <c r="AX225" s="181"/>
      <c r="AY225" s="181"/>
      <c r="AZ225" s="181"/>
      <c r="BA225" s="181"/>
      <c r="BB225" s="181"/>
      <c r="BC225" s="181"/>
      <c r="BD225" s="181"/>
      <c r="BE225" s="181"/>
      <c r="BF225" s="181"/>
      <c r="BG225" s="181"/>
      <c r="BH225" s="181"/>
      <c r="BI225" s="181"/>
      <c r="BJ225" s="181"/>
      <c r="BK225" s="181"/>
      <c r="BL225" s="181"/>
      <c r="BM225" s="181"/>
      <c r="BN225" s="181"/>
      <c r="BO225" s="181"/>
      <c r="BP225" s="181"/>
      <c r="BQ225" s="181"/>
      <c r="BR225" s="181"/>
      <c r="BS225" s="181"/>
      <c r="BT225" s="181"/>
      <c r="BU225" s="181"/>
      <c r="BV225" s="181"/>
      <c r="BW225" s="181"/>
      <c r="BX225" s="181"/>
      <c r="BY225" s="181"/>
      <c r="BZ225" s="181"/>
      <c r="CA225" s="181"/>
      <c r="CB225" s="181"/>
      <c r="CC225" s="181"/>
      <c r="CD225" s="181"/>
      <c r="CE225" s="181"/>
      <c r="CF225" s="181"/>
      <c r="CG225" s="181"/>
      <c r="CH225" s="181"/>
      <c r="CI225" s="181"/>
      <c r="CJ225" s="181"/>
      <c r="CK225" s="181"/>
      <c r="CL225" s="181"/>
      <c r="CM225" s="181"/>
      <c r="CN225" s="181"/>
      <c r="CO225" s="181"/>
      <c r="CP225" s="181"/>
      <c r="CQ225" s="181"/>
      <c r="CR225" s="181"/>
      <c r="CS225" s="181"/>
      <c r="CT225" s="181"/>
      <c r="CU225" s="181"/>
      <c r="CV225" s="181"/>
      <c r="CW225" s="181"/>
      <c r="CX225" s="181"/>
      <c r="CY225" s="181"/>
      <c r="CZ225" s="181"/>
      <c r="DA225" s="181"/>
      <c r="DB225" s="181"/>
      <c r="DC225" s="181"/>
      <c r="DD225" s="181"/>
      <c r="DE225" s="181"/>
      <c r="DF225" s="181"/>
      <c r="DG225" s="181"/>
      <c r="DH225" s="181"/>
      <c r="DI225" s="181"/>
      <c r="DJ225" s="181"/>
      <c r="DK225" s="181"/>
      <c r="DL225" s="181"/>
      <c r="DM225" s="181"/>
      <c r="DN225" s="181"/>
      <c r="DO225" s="181"/>
      <c r="DP225" s="181"/>
      <c r="DQ225" s="181"/>
      <c r="DR225" s="181"/>
      <c r="DS225" s="181"/>
      <c r="DT225" s="181"/>
      <c r="DU225" s="181"/>
      <c r="DV225" s="181"/>
      <c r="DW225" s="181"/>
      <c r="DX225" s="181"/>
      <c r="DY225" s="181"/>
      <c r="DZ225" s="181"/>
      <c r="EA225" s="181"/>
      <c r="EB225" s="181"/>
      <c r="EC225" s="181"/>
      <c r="ED225" s="181"/>
      <c r="EE225" s="181"/>
      <c r="EF225" s="181"/>
      <c r="EG225" s="181"/>
      <c r="EH225" s="181"/>
      <c r="EI225" s="181"/>
      <c r="EJ225" s="181"/>
      <c r="EK225" s="181"/>
      <c r="EL225" s="181"/>
      <c r="EM225" s="181"/>
      <c r="EN225" s="181"/>
      <c r="EO225" s="181"/>
      <c r="EP225" s="181"/>
      <c r="EQ225" s="181"/>
      <c r="ER225" s="181"/>
      <c r="ES225" s="181"/>
      <c r="ET225" s="181"/>
      <c r="EU225" s="181"/>
      <c r="EV225" s="181"/>
      <c r="EW225" s="181"/>
      <c r="EX225" s="181"/>
      <c r="EY225" s="181"/>
      <c r="EZ225" s="181"/>
      <c r="FA225" s="181"/>
      <c r="FB225" s="181"/>
      <c r="FC225" s="181"/>
      <c r="FD225" s="181"/>
      <c r="FE225" s="181"/>
      <c r="FF225" s="181"/>
      <c r="FG225" s="181"/>
      <c r="FH225" s="181"/>
      <c r="FI225" s="181"/>
      <c r="FJ225" s="181"/>
      <c r="FK225" s="181"/>
      <c r="FL225" s="181"/>
      <c r="FM225" s="181"/>
      <c r="FN225" s="181"/>
      <c r="FO225" s="181"/>
      <c r="FP225" s="181"/>
      <c r="FQ225" s="181"/>
      <c r="FR225" s="181"/>
      <c r="FS225" s="181"/>
      <c r="FT225" s="181"/>
      <c r="FU225" s="181"/>
      <c r="FV225" s="181"/>
      <c r="FW225" s="181"/>
      <c r="FX225" s="181"/>
      <c r="FY225" s="181"/>
      <c r="FZ225" s="181"/>
      <c r="GA225" s="181"/>
      <c r="GB225" s="181"/>
      <c r="GC225" s="181"/>
      <c r="GD225" s="181"/>
      <c r="GE225" s="181"/>
      <c r="GF225" s="181"/>
      <c r="GG225" s="181"/>
      <c r="GH225" s="181"/>
      <c r="GI225" s="181"/>
      <c r="GJ225" s="181"/>
      <c r="GK225" s="181"/>
      <c r="GL225" s="181"/>
      <c r="GM225" s="181"/>
      <c r="GN225" s="181"/>
      <c r="GO225" s="181"/>
      <c r="GP225" s="181"/>
      <c r="GQ225" s="181"/>
      <c r="GR225" s="181"/>
      <c r="GS225" s="181"/>
      <c r="GT225" s="181"/>
      <c r="GU225" s="181"/>
      <c r="GV225" s="181"/>
      <c r="GW225" s="181"/>
      <c r="GX225" s="181"/>
      <c r="GY225" s="181"/>
      <c r="GZ225" s="181"/>
      <c r="HA225" s="181"/>
      <c r="HB225" s="181"/>
      <c r="HC225" s="181"/>
      <c r="HD225" s="181"/>
      <c r="HE225" s="181"/>
      <c r="HF225" s="181"/>
      <c r="HG225" s="181"/>
      <c r="HH225" s="181"/>
      <c r="HI225" s="181"/>
      <c r="HJ225" s="181"/>
      <c r="HK225" s="181"/>
      <c r="HL225" s="181"/>
      <c r="HM225" s="181"/>
      <c r="HN225" s="181"/>
      <c r="HO225" s="181"/>
      <c r="HP225" s="181"/>
      <c r="HQ225" s="181"/>
      <c r="HR225" s="181"/>
      <c r="HS225" s="181"/>
      <c r="HT225" s="181"/>
      <c r="HU225" s="181"/>
      <c r="HV225" s="181"/>
      <c r="HW225" s="181"/>
      <c r="HX225" s="181"/>
      <c r="HY225" s="181"/>
      <c r="HZ225" s="181"/>
      <c r="IA225" s="181"/>
      <c r="IB225" s="181"/>
      <c r="IC225" s="181"/>
      <c r="ID225" s="181"/>
      <c r="IE225" s="181"/>
      <c r="IF225" s="181"/>
      <c r="IG225" s="181"/>
      <c r="IH225" s="181"/>
      <c r="II225" s="181"/>
      <c r="IJ225" s="181"/>
      <c r="IK225" s="181"/>
      <c r="IL225" s="181"/>
      <c r="IM225" s="181"/>
      <c r="IN225" s="181"/>
      <c r="IO225" s="181"/>
      <c r="IP225" s="181"/>
      <c r="IQ225" s="181"/>
      <c r="IR225" s="181"/>
      <c r="IS225" s="181"/>
      <c r="IT225" s="181"/>
    </row>
    <row r="226" spans="1:254" s="213" customFormat="1" ht="39.6" x14ac:dyDescent="0.25">
      <c r="A226" s="214" t="s">
        <v>619</v>
      </c>
      <c r="B226" s="216" t="s">
        <v>584</v>
      </c>
      <c r="C226" s="219" t="s">
        <v>225</v>
      </c>
      <c r="D226" s="219" t="s">
        <v>85</v>
      </c>
      <c r="E226" s="219" t="s">
        <v>365</v>
      </c>
      <c r="F226" s="219"/>
      <c r="G226" s="217">
        <f>SUM(G227)</f>
        <v>554.20000000000005</v>
      </c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  <c r="W226" s="181"/>
      <c r="X226" s="181"/>
      <c r="Y226" s="181"/>
      <c r="Z226" s="181"/>
      <c r="AA226" s="181"/>
      <c r="AB226" s="181"/>
      <c r="AC226" s="181"/>
      <c r="AD226" s="181"/>
      <c r="AE226" s="181"/>
      <c r="AF226" s="181"/>
      <c r="AG226" s="181"/>
      <c r="AH226" s="181"/>
      <c r="AI226" s="181"/>
      <c r="AJ226" s="181"/>
      <c r="AK226" s="181"/>
      <c r="AL226" s="181"/>
      <c r="AM226" s="181"/>
      <c r="AN226" s="181"/>
      <c r="AO226" s="181"/>
      <c r="AP226" s="181"/>
      <c r="AQ226" s="181"/>
      <c r="AR226" s="181"/>
      <c r="AS226" s="181"/>
      <c r="AT226" s="181"/>
      <c r="AU226" s="181"/>
      <c r="AV226" s="181"/>
      <c r="AW226" s="181"/>
      <c r="AX226" s="181"/>
      <c r="AY226" s="181"/>
      <c r="AZ226" s="181"/>
      <c r="BA226" s="181"/>
      <c r="BB226" s="181"/>
      <c r="BC226" s="181"/>
      <c r="BD226" s="181"/>
      <c r="BE226" s="181"/>
      <c r="BF226" s="181"/>
      <c r="BG226" s="181"/>
      <c r="BH226" s="181"/>
      <c r="BI226" s="181"/>
      <c r="BJ226" s="181"/>
      <c r="BK226" s="181"/>
      <c r="BL226" s="181"/>
      <c r="BM226" s="181"/>
      <c r="BN226" s="181"/>
      <c r="BO226" s="181"/>
      <c r="BP226" s="181"/>
      <c r="BQ226" s="181"/>
      <c r="BR226" s="181"/>
      <c r="BS226" s="181"/>
      <c r="BT226" s="181"/>
      <c r="BU226" s="181"/>
      <c r="BV226" s="181"/>
      <c r="BW226" s="181"/>
      <c r="BX226" s="181"/>
      <c r="BY226" s="181"/>
      <c r="BZ226" s="181"/>
      <c r="CA226" s="181"/>
      <c r="CB226" s="181"/>
      <c r="CC226" s="181"/>
      <c r="CD226" s="181"/>
      <c r="CE226" s="181"/>
      <c r="CF226" s="181"/>
      <c r="CG226" s="181"/>
      <c r="CH226" s="181"/>
      <c r="CI226" s="181"/>
      <c r="CJ226" s="181"/>
      <c r="CK226" s="181"/>
      <c r="CL226" s="181"/>
      <c r="CM226" s="181"/>
      <c r="CN226" s="181"/>
      <c r="CO226" s="181"/>
      <c r="CP226" s="181"/>
      <c r="CQ226" s="181"/>
      <c r="CR226" s="181"/>
      <c r="CS226" s="181"/>
      <c r="CT226" s="181"/>
      <c r="CU226" s="181"/>
      <c r="CV226" s="181"/>
      <c r="CW226" s="181"/>
      <c r="CX226" s="181"/>
      <c r="CY226" s="181"/>
      <c r="CZ226" s="181"/>
      <c r="DA226" s="181"/>
      <c r="DB226" s="181"/>
      <c r="DC226" s="181"/>
      <c r="DD226" s="181"/>
      <c r="DE226" s="181"/>
      <c r="DF226" s="181"/>
      <c r="DG226" s="181"/>
      <c r="DH226" s="181"/>
      <c r="DI226" s="181"/>
      <c r="DJ226" s="181"/>
      <c r="DK226" s="181"/>
      <c r="DL226" s="181"/>
      <c r="DM226" s="181"/>
      <c r="DN226" s="181"/>
      <c r="DO226" s="181"/>
      <c r="DP226" s="181"/>
      <c r="DQ226" s="181"/>
      <c r="DR226" s="181"/>
      <c r="DS226" s="181"/>
      <c r="DT226" s="181"/>
      <c r="DU226" s="181"/>
      <c r="DV226" s="181"/>
      <c r="DW226" s="181"/>
      <c r="DX226" s="181"/>
      <c r="DY226" s="181"/>
      <c r="DZ226" s="181"/>
      <c r="EA226" s="181"/>
      <c r="EB226" s="181"/>
      <c r="EC226" s="181"/>
      <c r="ED226" s="181"/>
      <c r="EE226" s="181"/>
      <c r="EF226" s="181"/>
      <c r="EG226" s="181"/>
      <c r="EH226" s="181"/>
      <c r="EI226" s="181"/>
      <c r="EJ226" s="181"/>
      <c r="EK226" s="181"/>
      <c r="EL226" s="181"/>
      <c r="EM226" s="181"/>
      <c r="EN226" s="181"/>
      <c r="EO226" s="181"/>
      <c r="EP226" s="181"/>
      <c r="EQ226" s="181"/>
      <c r="ER226" s="181"/>
      <c r="ES226" s="181"/>
      <c r="ET226" s="181"/>
      <c r="EU226" s="181"/>
      <c r="EV226" s="181"/>
      <c r="EW226" s="181"/>
      <c r="EX226" s="181"/>
      <c r="EY226" s="181"/>
      <c r="EZ226" s="181"/>
      <c r="FA226" s="181"/>
      <c r="FB226" s="181"/>
      <c r="FC226" s="181"/>
      <c r="FD226" s="181"/>
      <c r="FE226" s="181"/>
      <c r="FF226" s="181"/>
      <c r="FG226" s="181"/>
      <c r="FH226" s="181"/>
      <c r="FI226" s="181"/>
      <c r="FJ226" s="181"/>
      <c r="FK226" s="181"/>
      <c r="FL226" s="181"/>
      <c r="FM226" s="181"/>
      <c r="FN226" s="181"/>
      <c r="FO226" s="181"/>
      <c r="FP226" s="181"/>
      <c r="FQ226" s="181"/>
      <c r="FR226" s="181"/>
      <c r="FS226" s="181"/>
      <c r="FT226" s="181"/>
      <c r="FU226" s="181"/>
      <c r="FV226" s="181"/>
      <c r="FW226" s="181"/>
      <c r="FX226" s="181"/>
      <c r="FY226" s="181"/>
      <c r="FZ226" s="181"/>
      <c r="GA226" s="181"/>
      <c r="GB226" s="181"/>
      <c r="GC226" s="181"/>
      <c r="GD226" s="181"/>
      <c r="GE226" s="181"/>
      <c r="GF226" s="181"/>
      <c r="GG226" s="181"/>
      <c r="GH226" s="181"/>
      <c r="GI226" s="181"/>
      <c r="GJ226" s="181"/>
      <c r="GK226" s="181"/>
      <c r="GL226" s="181"/>
      <c r="GM226" s="181"/>
      <c r="GN226" s="181"/>
      <c r="GO226" s="181"/>
      <c r="GP226" s="181"/>
      <c r="GQ226" s="181"/>
      <c r="GR226" s="181"/>
      <c r="GS226" s="181"/>
      <c r="GT226" s="181"/>
      <c r="GU226" s="181"/>
      <c r="GV226" s="181"/>
      <c r="GW226" s="181"/>
      <c r="GX226" s="181"/>
      <c r="GY226" s="181"/>
      <c r="GZ226" s="181"/>
      <c r="HA226" s="181"/>
      <c r="HB226" s="181"/>
      <c r="HC226" s="181"/>
      <c r="HD226" s="181"/>
      <c r="HE226" s="181"/>
      <c r="HF226" s="181"/>
      <c r="HG226" s="181"/>
      <c r="HH226" s="181"/>
      <c r="HI226" s="181"/>
      <c r="HJ226" s="181"/>
      <c r="HK226" s="181"/>
      <c r="HL226" s="181"/>
      <c r="HM226" s="181"/>
      <c r="HN226" s="181"/>
      <c r="HO226" s="181"/>
      <c r="HP226" s="181"/>
      <c r="HQ226" s="181"/>
      <c r="HR226" s="181"/>
      <c r="HS226" s="181"/>
      <c r="HT226" s="181"/>
      <c r="HU226" s="181"/>
      <c r="HV226" s="181"/>
      <c r="HW226" s="181"/>
      <c r="HX226" s="181"/>
      <c r="HY226" s="181"/>
      <c r="HZ226" s="181"/>
      <c r="IA226" s="181"/>
      <c r="IB226" s="181"/>
      <c r="IC226" s="181"/>
      <c r="ID226" s="181"/>
      <c r="IE226" s="181"/>
      <c r="IF226" s="181"/>
      <c r="IG226" s="181"/>
      <c r="IH226" s="181"/>
      <c r="II226" s="181"/>
      <c r="IJ226" s="181"/>
      <c r="IK226" s="181"/>
      <c r="IL226" s="181"/>
      <c r="IM226" s="181"/>
      <c r="IN226" s="181"/>
      <c r="IO226" s="181"/>
      <c r="IP226" s="181"/>
      <c r="IQ226" s="181"/>
      <c r="IR226" s="181"/>
      <c r="IS226" s="181"/>
      <c r="IT226" s="181"/>
    </row>
    <row r="227" spans="1:254" s="213" customFormat="1" ht="26.4" x14ac:dyDescent="0.25">
      <c r="A227" s="214" t="s">
        <v>140</v>
      </c>
      <c r="B227" s="216" t="s">
        <v>584</v>
      </c>
      <c r="C227" s="219" t="s">
        <v>225</v>
      </c>
      <c r="D227" s="219" t="s">
        <v>85</v>
      </c>
      <c r="E227" s="219" t="s">
        <v>365</v>
      </c>
      <c r="F227" s="219" t="s">
        <v>141</v>
      </c>
      <c r="G227" s="217">
        <v>554.20000000000005</v>
      </c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  <c r="W227" s="181"/>
      <c r="X227" s="181"/>
      <c r="Y227" s="181"/>
      <c r="Z227" s="181"/>
      <c r="AA227" s="181"/>
      <c r="AB227" s="181"/>
      <c r="AC227" s="181"/>
      <c r="AD227" s="181"/>
      <c r="AE227" s="181"/>
      <c r="AF227" s="181"/>
      <c r="AG227" s="181"/>
      <c r="AH227" s="181"/>
      <c r="AI227" s="181"/>
      <c r="AJ227" s="181"/>
      <c r="AK227" s="181"/>
      <c r="AL227" s="181"/>
      <c r="AM227" s="181"/>
      <c r="AN227" s="181"/>
      <c r="AO227" s="181"/>
      <c r="AP227" s="181"/>
      <c r="AQ227" s="181"/>
      <c r="AR227" s="181"/>
      <c r="AS227" s="181"/>
      <c r="AT227" s="181"/>
      <c r="AU227" s="181"/>
      <c r="AV227" s="181"/>
      <c r="AW227" s="181"/>
      <c r="AX227" s="181"/>
      <c r="AY227" s="181"/>
      <c r="AZ227" s="181"/>
      <c r="BA227" s="181"/>
      <c r="BB227" s="181"/>
      <c r="BC227" s="181"/>
      <c r="BD227" s="181"/>
      <c r="BE227" s="181"/>
      <c r="BF227" s="181"/>
      <c r="BG227" s="181"/>
      <c r="BH227" s="181"/>
      <c r="BI227" s="181"/>
      <c r="BJ227" s="181"/>
      <c r="BK227" s="181"/>
      <c r="BL227" s="181"/>
      <c r="BM227" s="181"/>
      <c r="BN227" s="181"/>
      <c r="BO227" s="181"/>
      <c r="BP227" s="181"/>
      <c r="BQ227" s="181"/>
      <c r="BR227" s="181"/>
      <c r="BS227" s="181"/>
      <c r="BT227" s="181"/>
      <c r="BU227" s="181"/>
      <c r="BV227" s="181"/>
      <c r="BW227" s="181"/>
      <c r="BX227" s="181"/>
      <c r="BY227" s="181"/>
      <c r="BZ227" s="181"/>
      <c r="CA227" s="181"/>
      <c r="CB227" s="181"/>
      <c r="CC227" s="181"/>
      <c r="CD227" s="181"/>
      <c r="CE227" s="181"/>
      <c r="CF227" s="181"/>
      <c r="CG227" s="181"/>
      <c r="CH227" s="181"/>
      <c r="CI227" s="181"/>
      <c r="CJ227" s="181"/>
      <c r="CK227" s="181"/>
      <c r="CL227" s="181"/>
      <c r="CM227" s="181"/>
      <c r="CN227" s="181"/>
      <c r="CO227" s="181"/>
      <c r="CP227" s="181"/>
      <c r="CQ227" s="181"/>
      <c r="CR227" s="181"/>
      <c r="CS227" s="181"/>
      <c r="CT227" s="181"/>
      <c r="CU227" s="181"/>
      <c r="CV227" s="181"/>
      <c r="CW227" s="181"/>
      <c r="CX227" s="181"/>
      <c r="CY227" s="181"/>
      <c r="CZ227" s="181"/>
      <c r="DA227" s="181"/>
      <c r="DB227" s="181"/>
      <c r="DC227" s="181"/>
      <c r="DD227" s="181"/>
      <c r="DE227" s="181"/>
      <c r="DF227" s="181"/>
      <c r="DG227" s="181"/>
      <c r="DH227" s="181"/>
      <c r="DI227" s="181"/>
      <c r="DJ227" s="181"/>
      <c r="DK227" s="181"/>
      <c r="DL227" s="181"/>
      <c r="DM227" s="181"/>
      <c r="DN227" s="181"/>
      <c r="DO227" s="181"/>
      <c r="DP227" s="181"/>
      <c r="DQ227" s="181"/>
      <c r="DR227" s="181"/>
      <c r="DS227" s="181"/>
      <c r="DT227" s="181"/>
      <c r="DU227" s="181"/>
      <c r="DV227" s="181"/>
      <c r="DW227" s="181"/>
      <c r="DX227" s="181"/>
      <c r="DY227" s="181"/>
      <c r="DZ227" s="181"/>
      <c r="EA227" s="181"/>
      <c r="EB227" s="181"/>
      <c r="EC227" s="181"/>
      <c r="ED227" s="181"/>
      <c r="EE227" s="181"/>
      <c r="EF227" s="181"/>
      <c r="EG227" s="181"/>
      <c r="EH227" s="181"/>
      <c r="EI227" s="181"/>
      <c r="EJ227" s="181"/>
      <c r="EK227" s="181"/>
      <c r="EL227" s="181"/>
      <c r="EM227" s="181"/>
      <c r="EN227" s="181"/>
      <c r="EO227" s="181"/>
      <c r="EP227" s="181"/>
      <c r="EQ227" s="181"/>
      <c r="ER227" s="181"/>
      <c r="ES227" s="181"/>
      <c r="ET227" s="181"/>
      <c r="EU227" s="181"/>
      <c r="EV227" s="181"/>
      <c r="EW227" s="181"/>
      <c r="EX227" s="181"/>
      <c r="EY227" s="181"/>
      <c r="EZ227" s="181"/>
      <c r="FA227" s="181"/>
      <c r="FB227" s="181"/>
      <c r="FC227" s="181"/>
      <c r="FD227" s="181"/>
      <c r="FE227" s="181"/>
      <c r="FF227" s="181"/>
      <c r="FG227" s="181"/>
      <c r="FH227" s="181"/>
      <c r="FI227" s="181"/>
      <c r="FJ227" s="181"/>
      <c r="FK227" s="181"/>
      <c r="FL227" s="181"/>
      <c r="FM227" s="181"/>
      <c r="FN227" s="181"/>
      <c r="FO227" s="181"/>
      <c r="FP227" s="181"/>
      <c r="FQ227" s="181"/>
      <c r="FR227" s="181"/>
      <c r="FS227" s="181"/>
      <c r="FT227" s="181"/>
      <c r="FU227" s="181"/>
      <c r="FV227" s="181"/>
      <c r="FW227" s="181"/>
      <c r="FX227" s="181"/>
      <c r="FY227" s="181"/>
      <c r="FZ227" s="181"/>
      <c r="GA227" s="181"/>
      <c r="GB227" s="181"/>
      <c r="GC227" s="181"/>
      <c r="GD227" s="181"/>
      <c r="GE227" s="181"/>
      <c r="GF227" s="181"/>
      <c r="GG227" s="181"/>
      <c r="GH227" s="181"/>
      <c r="GI227" s="181"/>
      <c r="GJ227" s="181"/>
      <c r="GK227" s="181"/>
      <c r="GL227" s="181"/>
      <c r="GM227" s="181"/>
      <c r="GN227" s="181"/>
      <c r="GO227" s="181"/>
      <c r="GP227" s="181"/>
      <c r="GQ227" s="181"/>
      <c r="GR227" s="181"/>
      <c r="GS227" s="181"/>
      <c r="GT227" s="181"/>
      <c r="GU227" s="181"/>
      <c r="GV227" s="181"/>
      <c r="GW227" s="181"/>
      <c r="GX227" s="181"/>
      <c r="GY227" s="181"/>
      <c r="GZ227" s="181"/>
      <c r="HA227" s="181"/>
      <c r="HB227" s="181"/>
      <c r="HC227" s="181"/>
      <c r="HD227" s="181"/>
      <c r="HE227" s="181"/>
      <c r="HF227" s="181"/>
      <c r="HG227" s="181"/>
      <c r="HH227" s="181"/>
      <c r="HI227" s="181"/>
      <c r="HJ227" s="181"/>
      <c r="HK227" s="181"/>
      <c r="HL227" s="181"/>
      <c r="HM227" s="181"/>
      <c r="HN227" s="181"/>
      <c r="HO227" s="181"/>
      <c r="HP227" s="181"/>
      <c r="HQ227" s="181"/>
      <c r="HR227" s="181"/>
      <c r="HS227" s="181"/>
      <c r="HT227" s="181"/>
      <c r="HU227" s="181"/>
      <c r="HV227" s="181"/>
      <c r="HW227" s="181"/>
      <c r="HX227" s="181"/>
      <c r="HY227" s="181"/>
      <c r="HZ227" s="181"/>
      <c r="IA227" s="181"/>
      <c r="IB227" s="181"/>
      <c r="IC227" s="181"/>
      <c r="ID227" s="181"/>
      <c r="IE227" s="181"/>
      <c r="IF227" s="181"/>
      <c r="IG227" s="181"/>
      <c r="IH227" s="181"/>
      <c r="II227" s="181"/>
      <c r="IJ227" s="181"/>
      <c r="IK227" s="181"/>
      <c r="IL227" s="181"/>
      <c r="IM227" s="181"/>
      <c r="IN227" s="181"/>
      <c r="IO227" s="181"/>
      <c r="IP227" s="181"/>
      <c r="IQ227" s="181"/>
      <c r="IR227" s="181"/>
      <c r="IS227" s="181"/>
      <c r="IT227" s="181"/>
    </row>
    <row r="228" spans="1:254" s="213" customFormat="1" ht="26.4" x14ac:dyDescent="0.25">
      <c r="A228" s="209" t="s">
        <v>237</v>
      </c>
      <c r="B228" s="211" t="s">
        <v>584</v>
      </c>
      <c r="C228" s="222" t="s">
        <v>225</v>
      </c>
      <c r="D228" s="222" t="s">
        <v>85</v>
      </c>
      <c r="E228" s="222" t="s">
        <v>238</v>
      </c>
      <c r="F228" s="222"/>
      <c r="G228" s="212">
        <f>SUM(G229)</f>
        <v>12733.56</v>
      </c>
    </row>
    <row r="229" spans="1:254" s="126" customFormat="1" ht="26.4" x14ac:dyDescent="0.25">
      <c r="A229" s="214" t="s">
        <v>140</v>
      </c>
      <c r="B229" s="216" t="s">
        <v>584</v>
      </c>
      <c r="C229" s="219" t="s">
        <v>225</v>
      </c>
      <c r="D229" s="219" t="s">
        <v>85</v>
      </c>
      <c r="E229" s="219" t="s">
        <v>238</v>
      </c>
      <c r="F229" s="219" t="s">
        <v>141</v>
      </c>
      <c r="G229" s="217">
        <v>12733.56</v>
      </c>
    </row>
    <row r="230" spans="1:254" s="213" customFormat="1" ht="26.4" x14ac:dyDescent="0.25">
      <c r="A230" s="267" t="s">
        <v>235</v>
      </c>
      <c r="B230" s="216" t="s">
        <v>584</v>
      </c>
      <c r="C230" s="219" t="s">
        <v>225</v>
      </c>
      <c r="D230" s="219" t="s">
        <v>85</v>
      </c>
      <c r="E230" s="219" t="s">
        <v>239</v>
      </c>
      <c r="F230" s="219"/>
      <c r="G230" s="217">
        <f>SUM(G231)</f>
        <v>21917.32</v>
      </c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/>
      <c r="AB230" s="181"/>
      <c r="AC230" s="181"/>
      <c r="AD230" s="181"/>
      <c r="AE230" s="181"/>
      <c r="AF230" s="181"/>
      <c r="AG230" s="181"/>
      <c r="AH230" s="181"/>
      <c r="AI230" s="181"/>
      <c r="AJ230" s="181"/>
      <c r="AK230" s="181"/>
      <c r="AL230" s="181"/>
      <c r="AM230" s="181"/>
      <c r="AN230" s="181"/>
      <c r="AO230" s="181"/>
      <c r="AP230" s="181"/>
      <c r="AQ230" s="181"/>
      <c r="AR230" s="181"/>
      <c r="AS230" s="181"/>
      <c r="AT230" s="181"/>
      <c r="AU230" s="181"/>
      <c r="AV230" s="181"/>
      <c r="AW230" s="181"/>
      <c r="AX230" s="181"/>
      <c r="AY230" s="181"/>
      <c r="AZ230" s="181"/>
      <c r="BA230" s="181"/>
      <c r="BB230" s="181"/>
      <c r="BC230" s="181"/>
      <c r="BD230" s="181"/>
      <c r="BE230" s="181"/>
      <c r="BF230" s="181"/>
      <c r="BG230" s="181"/>
      <c r="BH230" s="181"/>
      <c r="BI230" s="181"/>
      <c r="BJ230" s="181"/>
      <c r="BK230" s="181"/>
      <c r="BL230" s="181"/>
      <c r="BM230" s="181"/>
      <c r="BN230" s="181"/>
      <c r="BO230" s="181"/>
      <c r="BP230" s="181"/>
      <c r="BQ230" s="181"/>
      <c r="BR230" s="181"/>
      <c r="BS230" s="181"/>
      <c r="BT230" s="181"/>
      <c r="BU230" s="181"/>
      <c r="BV230" s="181"/>
      <c r="BW230" s="181"/>
      <c r="BX230" s="181"/>
      <c r="BY230" s="181"/>
      <c r="BZ230" s="181"/>
      <c r="CA230" s="181"/>
      <c r="CB230" s="181"/>
      <c r="CC230" s="181"/>
      <c r="CD230" s="181"/>
      <c r="CE230" s="181"/>
      <c r="CF230" s="181"/>
      <c r="CG230" s="181"/>
      <c r="CH230" s="181"/>
      <c r="CI230" s="181"/>
      <c r="CJ230" s="181"/>
      <c r="CK230" s="181"/>
      <c r="CL230" s="181"/>
      <c r="CM230" s="181"/>
      <c r="CN230" s="181"/>
      <c r="CO230" s="181"/>
      <c r="CP230" s="181"/>
      <c r="CQ230" s="181"/>
      <c r="CR230" s="181"/>
      <c r="CS230" s="181"/>
      <c r="CT230" s="181"/>
      <c r="CU230" s="181"/>
      <c r="CV230" s="181"/>
      <c r="CW230" s="181"/>
      <c r="CX230" s="181"/>
      <c r="CY230" s="181"/>
      <c r="CZ230" s="181"/>
      <c r="DA230" s="181"/>
      <c r="DB230" s="181"/>
      <c r="DC230" s="181"/>
      <c r="DD230" s="181"/>
      <c r="DE230" s="181"/>
      <c r="DF230" s="181"/>
      <c r="DG230" s="181"/>
      <c r="DH230" s="181"/>
      <c r="DI230" s="181"/>
      <c r="DJ230" s="181"/>
      <c r="DK230" s="181"/>
      <c r="DL230" s="181"/>
      <c r="DM230" s="181"/>
      <c r="DN230" s="181"/>
      <c r="DO230" s="181"/>
      <c r="DP230" s="181"/>
      <c r="DQ230" s="181"/>
      <c r="DR230" s="181"/>
      <c r="DS230" s="181"/>
      <c r="DT230" s="181"/>
      <c r="DU230" s="181"/>
      <c r="DV230" s="181"/>
      <c r="DW230" s="181"/>
      <c r="DX230" s="181"/>
      <c r="DY230" s="181"/>
      <c r="DZ230" s="181"/>
      <c r="EA230" s="181"/>
      <c r="EB230" s="181"/>
      <c r="EC230" s="181"/>
      <c r="ED230" s="181"/>
      <c r="EE230" s="181"/>
      <c r="EF230" s="181"/>
      <c r="EG230" s="181"/>
      <c r="EH230" s="181"/>
      <c r="EI230" s="181"/>
      <c r="EJ230" s="181"/>
      <c r="EK230" s="181"/>
      <c r="EL230" s="181"/>
      <c r="EM230" s="181"/>
      <c r="EN230" s="181"/>
      <c r="EO230" s="181"/>
      <c r="EP230" s="181"/>
      <c r="EQ230" s="181"/>
      <c r="ER230" s="181"/>
      <c r="ES230" s="181"/>
      <c r="ET230" s="181"/>
      <c r="EU230" s="181"/>
      <c r="EV230" s="181"/>
      <c r="EW230" s="181"/>
      <c r="EX230" s="181"/>
      <c r="EY230" s="181"/>
      <c r="EZ230" s="181"/>
      <c r="FA230" s="181"/>
      <c r="FB230" s="181"/>
      <c r="FC230" s="181"/>
      <c r="FD230" s="181"/>
      <c r="FE230" s="181"/>
      <c r="FF230" s="181"/>
      <c r="FG230" s="181"/>
      <c r="FH230" s="181"/>
      <c r="FI230" s="181"/>
      <c r="FJ230" s="181"/>
      <c r="FK230" s="181"/>
      <c r="FL230" s="181"/>
      <c r="FM230" s="181"/>
      <c r="FN230" s="181"/>
      <c r="FO230" s="181"/>
      <c r="FP230" s="181"/>
      <c r="FQ230" s="181"/>
      <c r="FR230" s="181"/>
      <c r="FS230" s="181"/>
      <c r="FT230" s="181"/>
      <c r="FU230" s="181"/>
      <c r="FV230" s="181"/>
      <c r="FW230" s="181"/>
      <c r="FX230" s="181"/>
      <c r="FY230" s="181"/>
      <c r="FZ230" s="181"/>
      <c r="GA230" s="181"/>
      <c r="GB230" s="181"/>
      <c r="GC230" s="181"/>
      <c r="GD230" s="181"/>
      <c r="GE230" s="181"/>
      <c r="GF230" s="181"/>
      <c r="GG230" s="181"/>
      <c r="GH230" s="181"/>
      <c r="GI230" s="181"/>
      <c r="GJ230" s="181"/>
      <c r="GK230" s="181"/>
      <c r="GL230" s="181"/>
      <c r="GM230" s="181"/>
      <c r="GN230" s="181"/>
      <c r="GO230" s="181"/>
      <c r="GP230" s="181"/>
      <c r="GQ230" s="181"/>
      <c r="GR230" s="181"/>
      <c r="GS230" s="181"/>
      <c r="GT230" s="181"/>
      <c r="GU230" s="181"/>
      <c r="GV230" s="181"/>
      <c r="GW230" s="181"/>
      <c r="GX230" s="181"/>
      <c r="GY230" s="181"/>
      <c r="GZ230" s="181"/>
      <c r="HA230" s="181"/>
      <c r="HB230" s="181"/>
      <c r="HC230" s="181"/>
      <c r="HD230" s="181"/>
      <c r="HE230" s="181"/>
      <c r="HF230" s="181"/>
      <c r="HG230" s="181"/>
      <c r="HH230" s="181"/>
      <c r="HI230" s="181"/>
      <c r="HJ230" s="181"/>
      <c r="HK230" s="181"/>
      <c r="HL230" s="181"/>
      <c r="HM230" s="181"/>
      <c r="HN230" s="181"/>
      <c r="HO230" s="181"/>
      <c r="HP230" s="181"/>
      <c r="HQ230" s="181"/>
      <c r="HR230" s="181"/>
      <c r="HS230" s="181"/>
      <c r="HT230" s="181"/>
      <c r="HU230" s="181"/>
      <c r="HV230" s="181"/>
      <c r="HW230" s="181"/>
      <c r="HX230" s="181"/>
      <c r="HY230" s="181"/>
      <c r="HZ230" s="181"/>
      <c r="IA230" s="181"/>
      <c r="IB230" s="181"/>
      <c r="IC230" s="181"/>
      <c r="ID230" s="181"/>
      <c r="IE230" s="181"/>
      <c r="IF230" s="181"/>
      <c r="IG230" s="181"/>
      <c r="IH230" s="181"/>
      <c r="II230" s="181"/>
      <c r="IJ230" s="181"/>
      <c r="IK230" s="181"/>
      <c r="IL230" s="181"/>
      <c r="IM230" s="181"/>
      <c r="IN230" s="181"/>
      <c r="IO230" s="181"/>
      <c r="IP230" s="181"/>
      <c r="IQ230" s="181"/>
      <c r="IR230" s="181"/>
      <c r="IS230" s="181"/>
      <c r="IT230" s="181"/>
    </row>
    <row r="231" spans="1:254" s="213" customFormat="1" ht="26.4" x14ac:dyDescent="0.25">
      <c r="A231" s="214" t="s">
        <v>140</v>
      </c>
      <c r="B231" s="216" t="s">
        <v>584</v>
      </c>
      <c r="C231" s="219" t="s">
        <v>225</v>
      </c>
      <c r="D231" s="219" t="s">
        <v>85</v>
      </c>
      <c r="E231" s="219" t="s">
        <v>239</v>
      </c>
      <c r="F231" s="219" t="s">
        <v>141</v>
      </c>
      <c r="G231" s="217">
        <v>21917.32</v>
      </c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  <c r="AA231" s="181"/>
      <c r="AB231" s="181"/>
      <c r="AC231" s="181"/>
      <c r="AD231" s="181"/>
      <c r="AE231" s="181"/>
      <c r="AF231" s="181"/>
      <c r="AG231" s="181"/>
      <c r="AH231" s="181"/>
      <c r="AI231" s="181"/>
      <c r="AJ231" s="181"/>
      <c r="AK231" s="181"/>
      <c r="AL231" s="181"/>
      <c r="AM231" s="181"/>
      <c r="AN231" s="181"/>
      <c r="AO231" s="181"/>
      <c r="AP231" s="181"/>
      <c r="AQ231" s="181"/>
      <c r="AR231" s="181"/>
      <c r="AS231" s="181"/>
      <c r="AT231" s="181"/>
      <c r="AU231" s="181"/>
      <c r="AV231" s="181"/>
      <c r="AW231" s="181"/>
      <c r="AX231" s="181"/>
      <c r="AY231" s="181"/>
      <c r="AZ231" s="181"/>
      <c r="BA231" s="181"/>
      <c r="BB231" s="181"/>
      <c r="BC231" s="181"/>
      <c r="BD231" s="181"/>
      <c r="BE231" s="181"/>
      <c r="BF231" s="181"/>
      <c r="BG231" s="181"/>
      <c r="BH231" s="181"/>
      <c r="BI231" s="181"/>
      <c r="BJ231" s="181"/>
      <c r="BK231" s="181"/>
      <c r="BL231" s="181"/>
      <c r="BM231" s="181"/>
      <c r="BN231" s="181"/>
      <c r="BO231" s="181"/>
      <c r="BP231" s="181"/>
      <c r="BQ231" s="181"/>
      <c r="BR231" s="181"/>
      <c r="BS231" s="181"/>
      <c r="BT231" s="181"/>
      <c r="BU231" s="181"/>
      <c r="BV231" s="181"/>
      <c r="BW231" s="181"/>
      <c r="BX231" s="181"/>
      <c r="BY231" s="181"/>
      <c r="BZ231" s="181"/>
      <c r="CA231" s="181"/>
      <c r="CB231" s="181"/>
      <c r="CC231" s="181"/>
      <c r="CD231" s="181"/>
      <c r="CE231" s="181"/>
      <c r="CF231" s="181"/>
      <c r="CG231" s="181"/>
      <c r="CH231" s="181"/>
      <c r="CI231" s="181"/>
      <c r="CJ231" s="181"/>
      <c r="CK231" s="181"/>
      <c r="CL231" s="181"/>
      <c r="CM231" s="181"/>
      <c r="CN231" s="181"/>
      <c r="CO231" s="181"/>
      <c r="CP231" s="181"/>
      <c r="CQ231" s="181"/>
      <c r="CR231" s="181"/>
      <c r="CS231" s="181"/>
      <c r="CT231" s="181"/>
      <c r="CU231" s="181"/>
      <c r="CV231" s="181"/>
      <c r="CW231" s="181"/>
      <c r="CX231" s="181"/>
      <c r="CY231" s="181"/>
      <c r="CZ231" s="181"/>
      <c r="DA231" s="181"/>
      <c r="DB231" s="181"/>
      <c r="DC231" s="181"/>
      <c r="DD231" s="181"/>
      <c r="DE231" s="181"/>
      <c r="DF231" s="181"/>
      <c r="DG231" s="181"/>
      <c r="DH231" s="181"/>
      <c r="DI231" s="181"/>
      <c r="DJ231" s="181"/>
      <c r="DK231" s="181"/>
      <c r="DL231" s="181"/>
      <c r="DM231" s="181"/>
      <c r="DN231" s="181"/>
      <c r="DO231" s="181"/>
      <c r="DP231" s="181"/>
      <c r="DQ231" s="181"/>
      <c r="DR231" s="181"/>
      <c r="DS231" s="181"/>
      <c r="DT231" s="181"/>
      <c r="DU231" s="181"/>
      <c r="DV231" s="181"/>
      <c r="DW231" s="181"/>
      <c r="DX231" s="181"/>
      <c r="DY231" s="181"/>
      <c r="DZ231" s="181"/>
      <c r="EA231" s="181"/>
      <c r="EB231" s="181"/>
      <c r="EC231" s="181"/>
      <c r="ED231" s="181"/>
      <c r="EE231" s="181"/>
      <c r="EF231" s="181"/>
      <c r="EG231" s="181"/>
      <c r="EH231" s="181"/>
      <c r="EI231" s="181"/>
      <c r="EJ231" s="181"/>
      <c r="EK231" s="181"/>
      <c r="EL231" s="181"/>
      <c r="EM231" s="181"/>
      <c r="EN231" s="181"/>
      <c r="EO231" s="181"/>
      <c r="EP231" s="181"/>
      <c r="EQ231" s="181"/>
      <c r="ER231" s="181"/>
      <c r="ES231" s="181"/>
      <c r="ET231" s="181"/>
      <c r="EU231" s="181"/>
      <c r="EV231" s="181"/>
      <c r="EW231" s="181"/>
      <c r="EX231" s="181"/>
      <c r="EY231" s="181"/>
      <c r="EZ231" s="181"/>
      <c r="FA231" s="181"/>
      <c r="FB231" s="181"/>
      <c r="FC231" s="181"/>
      <c r="FD231" s="181"/>
      <c r="FE231" s="181"/>
      <c r="FF231" s="181"/>
      <c r="FG231" s="181"/>
      <c r="FH231" s="181"/>
      <c r="FI231" s="181"/>
      <c r="FJ231" s="181"/>
      <c r="FK231" s="181"/>
      <c r="FL231" s="181"/>
      <c r="FM231" s="181"/>
      <c r="FN231" s="181"/>
      <c r="FO231" s="181"/>
      <c r="FP231" s="181"/>
      <c r="FQ231" s="181"/>
      <c r="FR231" s="181"/>
      <c r="FS231" s="181"/>
      <c r="FT231" s="181"/>
      <c r="FU231" s="181"/>
      <c r="FV231" s="181"/>
      <c r="FW231" s="181"/>
      <c r="FX231" s="181"/>
      <c r="FY231" s="181"/>
      <c r="FZ231" s="181"/>
      <c r="GA231" s="181"/>
      <c r="GB231" s="181"/>
      <c r="GC231" s="181"/>
      <c r="GD231" s="181"/>
      <c r="GE231" s="181"/>
      <c r="GF231" s="181"/>
      <c r="GG231" s="181"/>
      <c r="GH231" s="181"/>
      <c r="GI231" s="181"/>
      <c r="GJ231" s="181"/>
      <c r="GK231" s="181"/>
      <c r="GL231" s="181"/>
      <c r="GM231" s="181"/>
      <c r="GN231" s="181"/>
      <c r="GO231" s="181"/>
      <c r="GP231" s="181"/>
      <c r="GQ231" s="181"/>
      <c r="GR231" s="181"/>
      <c r="GS231" s="181"/>
      <c r="GT231" s="181"/>
      <c r="GU231" s="181"/>
      <c r="GV231" s="181"/>
      <c r="GW231" s="181"/>
      <c r="GX231" s="181"/>
      <c r="GY231" s="181"/>
      <c r="GZ231" s="181"/>
      <c r="HA231" s="181"/>
      <c r="HB231" s="181"/>
      <c r="HC231" s="181"/>
      <c r="HD231" s="181"/>
      <c r="HE231" s="181"/>
      <c r="HF231" s="181"/>
      <c r="HG231" s="181"/>
      <c r="HH231" s="181"/>
      <c r="HI231" s="181"/>
      <c r="HJ231" s="181"/>
      <c r="HK231" s="181"/>
      <c r="HL231" s="181"/>
      <c r="HM231" s="181"/>
      <c r="HN231" s="181"/>
      <c r="HO231" s="181"/>
      <c r="HP231" s="181"/>
      <c r="HQ231" s="181"/>
      <c r="HR231" s="181"/>
      <c r="HS231" s="181"/>
      <c r="HT231" s="181"/>
      <c r="HU231" s="181"/>
      <c r="HV231" s="181"/>
      <c r="HW231" s="181"/>
      <c r="HX231" s="181"/>
      <c r="HY231" s="181"/>
      <c r="HZ231" s="181"/>
      <c r="IA231" s="181"/>
      <c r="IB231" s="181"/>
      <c r="IC231" s="181"/>
      <c r="ID231" s="181"/>
      <c r="IE231" s="181"/>
      <c r="IF231" s="181"/>
      <c r="IG231" s="181"/>
      <c r="IH231" s="181"/>
      <c r="II231" s="181"/>
      <c r="IJ231" s="181"/>
      <c r="IK231" s="181"/>
      <c r="IL231" s="181"/>
      <c r="IM231" s="181"/>
      <c r="IN231" s="181"/>
      <c r="IO231" s="181"/>
      <c r="IP231" s="181"/>
      <c r="IQ231" s="181"/>
      <c r="IR231" s="181"/>
      <c r="IS231" s="181"/>
      <c r="IT231" s="181"/>
    </row>
    <row r="232" spans="1:254" s="213" customFormat="1" ht="25.8" customHeight="1" x14ac:dyDescent="0.25">
      <c r="A232" s="209" t="s">
        <v>345</v>
      </c>
      <c r="B232" s="211" t="s">
        <v>584</v>
      </c>
      <c r="C232" s="222" t="s">
        <v>225</v>
      </c>
      <c r="D232" s="222" t="s">
        <v>85</v>
      </c>
      <c r="E232" s="222" t="s">
        <v>346</v>
      </c>
      <c r="F232" s="222"/>
      <c r="G232" s="212">
        <f>SUM(G233+G234)</f>
        <v>1618.52</v>
      </c>
    </row>
    <row r="233" spans="1:254" s="126" customFormat="1" x14ac:dyDescent="0.25">
      <c r="A233" s="214" t="s">
        <v>586</v>
      </c>
      <c r="B233" s="216" t="s">
        <v>584</v>
      </c>
      <c r="C233" s="219" t="s">
        <v>225</v>
      </c>
      <c r="D233" s="219" t="s">
        <v>85</v>
      </c>
      <c r="E233" s="219" t="s">
        <v>346</v>
      </c>
      <c r="F233" s="219" t="s">
        <v>98</v>
      </c>
      <c r="G233" s="217">
        <v>1508.52</v>
      </c>
    </row>
    <row r="234" spans="1:254" s="126" customFormat="1" ht="22.2" customHeight="1" x14ac:dyDescent="0.25">
      <c r="A234" s="214" t="s">
        <v>140</v>
      </c>
      <c r="B234" s="216" t="s">
        <v>584</v>
      </c>
      <c r="C234" s="219" t="s">
        <v>225</v>
      </c>
      <c r="D234" s="219" t="s">
        <v>85</v>
      </c>
      <c r="E234" s="219" t="s">
        <v>346</v>
      </c>
      <c r="F234" s="219" t="s">
        <v>141</v>
      </c>
      <c r="G234" s="217">
        <v>110</v>
      </c>
    </row>
    <row r="235" spans="1:254" s="213" customFormat="1" ht="52.8" x14ac:dyDescent="0.25">
      <c r="A235" s="209" t="s">
        <v>240</v>
      </c>
      <c r="B235" s="211" t="s">
        <v>584</v>
      </c>
      <c r="C235" s="222" t="s">
        <v>225</v>
      </c>
      <c r="D235" s="222" t="s">
        <v>85</v>
      </c>
      <c r="E235" s="222" t="s">
        <v>241</v>
      </c>
      <c r="F235" s="222"/>
      <c r="G235" s="212">
        <f>SUM(G236+G237)</f>
        <v>9241.369999999999</v>
      </c>
    </row>
    <row r="236" spans="1:254" s="126" customFormat="1" x14ac:dyDescent="0.25">
      <c r="A236" s="214" t="s">
        <v>586</v>
      </c>
      <c r="B236" s="216" t="s">
        <v>584</v>
      </c>
      <c r="C236" s="219" t="s">
        <v>225</v>
      </c>
      <c r="D236" s="219" t="s">
        <v>85</v>
      </c>
      <c r="E236" s="219" t="s">
        <v>241</v>
      </c>
      <c r="F236" s="219" t="s">
        <v>98</v>
      </c>
      <c r="G236" s="217">
        <v>8940.1299999999992</v>
      </c>
    </row>
    <row r="237" spans="1:254" s="126" customFormat="1" ht="20.399999999999999" customHeight="1" x14ac:dyDescent="0.25">
      <c r="A237" s="214" t="s">
        <v>140</v>
      </c>
      <c r="B237" s="216" t="s">
        <v>584</v>
      </c>
      <c r="C237" s="219" t="s">
        <v>225</v>
      </c>
      <c r="D237" s="219" t="s">
        <v>85</v>
      </c>
      <c r="E237" s="219" t="s">
        <v>241</v>
      </c>
      <c r="F237" s="219" t="s">
        <v>141</v>
      </c>
      <c r="G237" s="217">
        <v>301.24</v>
      </c>
    </row>
    <row r="238" spans="1:254" s="213" customFormat="1" ht="29.4" customHeight="1" x14ac:dyDescent="0.25">
      <c r="A238" s="209" t="s">
        <v>620</v>
      </c>
      <c r="B238" s="211" t="s">
        <v>584</v>
      </c>
      <c r="C238" s="222" t="s">
        <v>225</v>
      </c>
      <c r="D238" s="222" t="s">
        <v>85</v>
      </c>
      <c r="E238" s="222" t="s">
        <v>366</v>
      </c>
      <c r="F238" s="222"/>
      <c r="G238" s="212">
        <f>SUM(G239)</f>
        <v>547.26</v>
      </c>
    </row>
    <row r="239" spans="1:254" s="126" customFormat="1" ht="26.4" x14ac:dyDescent="0.25">
      <c r="A239" s="214" t="s">
        <v>140</v>
      </c>
      <c r="B239" s="216" t="s">
        <v>584</v>
      </c>
      <c r="C239" s="219" t="s">
        <v>225</v>
      </c>
      <c r="D239" s="219" t="s">
        <v>85</v>
      </c>
      <c r="E239" s="219" t="s">
        <v>366</v>
      </c>
      <c r="F239" s="219" t="s">
        <v>141</v>
      </c>
      <c r="G239" s="217">
        <v>547.26</v>
      </c>
    </row>
    <row r="240" spans="1:254" s="213" customFormat="1" ht="43.2" customHeight="1" x14ac:dyDescent="0.25">
      <c r="A240" s="209" t="s">
        <v>575</v>
      </c>
      <c r="B240" s="211" t="s">
        <v>584</v>
      </c>
      <c r="C240" s="222" t="s">
        <v>225</v>
      </c>
      <c r="D240" s="222" t="s">
        <v>85</v>
      </c>
      <c r="E240" s="222" t="s">
        <v>621</v>
      </c>
      <c r="F240" s="222"/>
      <c r="G240" s="212">
        <f>SUM(G241)</f>
        <v>543.16</v>
      </c>
    </row>
    <row r="241" spans="1:254" s="126" customFormat="1" ht="26.4" x14ac:dyDescent="0.25">
      <c r="A241" s="214" t="s">
        <v>140</v>
      </c>
      <c r="B241" s="216" t="s">
        <v>584</v>
      </c>
      <c r="C241" s="219" t="s">
        <v>225</v>
      </c>
      <c r="D241" s="219" t="s">
        <v>85</v>
      </c>
      <c r="E241" s="219" t="s">
        <v>621</v>
      </c>
      <c r="F241" s="219" t="s">
        <v>141</v>
      </c>
      <c r="G241" s="217">
        <v>543.16</v>
      </c>
    </row>
    <row r="242" spans="1:254" s="126" customFormat="1" ht="26.4" x14ac:dyDescent="0.25">
      <c r="A242" s="214" t="s">
        <v>368</v>
      </c>
      <c r="B242" s="216" t="s">
        <v>584</v>
      </c>
      <c r="C242" s="219" t="s">
        <v>225</v>
      </c>
      <c r="D242" s="219" t="s">
        <v>85</v>
      </c>
      <c r="E242" s="219" t="s">
        <v>362</v>
      </c>
      <c r="F242" s="219"/>
      <c r="G242" s="217">
        <f>SUM(G243)</f>
        <v>4601.25</v>
      </c>
    </row>
    <row r="243" spans="1:254" s="213" customFormat="1" ht="26.4" x14ac:dyDescent="0.25">
      <c r="A243" s="209" t="s">
        <v>140</v>
      </c>
      <c r="B243" s="211" t="s">
        <v>584</v>
      </c>
      <c r="C243" s="222" t="s">
        <v>225</v>
      </c>
      <c r="D243" s="222" t="s">
        <v>85</v>
      </c>
      <c r="E243" s="222" t="s">
        <v>362</v>
      </c>
      <c r="F243" s="222" t="s">
        <v>141</v>
      </c>
      <c r="G243" s="212">
        <v>4601.25</v>
      </c>
    </row>
    <row r="244" spans="1:254" s="126" customFormat="1" x14ac:dyDescent="0.25">
      <c r="A244" s="209" t="s">
        <v>622</v>
      </c>
      <c r="B244" s="211" t="s">
        <v>584</v>
      </c>
      <c r="C244" s="211" t="s">
        <v>225</v>
      </c>
      <c r="D244" s="211" t="s">
        <v>85</v>
      </c>
      <c r="E244" s="211" t="s">
        <v>133</v>
      </c>
      <c r="F244" s="211"/>
      <c r="G244" s="250">
        <f>SUM(G245)</f>
        <v>444.61</v>
      </c>
      <c r="H244" s="213"/>
      <c r="I244" s="213"/>
      <c r="J244" s="213"/>
      <c r="K244" s="213"/>
      <c r="L244" s="213"/>
      <c r="M244" s="213"/>
      <c r="N244" s="213"/>
      <c r="O244" s="213"/>
      <c r="P244" s="213"/>
      <c r="Q244" s="213"/>
      <c r="R244" s="213"/>
      <c r="S244" s="213"/>
      <c r="T244" s="213"/>
      <c r="U244" s="213"/>
      <c r="V244" s="213"/>
      <c r="W244" s="213"/>
      <c r="X244" s="213"/>
      <c r="Y244" s="213"/>
      <c r="Z244" s="213"/>
      <c r="AA244" s="213"/>
      <c r="AB244" s="213"/>
      <c r="AC244" s="213"/>
      <c r="AD244" s="213"/>
      <c r="AE244" s="213"/>
      <c r="AF244" s="213"/>
      <c r="AG244" s="213"/>
      <c r="AH244" s="213"/>
      <c r="AI244" s="213"/>
      <c r="AJ244" s="213"/>
      <c r="AK244" s="213"/>
      <c r="AL244" s="213"/>
      <c r="AM244" s="213"/>
      <c r="AN244" s="213"/>
      <c r="AO244" s="213"/>
      <c r="AP244" s="213"/>
      <c r="AQ244" s="213"/>
      <c r="AR244" s="213"/>
      <c r="AS244" s="213"/>
      <c r="AT244" s="213"/>
      <c r="AU244" s="213"/>
      <c r="AV244" s="213"/>
      <c r="AW244" s="213"/>
      <c r="AX244" s="213"/>
      <c r="AY244" s="213"/>
      <c r="AZ244" s="213"/>
      <c r="BA244" s="213"/>
      <c r="BB244" s="213"/>
      <c r="BC244" s="213"/>
      <c r="BD244" s="213"/>
      <c r="BE244" s="213"/>
      <c r="BF244" s="213"/>
      <c r="BG244" s="213"/>
      <c r="BH244" s="213"/>
      <c r="BI244" s="213"/>
      <c r="BJ244" s="213"/>
      <c r="BK244" s="213"/>
      <c r="BL244" s="213"/>
      <c r="BM244" s="213"/>
      <c r="BN244" s="213"/>
      <c r="BO244" s="213"/>
      <c r="BP244" s="213"/>
      <c r="BQ244" s="213"/>
      <c r="BR244" s="213"/>
      <c r="BS244" s="213"/>
      <c r="BT244" s="213"/>
      <c r="BU244" s="213"/>
      <c r="BV244" s="213"/>
      <c r="BW244" s="213"/>
      <c r="BX244" s="213"/>
      <c r="BY244" s="213"/>
      <c r="BZ244" s="213"/>
      <c r="CA244" s="213"/>
      <c r="CB244" s="213"/>
      <c r="CC244" s="213"/>
      <c r="CD244" s="213"/>
      <c r="CE244" s="213"/>
      <c r="CF244" s="213"/>
      <c r="CG244" s="213"/>
      <c r="CH244" s="213"/>
      <c r="CI244" s="213"/>
      <c r="CJ244" s="213"/>
      <c r="CK244" s="213"/>
      <c r="CL244" s="213"/>
      <c r="CM244" s="213"/>
      <c r="CN244" s="213"/>
      <c r="CO244" s="213"/>
      <c r="CP244" s="213"/>
      <c r="CQ244" s="213"/>
      <c r="CR244" s="213"/>
      <c r="CS244" s="213"/>
      <c r="CT244" s="213"/>
      <c r="CU244" s="213"/>
      <c r="CV244" s="213"/>
      <c r="CW244" s="213"/>
      <c r="CX244" s="213"/>
      <c r="CY244" s="213"/>
      <c r="CZ244" s="213"/>
      <c r="DA244" s="213"/>
      <c r="DB244" s="213"/>
      <c r="DC244" s="213"/>
      <c r="DD244" s="213"/>
      <c r="DE244" s="213"/>
      <c r="DF244" s="213"/>
      <c r="DG244" s="213"/>
      <c r="DH244" s="213"/>
      <c r="DI244" s="213"/>
      <c r="DJ244" s="213"/>
      <c r="DK244" s="213"/>
      <c r="DL244" s="213"/>
      <c r="DM244" s="213"/>
      <c r="DN244" s="213"/>
      <c r="DO244" s="213"/>
      <c r="DP244" s="213"/>
      <c r="DQ244" s="213"/>
      <c r="DR244" s="213"/>
      <c r="DS244" s="213"/>
      <c r="DT244" s="213"/>
      <c r="DU244" s="213"/>
      <c r="DV244" s="213"/>
      <c r="DW244" s="213"/>
      <c r="DX244" s="213"/>
      <c r="DY244" s="213"/>
      <c r="DZ244" s="213"/>
      <c r="EA244" s="213"/>
      <c r="EB244" s="213"/>
      <c r="EC244" s="213"/>
      <c r="ED244" s="213"/>
      <c r="EE244" s="213"/>
      <c r="EF244" s="213"/>
      <c r="EG244" s="213"/>
      <c r="EH244" s="213"/>
      <c r="EI244" s="213"/>
      <c r="EJ244" s="213"/>
      <c r="EK244" s="213"/>
      <c r="EL244" s="213"/>
      <c r="EM244" s="213"/>
      <c r="EN244" s="213"/>
      <c r="EO244" s="213"/>
      <c r="EP244" s="213"/>
      <c r="EQ244" s="213"/>
      <c r="ER244" s="213"/>
      <c r="ES244" s="213"/>
      <c r="ET244" s="213"/>
      <c r="EU244" s="213"/>
      <c r="EV244" s="213"/>
      <c r="EW244" s="213"/>
      <c r="EX244" s="213"/>
      <c r="EY244" s="213"/>
      <c r="EZ244" s="213"/>
      <c r="FA244" s="213"/>
      <c r="FB244" s="213"/>
      <c r="FC244" s="213"/>
      <c r="FD244" s="213"/>
      <c r="FE244" s="213"/>
      <c r="FF244" s="213"/>
      <c r="FG244" s="213"/>
      <c r="FH244" s="213"/>
      <c r="FI244" s="213"/>
      <c r="FJ244" s="213"/>
      <c r="FK244" s="213"/>
      <c r="FL244" s="213"/>
      <c r="FM244" s="213"/>
      <c r="FN244" s="213"/>
      <c r="FO244" s="213"/>
      <c r="FP244" s="213"/>
      <c r="FQ244" s="213"/>
      <c r="FR244" s="213"/>
      <c r="FS244" s="213"/>
      <c r="FT244" s="213"/>
      <c r="FU244" s="213"/>
      <c r="FV244" s="213"/>
      <c r="FW244" s="213"/>
      <c r="FX244" s="213"/>
      <c r="FY244" s="213"/>
      <c r="FZ244" s="213"/>
      <c r="GA244" s="213"/>
      <c r="GB244" s="213"/>
      <c r="GC244" s="213"/>
      <c r="GD244" s="213"/>
      <c r="GE244" s="213"/>
      <c r="GF244" s="213"/>
      <c r="GG244" s="213"/>
      <c r="GH244" s="213"/>
      <c r="GI244" s="213"/>
      <c r="GJ244" s="213"/>
      <c r="GK244" s="213"/>
      <c r="GL244" s="213"/>
      <c r="GM244" s="213"/>
      <c r="GN244" s="213"/>
      <c r="GO244" s="213"/>
      <c r="GP244" s="213"/>
      <c r="GQ244" s="213"/>
      <c r="GR244" s="213"/>
      <c r="GS244" s="213"/>
      <c r="GT244" s="213"/>
      <c r="GU244" s="213"/>
      <c r="GV244" s="213"/>
      <c r="GW244" s="213"/>
      <c r="GX244" s="213"/>
      <c r="GY244" s="213"/>
      <c r="GZ244" s="213"/>
      <c r="HA244" s="213"/>
      <c r="HB244" s="213"/>
      <c r="HC244" s="213"/>
      <c r="HD244" s="213"/>
      <c r="HE244" s="213"/>
      <c r="HF244" s="213"/>
      <c r="HG244" s="213"/>
      <c r="HH244" s="213"/>
      <c r="HI244" s="213"/>
      <c r="HJ244" s="213"/>
      <c r="HK244" s="213"/>
      <c r="HL244" s="213"/>
      <c r="HM244" s="213"/>
      <c r="HN244" s="213"/>
      <c r="HO244" s="213"/>
      <c r="HP244" s="213"/>
      <c r="HQ244" s="213"/>
      <c r="HR244" s="213"/>
      <c r="HS244" s="213"/>
      <c r="HT244" s="213"/>
      <c r="HU244" s="213"/>
      <c r="HV244" s="213"/>
      <c r="HW244" s="213"/>
      <c r="HX244" s="213"/>
      <c r="HY244" s="213"/>
      <c r="HZ244" s="213"/>
      <c r="IA244" s="213"/>
      <c r="IB244" s="213"/>
      <c r="IC244" s="213"/>
      <c r="ID244" s="213"/>
      <c r="IE244" s="213"/>
      <c r="IF244" s="213"/>
      <c r="IG244" s="213"/>
      <c r="IH244" s="213"/>
      <c r="II244" s="213"/>
      <c r="IJ244" s="213"/>
      <c r="IK244" s="213"/>
      <c r="IL244" s="213"/>
      <c r="IM244" s="213"/>
      <c r="IN244" s="213"/>
      <c r="IO244" s="213"/>
      <c r="IP244" s="213"/>
      <c r="IQ244" s="213"/>
      <c r="IR244" s="213"/>
      <c r="IS244" s="213"/>
      <c r="IT244" s="213"/>
    </row>
    <row r="245" spans="1:254" ht="26.4" x14ac:dyDescent="0.25">
      <c r="A245" s="214" t="s">
        <v>140</v>
      </c>
      <c r="B245" s="216" t="s">
        <v>584</v>
      </c>
      <c r="C245" s="216" t="s">
        <v>225</v>
      </c>
      <c r="D245" s="216" t="s">
        <v>85</v>
      </c>
      <c r="E245" s="216" t="s">
        <v>133</v>
      </c>
      <c r="F245" s="216" t="s">
        <v>141</v>
      </c>
      <c r="G245" s="259">
        <v>444.61</v>
      </c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6"/>
      <c r="AG245" s="126"/>
      <c r="AH245" s="126"/>
      <c r="AI245" s="126"/>
      <c r="AJ245" s="126"/>
      <c r="AK245" s="126"/>
      <c r="AL245" s="126"/>
      <c r="AM245" s="126"/>
      <c r="AN245" s="126"/>
      <c r="AO245" s="126"/>
      <c r="AP245" s="126"/>
      <c r="AQ245" s="126"/>
      <c r="AR245" s="126"/>
      <c r="AS245" s="126"/>
      <c r="AT245" s="126"/>
      <c r="AU245" s="126"/>
      <c r="AV245" s="126"/>
      <c r="AW245" s="126"/>
      <c r="AX245" s="126"/>
      <c r="AY245" s="126"/>
      <c r="AZ245" s="126"/>
      <c r="BA245" s="126"/>
      <c r="BB245" s="126"/>
      <c r="BC245" s="126"/>
      <c r="BD245" s="126"/>
      <c r="BE245" s="126"/>
      <c r="BF245" s="126"/>
      <c r="BG245" s="126"/>
      <c r="BH245" s="126"/>
      <c r="BI245" s="126"/>
      <c r="BJ245" s="126"/>
      <c r="BK245" s="126"/>
      <c r="BL245" s="126"/>
      <c r="BM245" s="126"/>
      <c r="BN245" s="126"/>
      <c r="BO245" s="126"/>
      <c r="BP245" s="126"/>
      <c r="BQ245" s="126"/>
      <c r="BR245" s="126"/>
      <c r="BS245" s="126"/>
      <c r="BT245" s="126"/>
      <c r="BU245" s="126"/>
      <c r="BV245" s="126"/>
      <c r="BW245" s="126"/>
      <c r="BX245" s="126"/>
      <c r="BY245" s="126"/>
      <c r="BZ245" s="126"/>
      <c r="CA245" s="126"/>
      <c r="CB245" s="126"/>
      <c r="CC245" s="126"/>
      <c r="CD245" s="126"/>
      <c r="CE245" s="126"/>
      <c r="CF245" s="126"/>
      <c r="CG245" s="126"/>
      <c r="CH245" s="126"/>
      <c r="CI245" s="126"/>
      <c r="CJ245" s="126"/>
      <c r="CK245" s="126"/>
      <c r="CL245" s="126"/>
      <c r="CM245" s="126"/>
      <c r="CN245" s="126"/>
      <c r="CO245" s="126"/>
      <c r="CP245" s="126"/>
      <c r="CQ245" s="126"/>
      <c r="CR245" s="126"/>
      <c r="CS245" s="126"/>
      <c r="CT245" s="126"/>
      <c r="CU245" s="126"/>
      <c r="CV245" s="126"/>
      <c r="CW245" s="126"/>
      <c r="CX245" s="126"/>
      <c r="CY245" s="126"/>
      <c r="CZ245" s="126"/>
      <c r="DA245" s="126"/>
      <c r="DB245" s="126"/>
      <c r="DC245" s="126"/>
      <c r="DD245" s="126"/>
      <c r="DE245" s="126"/>
      <c r="DF245" s="126"/>
      <c r="DG245" s="126"/>
      <c r="DH245" s="126"/>
      <c r="DI245" s="126"/>
      <c r="DJ245" s="126"/>
      <c r="DK245" s="126"/>
      <c r="DL245" s="126"/>
      <c r="DM245" s="126"/>
      <c r="DN245" s="126"/>
      <c r="DO245" s="126"/>
      <c r="DP245" s="126"/>
      <c r="DQ245" s="126"/>
      <c r="DR245" s="126"/>
      <c r="DS245" s="126"/>
      <c r="DT245" s="126"/>
      <c r="DU245" s="126"/>
      <c r="DV245" s="126"/>
      <c r="DW245" s="126"/>
      <c r="DX245" s="126"/>
      <c r="DY245" s="126"/>
      <c r="DZ245" s="126"/>
      <c r="EA245" s="126"/>
      <c r="EB245" s="126"/>
      <c r="EC245" s="126"/>
      <c r="ED245" s="126"/>
      <c r="EE245" s="126"/>
      <c r="EF245" s="126"/>
      <c r="EG245" s="126"/>
      <c r="EH245" s="126"/>
      <c r="EI245" s="126"/>
      <c r="EJ245" s="126"/>
      <c r="EK245" s="126"/>
      <c r="EL245" s="126"/>
      <c r="EM245" s="126"/>
      <c r="EN245" s="126"/>
      <c r="EO245" s="126"/>
      <c r="EP245" s="126"/>
      <c r="EQ245" s="126"/>
      <c r="ER245" s="126"/>
      <c r="ES245" s="126"/>
      <c r="ET245" s="126"/>
      <c r="EU245" s="126"/>
      <c r="EV245" s="126"/>
      <c r="EW245" s="126"/>
      <c r="EX245" s="126"/>
      <c r="EY245" s="126"/>
      <c r="EZ245" s="126"/>
      <c r="FA245" s="126"/>
      <c r="FB245" s="126"/>
      <c r="FC245" s="126"/>
      <c r="FD245" s="126"/>
      <c r="FE245" s="126"/>
      <c r="FF245" s="126"/>
      <c r="FG245" s="126"/>
      <c r="FH245" s="126"/>
      <c r="FI245" s="126"/>
      <c r="FJ245" s="126"/>
      <c r="FK245" s="126"/>
      <c r="FL245" s="126"/>
      <c r="FM245" s="126"/>
      <c r="FN245" s="126"/>
      <c r="FO245" s="126"/>
      <c r="FP245" s="126"/>
      <c r="FQ245" s="126"/>
      <c r="FR245" s="126"/>
      <c r="FS245" s="126"/>
      <c r="FT245" s="126"/>
      <c r="FU245" s="126"/>
      <c r="FV245" s="126"/>
      <c r="FW245" s="126"/>
      <c r="FX245" s="126"/>
      <c r="FY245" s="126"/>
      <c r="FZ245" s="126"/>
      <c r="GA245" s="126"/>
      <c r="GB245" s="126"/>
      <c r="GC245" s="126"/>
      <c r="GD245" s="126"/>
      <c r="GE245" s="126"/>
      <c r="GF245" s="126"/>
      <c r="GG245" s="126"/>
      <c r="GH245" s="126"/>
      <c r="GI245" s="126"/>
      <c r="GJ245" s="126"/>
      <c r="GK245" s="126"/>
      <c r="GL245" s="126"/>
      <c r="GM245" s="126"/>
      <c r="GN245" s="126"/>
      <c r="GO245" s="126"/>
      <c r="GP245" s="126"/>
      <c r="GQ245" s="126"/>
      <c r="GR245" s="126"/>
      <c r="GS245" s="126"/>
      <c r="GT245" s="126"/>
      <c r="GU245" s="126"/>
      <c r="GV245" s="126"/>
      <c r="GW245" s="126"/>
      <c r="GX245" s="126"/>
      <c r="GY245" s="126"/>
      <c r="GZ245" s="126"/>
      <c r="HA245" s="126"/>
      <c r="HB245" s="126"/>
      <c r="HC245" s="126"/>
      <c r="HD245" s="126"/>
      <c r="HE245" s="126"/>
      <c r="HF245" s="126"/>
      <c r="HG245" s="126"/>
      <c r="HH245" s="126"/>
      <c r="HI245" s="126"/>
      <c r="HJ245" s="126"/>
      <c r="HK245" s="126"/>
      <c r="HL245" s="126"/>
      <c r="HM245" s="126"/>
      <c r="HN245" s="126"/>
      <c r="HO245" s="126"/>
      <c r="HP245" s="126"/>
      <c r="HQ245" s="126"/>
      <c r="HR245" s="126"/>
      <c r="HS245" s="126"/>
      <c r="HT245" s="126"/>
      <c r="HU245" s="126"/>
      <c r="HV245" s="126"/>
      <c r="HW245" s="126"/>
      <c r="HX245" s="126"/>
      <c r="HY245" s="126"/>
      <c r="HZ245" s="126"/>
      <c r="IA245" s="126"/>
      <c r="IB245" s="126"/>
      <c r="IC245" s="126"/>
      <c r="ID245" s="126"/>
      <c r="IE245" s="126"/>
      <c r="IF245" s="126"/>
      <c r="IG245" s="126"/>
      <c r="IH245" s="126"/>
      <c r="II245" s="126"/>
      <c r="IJ245" s="126"/>
      <c r="IK245" s="126"/>
      <c r="IL245" s="126"/>
      <c r="IM245" s="126"/>
      <c r="IN245" s="126"/>
      <c r="IO245" s="126"/>
      <c r="IP245" s="126"/>
      <c r="IQ245" s="126"/>
      <c r="IR245" s="126"/>
      <c r="IS245" s="126"/>
      <c r="IT245" s="126"/>
    </row>
    <row r="246" spans="1:254" x14ac:dyDescent="0.25">
      <c r="A246" s="268" t="s">
        <v>227</v>
      </c>
      <c r="B246" s="211" t="s">
        <v>584</v>
      </c>
      <c r="C246" s="222" t="s">
        <v>225</v>
      </c>
      <c r="D246" s="222" t="s">
        <v>85</v>
      </c>
      <c r="E246" s="222" t="s">
        <v>242</v>
      </c>
      <c r="F246" s="222"/>
      <c r="G246" s="212">
        <f>SUM(G248+G247)</f>
        <v>37382.410000000003</v>
      </c>
      <c r="H246" s="213"/>
      <c r="I246" s="213"/>
      <c r="J246" s="213"/>
      <c r="K246" s="213"/>
      <c r="L246" s="213"/>
      <c r="M246" s="213"/>
      <c r="N246" s="213"/>
      <c r="O246" s="213"/>
      <c r="P246" s="213"/>
      <c r="Q246" s="213"/>
      <c r="R246" s="213"/>
      <c r="S246" s="213"/>
      <c r="T246" s="213"/>
      <c r="U246" s="213"/>
      <c r="V246" s="213"/>
      <c r="W246" s="213"/>
      <c r="X246" s="213"/>
      <c r="Y246" s="213"/>
      <c r="Z246" s="213"/>
      <c r="AA246" s="213"/>
      <c r="AB246" s="213"/>
      <c r="AC246" s="213"/>
      <c r="AD246" s="213"/>
      <c r="AE246" s="213"/>
      <c r="AF246" s="213"/>
      <c r="AG246" s="213"/>
      <c r="AH246" s="213"/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3"/>
      <c r="AZ246" s="213"/>
      <c r="BA246" s="213"/>
      <c r="BB246" s="213"/>
      <c r="BC246" s="213"/>
      <c r="BD246" s="213"/>
      <c r="BE246" s="213"/>
      <c r="BF246" s="213"/>
      <c r="BG246" s="213"/>
      <c r="BH246" s="213"/>
      <c r="BI246" s="213"/>
      <c r="BJ246" s="213"/>
      <c r="BK246" s="213"/>
      <c r="BL246" s="213"/>
      <c r="BM246" s="213"/>
      <c r="BN246" s="213"/>
      <c r="BO246" s="213"/>
      <c r="BP246" s="213"/>
      <c r="BQ246" s="213"/>
      <c r="BR246" s="213"/>
      <c r="BS246" s="213"/>
      <c r="BT246" s="213"/>
      <c r="BU246" s="213"/>
      <c r="BV246" s="213"/>
      <c r="BW246" s="213"/>
      <c r="BX246" s="213"/>
      <c r="BY246" s="213"/>
      <c r="BZ246" s="213"/>
      <c r="CA246" s="213"/>
      <c r="CB246" s="213"/>
      <c r="CC246" s="213"/>
      <c r="CD246" s="213"/>
      <c r="CE246" s="213"/>
      <c r="CF246" s="213"/>
      <c r="CG246" s="213"/>
      <c r="CH246" s="213"/>
      <c r="CI246" s="213"/>
      <c r="CJ246" s="213"/>
      <c r="CK246" s="213"/>
      <c r="CL246" s="213"/>
      <c r="CM246" s="213"/>
      <c r="CN246" s="213"/>
      <c r="CO246" s="213"/>
      <c r="CP246" s="213"/>
      <c r="CQ246" s="213"/>
      <c r="CR246" s="213"/>
      <c r="CS246" s="213"/>
      <c r="CT246" s="213"/>
      <c r="CU246" s="213"/>
      <c r="CV246" s="213"/>
      <c r="CW246" s="213"/>
      <c r="CX246" s="213"/>
      <c r="CY246" s="213"/>
      <c r="CZ246" s="213"/>
      <c r="DA246" s="213"/>
      <c r="DB246" s="213"/>
      <c r="DC246" s="213"/>
      <c r="DD246" s="213"/>
      <c r="DE246" s="213"/>
      <c r="DF246" s="213"/>
      <c r="DG246" s="213"/>
      <c r="DH246" s="213"/>
      <c r="DI246" s="213"/>
      <c r="DJ246" s="213"/>
      <c r="DK246" s="213"/>
      <c r="DL246" s="213"/>
      <c r="DM246" s="213"/>
      <c r="DN246" s="213"/>
      <c r="DO246" s="213"/>
      <c r="DP246" s="213"/>
      <c r="DQ246" s="213"/>
      <c r="DR246" s="213"/>
      <c r="DS246" s="213"/>
      <c r="DT246" s="213"/>
      <c r="DU246" s="213"/>
      <c r="DV246" s="213"/>
      <c r="DW246" s="213"/>
      <c r="DX246" s="213"/>
      <c r="DY246" s="213"/>
      <c r="DZ246" s="213"/>
      <c r="EA246" s="213"/>
      <c r="EB246" s="213"/>
      <c r="EC246" s="213"/>
      <c r="ED246" s="213"/>
      <c r="EE246" s="213"/>
      <c r="EF246" s="213"/>
      <c r="EG246" s="213"/>
      <c r="EH246" s="213"/>
      <c r="EI246" s="213"/>
      <c r="EJ246" s="213"/>
      <c r="EK246" s="213"/>
      <c r="EL246" s="213"/>
      <c r="EM246" s="213"/>
      <c r="EN246" s="213"/>
      <c r="EO246" s="213"/>
      <c r="EP246" s="213"/>
      <c r="EQ246" s="213"/>
      <c r="ER246" s="213"/>
      <c r="ES246" s="213"/>
      <c r="ET246" s="213"/>
      <c r="EU246" s="213"/>
      <c r="EV246" s="213"/>
      <c r="EW246" s="213"/>
      <c r="EX246" s="213"/>
      <c r="EY246" s="213"/>
      <c r="EZ246" s="213"/>
      <c r="FA246" s="213"/>
      <c r="FB246" s="213"/>
      <c r="FC246" s="213"/>
      <c r="FD246" s="213"/>
      <c r="FE246" s="213"/>
      <c r="FF246" s="213"/>
      <c r="FG246" s="213"/>
      <c r="FH246" s="213"/>
      <c r="FI246" s="213"/>
      <c r="FJ246" s="213"/>
      <c r="FK246" s="213"/>
      <c r="FL246" s="213"/>
      <c r="FM246" s="213"/>
      <c r="FN246" s="213"/>
      <c r="FO246" s="213"/>
      <c r="FP246" s="213"/>
      <c r="FQ246" s="213"/>
      <c r="FR246" s="213"/>
      <c r="FS246" s="213"/>
      <c r="FT246" s="213"/>
      <c r="FU246" s="213"/>
      <c r="FV246" s="213"/>
      <c r="FW246" s="213"/>
      <c r="FX246" s="213"/>
      <c r="FY246" s="213"/>
      <c r="FZ246" s="213"/>
      <c r="GA246" s="213"/>
      <c r="GB246" s="213"/>
      <c r="GC246" s="213"/>
      <c r="GD246" s="213"/>
      <c r="GE246" s="213"/>
      <c r="GF246" s="213"/>
      <c r="GG246" s="213"/>
      <c r="GH246" s="213"/>
      <c r="GI246" s="213"/>
      <c r="GJ246" s="213"/>
      <c r="GK246" s="213"/>
      <c r="GL246" s="213"/>
      <c r="GM246" s="213"/>
      <c r="GN246" s="213"/>
      <c r="GO246" s="213"/>
      <c r="GP246" s="213"/>
      <c r="GQ246" s="213"/>
      <c r="GR246" s="213"/>
      <c r="GS246" s="213"/>
      <c r="GT246" s="213"/>
      <c r="GU246" s="213"/>
      <c r="GV246" s="213"/>
      <c r="GW246" s="213"/>
      <c r="GX246" s="213"/>
      <c r="GY246" s="213"/>
      <c r="GZ246" s="213"/>
      <c r="HA246" s="213"/>
      <c r="HB246" s="213"/>
      <c r="HC246" s="213"/>
      <c r="HD246" s="213"/>
      <c r="HE246" s="213"/>
      <c r="HF246" s="213"/>
      <c r="HG246" s="213"/>
      <c r="HH246" s="213"/>
      <c r="HI246" s="213"/>
      <c r="HJ246" s="213"/>
      <c r="HK246" s="213"/>
      <c r="HL246" s="213"/>
      <c r="HM246" s="213"/>
      <c r="HN246" s="213"/>
      <c r="HO246" s="213"/>
      <c r="HP246" s="213"/>
      <c r="HQ246" s="213"/>
      <c r="HR246" s="213"/>
      <c r="HS246" s="213"/>
      <c r="HT246" s="213"/>
      <c r="HU246" s="213"/>
      <c r="HV246" s="213"/>
      <c r="HW246" s="213"/>
      <c r="HX246" s="213"/>
      <c r="HY246" s="213"/>
      <c r="HZ246" s="213"/>
      <c r="IA246" s="213"/>
      <c r="IB246" s="213"/>
      <c r="IC246" s="213"/>
      <c r="ID246" s="213"/>
      <c r="IE246" s="213"/>
      <c r="IF246" s="213"/>
      <c r="IG246" s="213"/>
      <c r="IH246" s="213"/>
      <c r="II246" s="213"/>
      <c r="IJ246" s="213"/>
      <c r="IK246" s="213"/>
      <c r="IL246" s="213"/>
      <c r="IM246" s="213"/>
      <c r="IN246" s="213"/>
      <c r="IO246" s="213"/>
      <c r="IP246" s="213"/>
      <c r="IQ246" s="213"/>
      <c r="IR246" s="213"/>
      <c r="IS246" s="213"/>
      <c r="IT246" s="213"/>
    </row>
    <row r="247" spans="1:254" x14ac:dyDescent="0.25">
      <c r="A247" s="214" t="s">
        <v>586</v>
      </c>
      <c r="B247" s="219" t="s">
        <v>584</v>
      </c>
      <c r="C247" s="219" t="s">
        <v>225</v>
      </c>
      <c r="D247" s="219" t="s">
        <v>85</v>
      </c>
      <c r="E247" s="219" t="s">
        <v>242</v>
      </c>
      <c r="F247" s="219" t="s">
        <v>98</v>
      </c>
      <c r="G247" s="217">
        <v>0</v>
      </c>
      <c r="H247" s="213"/>
      <c r="I247" s="213"/>
      <c r="J247" s="213"/>
      <c r="K247" s="213"/>
      <c r="L247" s="213"/>
      <c r="M247" s="213"/>
      <c r="N247" s="213"/>
      <c r="O247" s="213"/>
      <c r="P247" s="213"/>
      <c r="Q247" s="213"/>
      <c r="R247" s="213"/>
      <c r="S247" s="213"/>
      <c r="T247" s="213"/>
      <c r="U247" s="213"/>
      <c r="V247" s="213"/>
      <c r="W247" s="213"/>
      <c r="X247" s="213"/>
      <c r="Y247" s="213"/>
      <c r="Z247" s="213"/>
      <c r="AA247" s="213"/>
      <c r="AB247" s="213"/>
      <c r="AC247" s="213"/>
      <c r="AD247" s="213"/>
      <c r="AE247" s="213"/>
      <c r="AF247" s="213"/>
      <c r="AG247" s="213"/>
      <c r="AH247" s="213"/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13"/>
      <c r="AY247" s="213"/>
      <c r="AZ247" s="213"/>
      <c r="BA247" s="213"/>
      <c r="BB247" s="213"/>
      <c r="BC247" s="213"/>
      <c r="BD247" s="213"/>
      <c r="BE247" s="213"/>
      <c r="BF247" s="213"/>
      <c r="BG247" s="213"/>
      <c r="BH247" s="213"/>
      <c r="BI247" s="213"/>
      <c r="BJ247" s="213"/>
      <c r="BK247" s="213"/>
      <c r="BL247" s="213"/>
      <c r="BM247" s="213"/>
      <c r="BN247" s="213"/>
      <c r="BO247" s="213"/>
      <c r="BP247" s="213"/>
      <c r="BQ247" s="213"/>
      <c r="BR247" s="213"/>
      <c r="BS247" s="213"/>
      <c r="BT247" s="213"/>
      <c r="BU247" s="213"/>
      <c r="BV247" s="213"/>
      <c r="BW247" s="213"/>
      <c r="BX247" s="213"/>
      <c r="BY247" s="213"/>
      <c r="BZ247" s="213"/>
      <c r="CA247" s="213"/>
      <c r="CB247" s="213"/>
      <c r="CC247" s="213"/>
      <c r="CD247" s="213"/>
      <c r="CE247" s="213"/>
      <c r="CF247" s="213"/>
      <c r="CG247" s="213"/>
      <c r="CH247" s="213"/>
      <c r="CI247" s="213"/>
      <c r="CJ247" s="213"/>
      <c r="CK247" s="213"/>
      <c r="CL247" s="213"/>
      <c r="CM247" s="213"/>
      <c r="CN247" s="213"/>
      <c r="CO247" s="213"/>
      <c r="CP247" s="213"/>
      <c r="CQ247" s="213"/>
      <c r="CR247" s="213"/>
      <c r="CS247" s="213"/>
      <c r="CT247" s="213"/>
      <c r="CU247" s="213"/>
      <c r="CV247" s="213"/>
      <c r="CW247" s="213"/>
      <c r="CX247" s="213"/>
      <c r="CY247" s="213"/>
      <c r="CZ247" s="213"/>
      <c r="DA247" s="213"/>
      <c r="DB247" s="213"/>
      <c r="DC247" s="213"/>
      <c r="DD247" s="213"/>
      <c r="DE247" s="213"/>
      <c r="DF247" s="213"/>
      <c r="DG247" s="213"/>
      <c r="DH247" s="213"/>
      <c r="DI247" s="213"/>
      <c r="DJ247" s="213"/>
      <c r="DK247" s="213"/>
      <c r="DL247" s="213"/>
      <c r="DM247" s="213"/>
      <c r="DN247" s="213"/>
      <c r="DO247" s="213"/>
      <c r="DP247" s="213"/>
      <c r="DQ247" s="213"/>
      <c r="DR247" s="213"/>
      <c r="DS247" s="213"/>
      <c r="DT247" s="213"/>
      <c r="DU247" s="213"/>
      <c r="DV247" s="213"/>
      <c r="DW247" s="213"/>
      <c r="DX247" s="213"/>
      <c r="DY247" s="213"/>
      <c r="DZ247" s="213"/>
      <c r="EA247" s="213"/>
      <c r="EB247" s="213"/>
      <c r="EC247" s="213"/>
      <c r="ED247" s="213"/>
      <c r="EE247" s="213"/>
      <c r="EF247" s="213"/>
      <c r="EG247" s="213"/>
      <c r="EH247" s="213"/>
      <c r="EI247" s="213"/>
      <c r="EJ247" s="213"/>
      <c r="EK247" s="213"/>
      <c r="EL247" s="213"/>
      <c r="EM247" s="213"/>
      <c r="EN247" s="213"/>
      <c r="EO247" s="213"/>
      <c r="EP247" s="213"/>
      <c r="EQ247" s="213"/>
      <c r="ER247" s="213"/>
      <c r="ES247" s="213"/>
      <c r="ET247" s="213"/>
      <c r="EU247" s="213"/>
      <c r="EV247" s="213"/>
      <c r="EW247" s="213"/>
      <c r="EX247" s="213"/>
      <c r="EY247" s="213"/>
      <c r="EZ247" s="213"/>
      <c r="FA247" s="213"/>
      <c r="FB247" s="213"/>
      <c r="FC247" s="213"/>
      <c r="FD247" s="213"/>
      <c r="FE247" s="213"/>
      <c r="FF247" s="213"/>
      <c r="FG247" s="213"/>
      <c r="FH247" s="213"/>
      <c r="FI247" s="213"/>
      <c r="FJ247" s="213"/>
      <c r="FK247" s="213"/>
      <c r="FL247" s="213"/>
      <c r="FM247" s="213"/>
      <c r="FN247" s="213"/>
      <c r="FO247" s="213"/>
      <c r="FP247" s="213"/>
      <c r="FQ247" s="213"/>
      <c r="FR247" s="213"/>
      <c r="FS247" s="213"/>
      <c r="FT247" s="213"/>
      <c r="FU247" s="213"/>
      <c r="FV247" s="213"/>
      <c r="FW247" s="213"/>
      <c r="FX247" s="213"/>
      <c r="FY247" s="213"/>
      <c r="FZ247" s="213"/>
      <c r="GA247" s="213"/>
      <c r="GB247" s="213"/>
      <c r="GC247" s="213"/>
      <c r="GD247" s="213"/>
      <c r="GE247" s="213"/>
      <c r="GF247" s="213"/>
      <c r="GG247" s="213"/>
      <c r="GH247" s="213"/>
      <c r="GI247" s="213"/>
      <c r="GJ247" s="213"/>
      <c r="GK247" s="213"/>
      <c r="GL247" s="213"/>
      <c r="GM247" s="213"/>
      <c r="GN247" s="213"/>
      <c r="GO247" s="213"/>
      <c r="GP247" s="213"/>
      <c r="GQ247" s="213"/>
      <c r="GR247" s="213"/>
      <c r="GS247" s="213"/>
      <c r="GT247" s="213"/>
      <c r="GU247" s="213"/>
      <c r="GV247" s="213"/>
      <c r="GW247" s="213"/>
      <c r="GX247" s="213"/>
      <c r="GY247" s="213"/>
      <c r="GZ247" s="213"/>
      <c r="HA247" s="213"/>
      <c r="HB247" s="213"/>
      <c r="HC247" s="213"/>
      <c r="HD247" s="213"/>
      <c r="HE247" s="213"/>
      <c r="HF247" s="213"/>
      <c r="HG247" s="213"/>
      <c r="HH247" s="213"/>
      <c r="HI247" s="213"/>
      <c r="HJ247" s="213"/>
      <c r="HK247" s="213"/>
      <c r="HL247" s="213"/>
      <c r="HM247" s="213"/>
      <c r="HN247" s="213"/>
      <c r="HO247" s="213"/>
      <c r="HP247" s="213"/>
      <c r="HQ247" s="213"/>
      <c r="HR247" s="213"/>
      <c r="HS247" s="213"/>
      <c r="HT247" s="213"/>
      <c r="HU247" s="213"/>
      <c r="HV247" s="213"/>
      <c r="HW247" s="213"/>
      <c r="HX247" s="213"/>
      <c r="HY247" s="213"/>
      <c r="HZ247" s="213"/>
      <c r="IA247" s="213"/>
      <c r="IB247" s="213"/>
      <c r="IC247" s="213"/>
      <c r="ID247" s="213"/>
      <c r="IE247" s="213"/>
      <c r="IF247" s="213"/>
      <c r="IG247" s="213"/>
      <c r="IH247" s="213"/>
      <c r="II247" s="213"/>
      <c r="IJ247" s="213"/>
      <c r="IK247" s="213"/>
      <c r="IL247" s="213"/>
      <c r="IM247" s="213"/>
      <c r="IN247" s="213"/>
      <c r="IO247" s="213"/>
      <c r="IP247" s="213"/>
      <c r="IQ247" s="213"/>
      <c r="IR247" s="213"/>
      <c r="IS247" s="213"/>
      <c r="IT247" s="213"/>
    </row>
    <row r="248" spans="1:254" ht="26.4" x14ac:dyDescent="0.25">
      <c r="A248" s="214" t="s">
        <v>140</v>
      </c>
      <c r="B248" s="219" t="s">
        <v>584</v>
      </c>
      <c r="C248" s="219" t="s">
        <v>225</v>
      </c>
      <c r="D248" s="219" t="s">
        <v>85</v>
      </c>
      <c r="E248" s="219" t="s">
        <v>242</v>
      </c>
      <c r="F248" s="219" t="s">
        <v>141</v>
      </c>
      <c r="G248" s="217">
        <v>37382.410000000003</v>
      </c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6"/>
      <c r="BB248" s="126"/>
      <c r="BC248" s="126"/>
      <c r="BD248" s="126"/>
      <c r="BE248" s="126"/>
      <c r="BF248" s="126"/>
      <c r="BG248" s="126"/>
      <c r="BH248" s="126"/>
      <c r="BI248" s="126"/>
      <c r="BJ248" s="126"/>
      <c r="BK248" s="126"/>
      <c r="BL248" s="126"/>
      <c r="BM248" s="126"/>
      <c r="BN248" s="126"/>
      <c r="BO248" s="126"/>
      <c r="BP248" s="126"/>
      <c r="BQ248" s="126"/>
      <c r="BR248" s="126"/>
      <c r="BS248" s="126"/>
      <c r="BT248" s="126"/>
      <c r="BU248" s="126"/>
      <c r="BV248" s="126"/>
      <c r="BW248" s="126"/>
      <c r="BX248" s="126"/>
      <c r="BY248" s="126"/>
      <c r="BZ248" s="126"/>
      <c r="CA248" s="126"/>
      <c r="CB248" s="126"/>
      <c r="CC248" s="126"/>
      <c r="CD248" s="126"/>
      <c r="CE248" s="126"/>
      <c r="CF248" s="126"/>
      <c r="CG248" s="126"/>
      <c r="CH248" s="126"/>
      <c r="CI248" s="126"/>
      <c r="CJ248" s="126"/>
      <c r="CK248" s="126"/>
      <c r="CL248" s="126"/>
      <c r="CM248" s="126"/>
      <c r="CN248" s="126"/>
      <c r="CO248" s="126"/>
      <c r="CP248" s="126"/>
      <c r="CQ248" s="126"/>
      <c r="CR248" s="126"/>
      <c r="CS248" s="126"/>
      <c r="CT248" s="126"/>
      <c r="CU248" s="126"/>
      <c r="CV248" s="126"/>
      <c r="CW248" s="126"/>
      <c r="CX248" s="126"/>
      <c r="CY248" s="126"/>
      <c r="CZ248" s="126"/>
      <c r="DA248" s="126"/>
      <c r="DB248" s="126"/>
      <c r="DC248" s="126"/>
      <c r="DD248" s="126"/>
      <c r="DE248" s="126"/>
      <c r="DF248" s="126"/>
      <c r="DG248" s="126"/>
      <c r="DH248" s="126"/>
      <c r="DI248" s="126"/>
      <c r="DJ248" s="126"/>
      <c r="DK248" s="126"/>
      <c r="DL248" s="126"/>
      <c r="DM248" s="126"/>
      <c r="DN248" s="126"/>
      <c r="DO248" s="126"/>
      <c r="DP248" s="126"/>
      <c r="DQ248" s="126"/>
      <c r="DR248" s="126"/>
      <c r="DS248" s="126"/>
      <c r="DT248" s="126"/>
      <c r="DU248" s="126"/>
      <c r="DV248" s="126"/>
      <c r="DW248" s="126"/>
      <c r="DX248" s="126"/>
      <c r="DY248" s="126"/>
      <c r="DZ248" s="126"/>
      <c r="EA248" s="126"/>
      <c r="EB248" s="126"/>
      <c r="EC248" s="126"/>
      <c r="ED248" s="126"/>
      <c r="EE248" s="126"/>
      <c r="EF248" s="126"/>
      <c r="EG248" s="126"/>
      <c r="EH248" s="126"/>
      <c r="EI248" s="126"/>
      <c r="EJ248" s="126"/>
      <c r="EK248" s="126"/>
      <c r="EL248" s="126"/>
      <c r="EM248" s="126"/>
      <c r="EN248" s="126"/>
      <c r="EO248" s="126"/>
      <c r="EP248" s="126"/>
      <c r="EQ248" s="126"/>
      <c r="ER248" s="126"/>
      <c r="ES248" s="126"/>
      <c r="ET248" s="126"/>
      <c r="EU248" s="126"/>
      <c r="EV248" s="126"/>
      <c r="EW248" s="126"/>
      <c r="EX248" s="126"/>
      <c r="EY248" s="126"/>
      <c r="EZ248" s="126"/>
      <c r="FA248" s="126"/>
      <c r="FB248" s="126"/>
      <c r="FC248" s="126"/>
      <c r="FD248" s="126"/>
      <c r="FE248" s="126"/>
      <c r="FF248" s="126"/>
      <c r="FG248" s="126"/>
      <c r="FH248" s="126"/>
      <c r="FI248" s="126"/>
      <c r="FJ248" s="126"/>
      <c r="FK248" s="126"/>
      <c r="FL248" s="126"/>
      <c r="FM248" s="126"/>
      <c r="FN248" s="126"/>
      <c r="FO248" s="126"/>
      <c r="FP248" s="126"/>
      <c r="FQ248" s="126"/>
      <c r="FR248" s="126"/>
      <c r="FS248" s="126"/>
      <c r="FT248" s="126"/>
      <c r="FU248" s="126"/>
      <c r="FV248" s="126"/>
      <c r="FW248" s="126"/>
      <c r="FX248" s="126"/>
      <c r="FY248" s="126"/>
      <c r="FZ248" s="126"/>
      <c r="GA248" s="126"/>
      <c r="GB248" s="126"/>
      <c r="GC248" s="126"/>
      <c r="GD248" s="126"/>
      <c r="GE248" s="126"/>
      <c r="GF248" s="126"/>
      <c r="GG248" s="126"/>
      <c r="GH248" s="126"/>
      <c r="GI248" s="126"/>
      <c r="GJ248" s="126"/>
      <c r="GK248" s="126"/>
      <c r="GL248" s="126"/>
      <c r="GM248" s="126"/>
      <c r="GN248" s="126"/>
      <c r="GO248" s="126"/>
      <c r="GP248" s="126"/>
      <c r="GQ248" s="126"/>
      <c r="GR248" s="126"/>
      <c r="GS248" s="126"/>
      <c r="GT248" s="126"/>
      <c r="GU248" s="126"/>
      <c r="GV248" s="126"/>
      <c r="GW248" s="126"/>
      <c r="GX248" s="126"/>
      <c r="GY248" s="126"/>
      <c r="GZ248" s="126"/>
      <c r="HA248" s="126"/>
      <c r="HB248" s="126"/>
      <c r="HC248" s="126"/>
      <c r="HD248" s="126"/>
      <c r="HE248" s="126"/>
      <c r="HF248" s="126"/>
      <c r="HG248" s="126"/>
      <c r="HH248" s="126"/>
      <c r="HI248" s="126"/>
      <c r="HJ248" s="126"/>
      <c r="HK248" s="126"/>
      <c r="HL248" s="126"/>
      <c r="HM248" s="126"/>
      <c r="HN248" s="126"/>
      <c r="HO248" s="126"/>
      <c r="HP248" s="126"/>
      <c r="HQ248" s="126"/>
      <c r="HR248" s="126"/>
      <c r="HS248" s="126"/>
      <c r="HT248" s="126"/>
      <c r="HU248" s="126"/>
      <c r="HV248" s="126"/>
      <c r="HW248" s="126"/>
      <c r="HX248" s="126"/>
      <c r="HY248" s="126"/>
      <c r="HZ248" s="126"/>
      <c r="IA248" s="126"/>
      <c r="IB248" s="126"/>
      <c r="IC248" s="126"/>
      <c r="ID248" s="126"/>
      <c r="IE248" s="126"/>
      <c r="IF248" s="126"/>
      <c r="IG248" s="126"/>
      <c r="IH248" s="126"/>
      <c r="II248" s="126"/>
      <c r="IJ248" s="126"/>
      <c r="IK248" s="126"/>
      <c r="IL248" s="126"/>
      <c r="IM248" s="126"/>
      <c r="IN248" s="126"/>
      <c r="IO248" s="126"/>
      <c r="IP248" s="126"/>
      <c r="IQ248" s="126"/>
      <c r="IR248" s="126"/>
      <c r="IS248" s="126"/>
      <c r="IT248" s="126"/>
    </row>
    <row r="249" spans="1:254" ht="26.4" x14ac:dyDescent="0.25">
      <c r="A249" s="209" t="s">
        <v>243</v>
      </c>
      <c r="B249" s="222" t="s">
        <v>584</v>
      </c>
      <c r="C249" s="222" t="s">
        <v>225</v>
      </c>
      <c r="D249" s="222" t="s">
        <v>85</v>
      </c>
      <c r="E249" s="222" t="s">
        <v>369</v>
      </c>
      <c r="F249" s="222"/>
      <c r="G249" s="212">
        <f>SUM(G250)</f>
        <v>7419.77</v>
      </c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/>
      <c r="AA249" s="213"/>
      <c r="AB249" s="213"/>
      <c r="AC249" s="213"/>
      <c r="AD249" s="213"/>
      <c r="AE249" s="213"/>
      <c r="AF249" s="213"/>
      <c r="AG249" s="213"/>
      <c r="AH249" s="213"/>
      <c r="AI249" s="213"/>
      <c r="AJ249" s="213"/>
      <c r="AK249" s="213"/>
      <c r="AL249" s="213"/>
      <c r="AM249" s="213"/>
      <c r="AN249" s="213"/>
      <c r="AO249" s="213"/>
      <c r="AP249" s="213"/>
      <c r="AQ249" s="213"/>
      <c r="AR249" s="213"/>
      <c r="AS249" s="213"/>
      <c r="AT249" s="213"/>
      <c r="AU249" s="213"/>
      <c r="AV249" s="213"/>
      <c r="AW249" s="213"/>
      <c r="AX249" s="213"/>
      <c r="AY249" s="213"/>
      <c r="AZ249" s="213"/>
      <c r="BA249" s="213"/>
      <c r="BB249" s="213"/>
      <c r="BC249" s="213"/>
      <c r="BD249" s="213"/>
      <c r="BE249" s="213"/>
      <c r="BF249" s="213"/>
      <c r="BG249" s="213"/>
      <c r="BH249" s="213"/>
      <c r="BI249" s="213"/>
      <c r="BJ249" s="213"/>
      <c r="BK249" s="213"/>
      <c r="BL249" s="213"/>
      <c r="BM249" s="213"/>
      <c r="BN249" s="213"/>
      <c r="BO249" s="213"/>
      <c r="BP249" s="213"/>
      <c r="BQ249" s="213"/>
      <c r="BR249" s="213"/>
      <c r="BS249" s="213"/>
      <c r="BT249" s="213"/>
      <c r="BU249" s="213"/>
      <c r="BV249" s="213"/>
      <c r="BW249" s="213"/>
      <c r="BX249" s="213"/>
      <c r="BY249" s="213"/>
      <c r="BZ249" s="213"/>
      <c r="CA249" s="213"/>
      <c r="CB249" s="213"/>
      <c r="CC249" s="213"/>
      <c r="CD249" s="213"/>
      <c r="CE249" s="213"/>
      <c r="CF249" s="213"/>
      <c r="CG249" s="213"/>
      <c r="CH249" s="213"/>
      <c r="CI249" s="213"/>
      <c r="CJ249" s="213"/>
      <c r="CK249" s="213"/>
      <c r="CL249" s="213"/>
      <c r="CM249" s="213"/>
      <c r="CN249" s="213"/>
      <c r="CO249" s="213"/>
      <c r="CP249" s="213"/>
      <c r="CQ249" s="213"/>
      <c r="CR249" s="213"/>
      <c r="CS249" s="213"/>
      <c r="CT249" s="213"/>
      <c r="CU249" s="213"/>
      <c r="CV249" s="213"/>
      <c r="CW249" s="213"/>
      <c r="CX249" s="213"/>
      <c r="CY249" s="213"/>
      <c r="CZ249" s="213"/>
      <c r="DA249" s="213"/>
      <c r="DB249" s="213"/>
      <c r="DC249" s="213"/>
      <c r="DD249" s="213"/>
      <c r="DE249" s="213"/>
      <c r="DF249" s="213"/>
      <c r="DG249" s="213"/>
      <c r="DH249" s="213"/>
      <c r="DI249" s="213"/>
      <c r="DJ249" s="213"/>
      <c r="DK249" s="213"/>
      <c r="DL249" s="213"/>
      <c r="DM249" s="213"/>
      <c r="DN249" s="213"/>
      <c r="DO249" s="213"/>
      <c r="DP249" s="213"/>
      <c r="DQ249" s="213"/>
      <c r="DR249" s="213"/>
      <c r="DS249" s="213"/>
      <c r="DT249" s="213"/>
      <c r="DU249" s="213"/>
      <c r="DV249" s="213"/>
      <c r="DW249" s="213"/>
      <c r="DX249" s="213"/>
      <c r="DY249" s="213"/>
      <c r="DZ249" s="213"/>
      <c r="EA249" s="213"/>
      <c r="EB249" s="213"/>
      <c r="EC249" s="213"/>
      <c r="ED249" s="213"/>
      <c r="EE249" s="213"/>
      <c r="EF249" s="213"/>
      <c r="EG249" s="213"/>
      <c r="EH249" s="213"/>
      <c r="EI249" s="213"/>
      <c r="EJ249" s="213"/>
      <c r="EK249" s="213"/>
      <c r="EL249" s="213"/>
      <c r="EM249" s="213"/>
      <c r="EN249" s="213"/>
      <c r="EO249" s="213"/>
      <c r="EP249" s="213"/>
      <c r="EQ249" s="213"/>
      <c r="ER249" s="213"/>
      <c r="ES249" s="213"/>
      <c r="ET249" s="213"/>
      <c r="EU249" s="213"/>
      <c r="EV249" s="213"/>
      <c r="EW249" s="213"/>
      <c r="EX249" s="213"/>
      <c r="EY249" s="213"/>
      <c r="EZ249" s="213"/>
      <c r="FA249" s="213"/>
      <c r="FB249" s="213"/>
      <c r="FC249" s="213"/>
      <c r="FD249" s="213"/>
      <c r="FE249" s="213"/>
      <c r="FF249" s="213"/>
      <c r="FG249" s="213"/>
      <c r="FH249" s="213"/>
      <c r="FI249" s="213"/>
      <c r="FJ249" s="213"/>
      <c r="FK249" s="213"/>
      <c r="FL249" s="213"/>
      <c r="FM249" s="213"/>
      <c r="FN249" s="213"/>
      <c r="FO249" s="213"/>
      <c r="FP249" s="213"/>
      <c r="FQ249" s="213"/>
      <c r="FR249" s="213"/>
      <c r="FS249" s="213"/>
      <c r="FT249" s="213"/>
      <c r="FU249" s="213"/>
      <c r="FV249" s="213"/>
      <c r="FW249" s="213"/>
      <c r="FX249" s="213"/>
      <c r="FY249" s="213"/>
      <c r="FZ249" s="213"/>
      <c r="GA249" s="213"/>
      <c r="GB249" s="213"/>
      <c r="GC249" s="213"/>
      <c r="GD249" s="213"/>
      <c r="GE249" s="213"/>
      <c r="GF249" s="213"/>
      <c r="GG249" s="213"/>
      <c r="GH249" s="213"/>
      <c r="GI249" s="213"/>
      <c r="GJ249" s="213"/>
      <c r="GK249" s="213"/>
      <c r="GL249" s="213"/>
      <c r="GM249" s="213"/>
      <c r="GN249" s="213"/>
      <c r="GO249" s="213"/>
      <c r="GP249" s="213"/>
      <c r="GQ249" s="213"/>
      <c r="GR249" s="213"/>
      <c r="GS249" s="213"/>
      <c r="GT249" s="213"/>
      <c r="GU249" s="213"/>
      <c r="GV249" s="213"/>
      <c r="GW249" s="213"/>
      <c r="GX249" s="213"/>
      <c r="GY249" s="213"/>
      <c r="GZ249" s="213"/>
      <c r="HA249" s="213"/>
      <c r="HB249" s="213"/>
      <c r="HC249" s="213"/>
      <c r="HD249" s="213"/>
      <c r="HE249" s="213"/>
      <c r="HF249" s="213"/>
      <c r="HG249" s="213"/>
      <c r="HH249" s="213"/>
      <c r="HI249" s="213"/>
      <c r="HJ249" s="213"/>
      <c r="HK249" s="213"/>
      <c r="HL249" s="213"/>
      <c r="HM249" s="213"/>
      <c r="HN249" s="213"/>
      <c r="HO249" s="213"/>
      <c r="HP249" s="213"/>
      <c r="HQ249" s="213"/>
      <c r="HR249" s="213"/>
      <c r="HS249" s="213"/>
      <c r="HT249" s="213"/>
      <c r="HU249" s="213"/>
      <c r="HV249" s="213"/>
      <c r="HW249" s="213"/>
      <c r="HX249" s="213"/>
      <c r="HY249" s="213"/>
      <c r="HZ249" s="213"/>
      <c r="IA249" s="213"/>
      <c r="IB249" s="213"/>
      <c r="IC249" s="213"/>
      <c r="ID249" s="213"/>
      <c r="IE249" s="213"/>
      <c r="IF249" s="213"/>
      <c r="IG249" s="213"/>
      <c r="IH249" s="213"/>
      <c r="II249" s="213"/>
      <c r="IJ249" s="213"/>
      <c r="IK249" s="213"/>
      <c r="IL249" s="213"/>
      <c r="IM249" s="213"/>
      <c r="IN249" s="213"/>
      <c r="IO249" s="213"/>
      <c r="IP249" s="213"/>
      <c r="IQ249" s="213"/>
      <c r="IR249" s="213"/>
      <c r="IS249" s="213"/>
      <c r="IT249" s="213"/>
    </row>
    <row r="250" spans="1:254" ht="18.600000000000001" customHeight="1" x14ac:dyDescent="0.25">
      <c r="A250" s="214" t="s">
        <v>140</v>
      </c>
      <c r="B250" s="219" t="s">
        <v>584</v>
      </c>
      <c r="C250" s="219" t="s">
        <v>225</v>
      </c>
      <c r="D250" s="219" t="s">
        <v>85</v>
      </c>
      <c r="E250" s="222" t="s">
        <v>369</v>
      </c>
      <c r="F250" s="219" t="s">
        <v>141</v>
      </c>
      <c r="G250" s="217">
        <v>7419.77</v>
      </c>
      <c r="H250" s="126"/>
      <c r="I250" s="213"/>
      <c r="J250" s="213"/>
      <c r="K250" s="213"/>
      <c r="L250" s="213"/>
      <c r="M250" s="213"/>
      <c r="N250" s="213"/>
      <c r="O250" s="213"/>
      <c r="P250" s="213"/>
      <c r="Q250" s="213"/>
      <c r="R250" s="213"/>
      <c r="S250" s="213"/>
      <c r="T250" s="213"/>
      <c r="U250" s="213"/>
      <c r="V250" s="213"/>
      <c r="W250" s="213"/>
      <c r="X250" s="213"/>
      <c r="Y250" s="213"/>
      <c r="Z250" s="213"/>
      <c r="AA250" s="213"/>
      <c r="AB250" s="213"/>
      <c r="AC250" s="213"/>
      <c r="AD250" s="213"/>
      <c r="AE250" s="213"/>
      <c r="AF250" s="213"/>
      <c r="AG250" s="213"/>
      <c r="AH250" s="213"/>
      <c r="AI250" s="213"/>
      <c r="AJ250" s="213"/>
      <c r="AK250" s="213"/>
      <c r="AL250" s="213"/>
      <c r="AM250" s="213"/>
      <c r="AN250" s="213"/>
      <c r="AO250" s="213"/>
      <c r="AP250" s="213"/>
      <c r="AQ250" s="213"/>
      <c r="AR250" s="213"/>
      <c r="AS250" s="213"/>
      <c r="AT250" s="213"/>
      <c r="AU250" s="213"/>
      <c r="AV250" s="213"/>
      <c r="AW250" s="213"/>
      <c r="AX250" s="213"/>
      <c r="AY250" s="213"/>
      <c r="AZ250" s="213"/>
      <c r="BA250" s="213"/>
      <c r="BB250" s="213"/>
      <c r="BC250" s="213"/>
      <c r="BD250" s="213"/>
      <c r="BE250" s="213"/>
      <c r="BF250" s="213"/>
      <c r="BG250" s="213"/>
      <c r="BH250" s="213"/>
      <c r="BI250" s="213"/>
      <c r="BJ250" s="213"/>
      <c r="BK250" s="213"/>
      <c r="BL250" s="213"/>
      <c r="BM250" s="213"/>
      <c r="BN250" s="213"/>
      <c r="BO250" s="213"/>
      <c r="BP250" s="213"/>
      <c r="BQ250" s="213"/>
      <c r="BR250" s="213"/>
      <c r="BS250" s="213"/>
      <c r="BT250" s="213"/>
      <c r="BU250" s="213"/>
      <c r="BV250" s="213"/>
      <c r="BW250" s="213"/>
      <c r="BX250" s="213"/>
      <c r="BY250" s="213"/>
      <c r="BZ250" s="213"/>
      <c r="CA250" s="213"/>
      <c r="CB250" s="213"/>
      <c r="CC250" s="213"/>
      <c r="CD250" s="213"/>
      <c r="CE250" s="213"/>
      <c r="CF250" s="213"/>
      <c r="CG250" s="213"/>
      <c r="CH250" s="213"/>
      <c r="CI250" s="213"/>
      <c r="CJ250" s="213"/>
      <c r="CK250" s="213"/>
      <c r="CL250" s="213"/>
      <c r="CM250" s="213"/>
      <c r="CN250" s="213"/>
      <c r="CO250" s="213"/>
      <c r="CP250" s="213"/>
      <c r="CQ250" s="213"/>
      <c r="CR250" s="213"/>
      <c r="CS250" s="213"/>
      <c r="CT250" s="213"/>
      <c r="CU250" s="213"/>
      <c r="CV250" s="213"/>
      <c r="CW250" s="213"/>
      <c r="CX250" s="213"/>
      <c r="CY250" s="213"/>
      <c r="CZ250" s="213"/>
      <c r="DA250" s="213"/>
      <c r="DB250" s="213"/>
      <c r="DC250" s="213"/>
      <c r="DD250" s="213"/>
      <c r="DE250" s="213"/>
      <c r="DF250" s="213"/>
      <c r="DG250" s="213"/>
      <c r="DH250" s="213"/>
      <c r="DI250" s="213"/>
      <c r="DJ250" s="213"/>
      <c r="DK250" s="213"/>
      <c r="DL250" s="213"/>
      <c r="DM250" s="213"/>
      <c r="DN250" s="213"/>
      <c r="DO250" s="213"/>
      <c r="DP250" s="213"/>
      <c r="DQ250" s="213"/>
      <c r="DR250" s="213"/>
      <c r="DS250" s="213"/>
      <c r="DT250" s="213"/>
      <c r="DU250" s="213"/>
      <c r="DV250" s="213"/>
      <c r="DW250" s="213"/>
      <c r="DX250" s="213"/>
      <c r="DY250" s="213"/>
      <c r="DZ250" s="213"/>
      <c r="EA250" s="213"/>
      <c r="EB250" s="213"/>
      <c r="EC250" s="213"/>
      <c r="ED250" s="213"/>
      <c r="EE250" s="213"/>
      <c r="EF250" s="213"/>
      <c r="EG250" s="213"/>
      <c r="EH250" s="213"/>
      <c r="EI250" s="213"/>
      <c r="EJ250" s="213"/>
      <c r="EK250" s="213"/>
      <c r="EL250" s="213"/>
      <c r="EM250" s="213"/>
      <c r="EN250" s="213"/>
      <c r="EO250" s="213"/>
      <c r="EP250" s="213"/>
      <c r="EQ250" s="213"/>
      <c r="ER250" s="213"/>
      <c r="ES250" s="213"/>
      <c r="ET250" s="213"/>
      <c r="EU250" s="213"/>
      <c r="EV250" s="213"/>
      <c r="EW250" s="213"/>
      <c r="EX250" s="213"/>
      <c r="EY250" s="213"/>
      <c r="EZ250" s="213"/>
      <c r="FA250" s="213"/>
      <c r="FB250" s="213"/>
      <c r="FC250" s="213"/>
      <c r="FD250" s="213"/>
      <c r="FE250" s="213"/>
      <c r="FF250" s="213"/>
      <c r="FG250" s="213"/>
      <c r="FH250" s="213"/>
      <c r="FI250" s="213"/>
      <c r="FJ250" s="213"/>
      <c r="FK250" s="213"/>
      <c r="FL250" s="213"/>
      <c r="FM250" s="213"/>
      <c r="FN250" s="213"/>
      <c r="FO250" s="213"/>
      <c r="FP250" s="213"/>
      <c r="FQ250" s="213"/>
      <c r="FR250" s="213"/>
      <c r="FS250" s="213"/>
      <c r="FT250" s="213"/>
      <c r="FU250" s="213"/>
      <c r="FV250" s="213"/>
      <c r="FW250" s="213"/>
      <c r="FX250" s="213"/>
      <c r="FY250" s="213"/>
      <c r="FZ250" s="213"/>
      <c r="GA250" s="213"/>
      <c r="GB250" s="213"/>
      <c r="GC250" s="213"/>
      <c r="GD250" s="213"/>
      <c r="GE250" s="213"/>
      <c r="GF250" s="213"/>
      <c r="GG250" s="213"/>
      <c r="GH250" s="213"/>
      <c r="GI250" s="213"/>
      <c r="GJ250" s="213"/>
      <c r="GK250" s="213"/>
      <c r="GL250" s="213"/>
      <c r="GM250" s="213"/>
      <c r="GN250" s="213"/>
      <c r="GO250" s="213"/>
      <c r="GP250" s="213"/>
      <c r="GQ250" s="213"/>
      <c r="GR250" s="213"/>
      <c r="GS250" s="213"/>
      <c r="GT250" s="213"/>
      <c r="GU250" s="213"/>
      <c r="GV250" s="213"/>
      <c r="GW250" s="213"/>
      <c r="GX250" s="213"/>
      <c r="GY250" s="213"/>
      <c r="GZ250" s="213"/>
      <c r="HA250" s="213"/>
      <c r="HB250" s="213"/>
      <c r="HC250" s="213"/>
      <c r="HD250" s="213"/>
      <c r="HE250" s="213"/>
      <c r="HF250" s="213"/>
      <c r="HG250" s="213"/>
      <c r="HH250" s="213"/>
      <c r="HI250" s="213"/>
      <c r="HJ250" s="213"/>
      <c r="HK250" s="213"/>
      <c r="HL250" s="213"/>
      <c r="HM250" s="213"/>
      <c r="HN250" s="213"/>
      <c r="HO250" s="213"/>
      <c r="HP250" s="213"/>
      <c r="HQ250" s="213"/>
      <c r="HR250" s="213"/>
      <c r="HS250" s="213"/>
      <c r="HT250" s="213"/>
      <c r="HU250" s="213"/>
      <c r="HV250" s="213"/>
      <c r="HW250" s="213"/>
      <c r="HX250" s="213"/>
      <c r="HY250" s="213"/>
      <c r="HZ250" s="213"/>
      <c r="IA250" s="213"/>
      <c r="IB250" s="213"/>
      <c r="IC250" s="213"/>
      <c r="ID250" s="213"/>
      <c r="IE250" s="213"/>
      <c r="IF250" s="213"/>
      <c r="IG250" s="213"/>
      <c r="IH250" s="213"/>
      <c r="II250" s="213"/>
      <c r="IJ250" s="213"/>
      <c r="IK250" s="213"/>
      <c r="IL250" s="213"/>
      <c r="IM250" s="213"/>
      <c r="IN250" s="213"/>
      <c r="IO250" s="213"/>
      <c r="IP250" s="213"/>
      <c r="IQ250" s="213"/>
      <c r="IR250" s="213"/>
      <c r="IS250" s="213"/>
      <c r="IT250" s="213"/>
    </row>
    <row r="251" spans="1:254" s="126" customFormat="1" ht="38.4" hidden="1" customHeight="1" x14ac:dyDescent="0.25">
      <c r="A251" s="214" t="s">
        <v>347</v>
      </c>
      <c r="B251" s="216" t="s">
        <v>584</v>
      </c>
      <c r="C251" s="219" t="s">
        <v>225</v>
      </c>
      <c r="D251" s="219" t="s">
        <v>85</v>
      </c>
      <c r="E251" s="219" t="s">
        <v>348</v>
      </c>
      <c r="F251" s="219"/>
      <c r="G251" s="217">
        <f>SUM(G252)</f>
        <v>0</v>
      </c>
    </row>
    <row r="252" spans="1:254" s="126" customFormat="1" ht="23.4" hidden="1" customHeight="1" x14ac:dyDescent="0.25">
      <c r="A252" s="214" t="s">
        <v>140</v>
      </c>
      <c r="B252" s="216" t="s">
        <v>584</v>
      </c>
      <c r="C252" s="219" t="s">
        <v>225</v>
      </c>
      <c r="D252" s="219" t="s">
        <v>85</v>
      </c>
      <c r="E252" s="219" t="s">
        <v>348</v>
      </c>
      <c r="F252" s="219" t="s">
        <v>141</v>
      </c>
      <c r="G252" s="217">
        <v>0</v>
      </c>
    </row>
    <row r="253" spans="1:254" s="234" customFormat="1" ht="26.4" hidden="1" x14ac:dyDescent="0.25">
      <c r="A253" s="214" t="s">
        <v>140</v>
      </c>
      <c r="B253" s="219" t="s">
        <v>584</v>
      </c>
      <c r="C253" s="219" t="s">
        <v>225</v>
      </c>
      <c r="D253" s="219" t="s">
        <v>85</v>
      </c>
      <c r="E253" s="219" t="s">
        <v>623</v>
      </c>
      <c r="F253" s="219" t="s">
        <v>141</v>
      </c>
      <c r="G253" s="269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6"/>
      <c r="BB253" s="126"/>
      <c r="BC253" s="126"/>
      <c r="BD253" s="126"/>
      <c r="BE253" s="126"/>
      <c r="BF253" s="126"/>
      <c r="BG253" s="126"/>
      <c r="BH253" s="126"/>
      <c r="BI253" s="126"/>
      <c r="BJ253" s="126"/>
      <c r="BK253" s="126"/>
      <c r="BL253" s="126"/>
      <c r="BM253" s="126"/>
      <c r="BN253" s="126"/>
      <c r="BO253" s="126"/>
      <c r="BP253" s="126"/>
      <c r="BQ253" s="126"/>
      <c r="BR253" s="126"/>
      <c r="BS253" s="126"/>
      <c r="BT253" s="126"/>
      <c r="BU253" s="126"/>
      <c r="BV253" s="126"/>
      <c r="BW253" s="126"/>
      <c r="BX253" s="126"/>
      <c r="BY253" s="126"/>
      <c r="BZ253" s="126"/>
      <c r="CA253" s="126"/>
      <c r="CB253" s="126"/>
      <c r="CC253" s="126"/>
      <c r="CD253" s="126"/>
      <c r="CE253" s="126"/>
      <c r="CF253" s="126"/>
      <c r="CG253" s="126"/>
      <c r="CH253" s="126"/>
      <c r="CI253" s="126"/>
      <c r="CJ253" s="126"/>
      <c r="CK253" s="126"/>
      <c r="CL253" s="126"/>
      <c r="CM253" s="126"/>
      <c r="CN253" s="126"/>
      <c r="CO253" s="126"/>
      <c r="CP253" s="126"/>
      <c r="CQ253" s="126"/>
      <c r="CR253" s="126"/>
      <c r="CS253" s="126"/>
      <c r="CT253" s="126"/>
      <c r="CU253" s="126"/>
      <c r="CV253" s="126"/>
      <c r="CW253" s="126"/>
      <c r="CX253" s="126"/>
      <c r="CY253" s="126"/>
      <c r="CZ253" s="126"/>
      <c r="DA253" s="126"/>
      <c r="DB253" s="126"/>
      <c r="DC253" s="126"/>
      <c r="DD253" s="126"/>
      <c r="DE253" s="126"/>
      <c r="DF253" s="126"/>
      <c r="DG253" s="126"/>
      <c r="DH253" s="126"/>
      <c r="DI253" s="126"/>
      <c r="DJ253" s="126"/>
      <c r="DK253" s="126"/>
      <c r="DL253" s="126"/>
      <c r="DM253" s="126"/>
      <c r="DN253" s="126"/>
      <c r="DO253" s="126"/>
      <c r="DP253" s="126"/>
      <c r="DQ253" s="126"/>
      <c r="DR253" s="126"/>
      <c r="DS253" s="126"/>
      <c r="DT253" s="126"/>
      <c r="DU253" s="126"/>
      <c r="DV253" s="126"/>
      <c r="DW253" s="126"/>
      <c r="DX253" s="126"/>
      <c r="DY253" s="126"/>
      <c r="DZ253" s="126"/>
      <c r="EA253" s="126"/>
      <c r="EB253" s="126"/>
      <c r="EC253" s="126"/>
      <c r="ED253" s="126"/>
      <c r="EE253" s="126"/>
      <c r="EF253" s="126"/>
      <c r="EG253" s="126"/>
      <c r="EH253" s="126"/>
      <c r="EI253" s="126"/>
      <c r="EJ253" s="126"/>
      <c r="EK253" s="126"/>
      <c r="EL253" s="126"/>
      <c r="EM253" s="126"/>
      <c r="EN253" s="126"/>
      <c r="EO253" s="126"/>
      <c r="EP253" s="126"/>
      <c r="EQ253" s="126"/>
      <c r="ER253" s="126"/>
      <c r="ES253" s="126"/>
      <c r="ET253" s="126"/>
      <c r="EU253" s="126"/>
      <c r="EV253" s="126"/>
      <c r="EW253" s="126"/>
      <c r="EX253" s="126"/>
      <c r="EY253" s="126"/>
      <c r="EZ253" s="126"/>
      <c r="FA253" s="126"/>
      <c r="FB253" s="126"/>
      <c r="FC253" s="126"/>
      <c r="FD253" s="126"/>
      <c r="FE253" s="126"/>
      <c r="FF253" s="126"/>
      <c r="FG253" s="126"/>
      <c r="FH253" s="126"/>
      <c r="FI253" s="126"/>
      <c r="FJ253" s="126"/>
      <c r="FK253" s="126"/>
      <c r="FL253" s="126"/>
      <c r="FM253" s="126"/>
      <c r="FN253" s="126"/>
      <c r="FO253" s="126"/>
      <c r="FP253" s="126"/>
      <c r="FQ253" s="126"/>
      <c r="FR253" s="126"/>
      <c r="FS253" s="126"/>
      <c r="FT253" s="126"/>
      <c r="FU253" s="126"/>
      <c r="FV253" s="126"/>
      <c r="FW253" s="126"/>
      <c r="FX253" s="126"/>
      <c r="FY253" s="126"/>
      <c r="FZ253" s="126"/>
      <c r="GA253" s="126"/>
      <c r="GB253" s="126"/>
      <c r="GC253" s="126"/>
      <c r="GD253" s="126"/>
      <c r="GE253" s="126"/>
      <c r="GF253" s="126"/>
      <c r="GG253" s="126"/>
      <c r="GH253" s="126"/>
      <c r="GI253" s="126"/>
      <c r="GJ253" s="126"/>
      <c r="GK253" s="126"/>
      <c r="GL253" s="126"/>
      <c r="GM253" s="126"/>
      <c r="GN253" s="126"/>
      <c r="GO253" s="126"/>
      <c r="GP253" s="126"/>
      <c r="GQ253" s="126"/>
      <c r="GR253" s="126"/>
      <c r="GS253" s="126"/>
      <c r="GT253" s="126"/>
      <c r="GU253" s="126"/>
      <c r="GV253" s="126"/>
      <c r="GW253" s="126"/>
      <c r="GX253" s="126"/>
      <c r="GY253" s="126"/>
      <c r="GZ253" s="126"/>
      <c r="HA253" s="126"/>
      <c r="HB253" s="126"/>
      <c r="HC253" s="126"/>
      <c r="HD253" s="126"/>
      <c r="HE253" s="126"/>
      <c r="HF253" s="126"/>
      <c r="HG253" s="126"/>
      <c r="HH253" s="126"/>
      <c r="HI253" s="126"/>
      <c r="HJ253" s="126"/>
      <c r="HK253" s="126"/>
      <c r="HL253" s="126"/>
      <c r="HM253" s="126"/>
      <c r="HN253" s="126"/>
      <c r="HO253" s="126"/>
      <c r="HP253" s="126"/>
      <c r="HQ253" s="126"/>
      <c r="HR253" s="126"/>
      <c r="HS253" s="126"/>
      <c r="HT253" s="126"/>
      <c r="HU253" s="126"/>
      <c r="HV253" s="126"/>
      <c r="HW253" s="126"/>
      <c r="HX253" s="126"/>
      <c r="HY253" s="126"/>
      <c r="HZ253" s="126"/>
      <c r="IA253" s="126"/>
      <c r="IB253" s="126"/>
      <c r="IC253" s="126"/>
      <c r="ID253" s="126"/>
      <c r="IE253" s="126"/>
      <c r="IF253" s="126"/>
      <c r="IG253" s="126"/>
      <c r="IH253" s="126"/>
      <c r="II253" s="126"/>
      <c r="IJ253" s="126"/>
      <c r="IK253" s="126"/>
      <c r="IL253" s="126"/>
      <c r="IM253" s="126"/>
      <c r="IN253" s="126"/>
      <c r="IO253" s="126"/>
      <c r="IP253" s="126"/>
      <c r="IQ253" s="126"/>
      <c r="IR253" s="126"/>
      <c r="IS253" s="126"/>
      <c r="IT253" s="126"/>
    </row>
    <row r="254" spans="1:254" s="234" customFormat="1" ht="66" x14ac:dyDescent="0.25">
      <c r="A254" s="270" t="s">
        <v>617</v>
      </c>
      <c r="B254" s="211" t="s">
        <v>584</v>
      </c>
      <c r="C254" s="222" t="s">
        <v>225</v>
      </c>
      <c r="D254" s="222" t="s">
        <v>85</v>
      </c>
      <c r="E254" s="222" t="s">
        <v>364</v>
      </c>
      <c r="F254" s="222"/>
      <c r="G254" s="212">
        <f>SUM(G255)</f>
        <v>196028.37</v>
      </c>
      <c r="H254" s="213"/>
      <c r="I254" s="213"/>
      <c r="J254" s="213"/>
      <c r="K254" s="213"/>
      <c r="L254" s="213"/>
      <c r="M254" s="213"/>
      <c r="N254" s="213"/>
      <c r="O254" s="213"/>
      <c r="P254" s="213"/>
      <c r="Q254" s="213"/>
      <c r="R254" s="213"/>
      <c r="S254" s="213"/>
      <c r="T254" s="213"/>
      <c r="U254" s="213"/>
      <c r="V254" s="213"/>
      <c r="W254" s="213"/>
      <c r="X254" s="213"/>
      <c r="Y254" s="213"/>
      <c r="Z254" s="213"/>
      <c r="AA254" s="213"/>
      <c r="AB254" s="213"/>
      <c r="AC254" s="213"/>
      <c r="AD254" s="213"/>
      <c r="AE254" s="213"/>
      <c r="AF254" s="213"/>
      <c r="AG254" s="213"/>
      <c r="AH254" s="213"/>
      <c r="AI254" s="213"/>
      <c r="AJ254" s="213"/>
      <c r="AK254" s="213"/>
      <c r="AL254" s="213"/>
      <c r="AM254" s="213"/>
      <c r="AN254" s="213"/>
      <c r="AO254" s="213"/>
      <c r="AP254" s="213"/>
      <c r="AQ254" s="213"/>
      <c r="AR254" s="213"/>
      <c r="AS254" s="213"/>
      <c r="AT254" s="213"/>
      <c r="AU254" s="213"/>
      <c r="AV254" s="213"/>
      <c r="AW254" s="213"/>
      <c r="AX254" s="213"/>
      <c r="AY254" s="213"/>
      <c r="AZ254" s="213"/>
      <c r="BA254" s="213"/>
      <c r="BB254" s="213"/>
      <c r="BC254" s="213"/>
      <c r="BD254" s="213"/>
      <c r="BE254" s="213"/>
      <c r="BF254" s="213"/>
      <c r="BG254" s="213"/>
      <c r="BH254" s="213"/>
      <c r="BI254" s="213"/>
      <c r="BJ254" s="213"/>
      <c r="BK254" s="213"/>
      <c r="BL254" s="213"/>
      <c r="BM254" s="213"/>
      <c r="BN254" s="213"/>
      <c r="BO254" s="213"/>
      <c r="BP254" s="213"/>
      <c r="BQ254" s="213"/>
      <c r="BR254" s="213"/>
      <c r="BS254" s="213"/>
      <c r="BT254" s="213"/>
      <c r="BU254" s="213"/>
      <c r="BV254" s="213"/>
      <c r="BW254" s="213"/>
      <c r="BX254" s="213"/>
      <c r="BY254" s="213"/>
      <c r="BZ254" s="213"/>
      <c r="CA254" s="213"/>
      <c r="CB254" s="213"/>
      <c r="CC254" s="213"/>
      <c r="CD254" s="213"/>
      <c r="CE254" s="213"/>
      <c r="CF254" s="213"/>
      <c r="CG254" s="213"/>
      <c r="CH254" s="213"/>
      <c r="CI254" s="213"/>
      <c r="CJ254" s="213"/>
      <c r="CK254" s="213"/>
      <c r="CL254" s="213"/>
      <c r="CM254" s="213"/>
      <c r="CN254" s="213"/>
      <c r="CO254" s="213"/>
      <c r="CP254" s="213"/>
      <c r="CQ254" s="213"/>
      <c r="CR254" s="213"/>
      <c r="CS254" s="213"/>
      <c r="CT254" s="213"/>
      <c r="CU254" s="213"/>
      <c r="CV254" s="213"/>
      <c r="CW254" s="213"/>
      <c r="CX254" s="213"/>
      <c r="CY254" s="213"/>
      <c r="CZ254" s="213"/>
      <c r="DA254" s="213"/>
      <c r="DB254" s="213"/>
      <c r="DC254" s="213"/>
      <c r="DD254" s="213"/>
      <c r="DE254" s="213"/>
      <c r="DF254" s="213"/>
      <c r="DG254" s="213"/>
      <c r="DH254" s="213"/>
      <c r="DI254" s="213"/>
      <c r="DJ254" s="213"/>
      <c r="DK254" s="213"/>
      <c r="DL254" s="213"/>
      <c r="DM254" s="213"/>
      <c r="DN254" s="213"/>
      <c r="DO254" s="213"/>
      <c r="DP254" s="213"/>
      <c r="DQ254" s="213"/>
      <c r="DR254" s="213"/>
      <c r="DS254" s="213"/>
      <c r="DT254" s="213"/>
      <c r="DU254" s="213"/>
      <c r="DV254" s="213"/>
      <c r="DW254" s="213"/>
      <c r="DX254" s="213"/>
      <c r="DY254" s="213"/>
      <c r="DZ254" s="213"/>
      <c r="EA254" s="213"/>
      <c r="EB254" s="213"/>
      <c r="EC254" s="213"/>
      <c r="ED254" s="213"/>
      <c r="EE254" s="213"/>
      <c r="EF254" s="213"/>
      <c r="EG254" s="213"/>
      <c r="EH254" s="213"/>
      <c r="EI254" s="213"/>
      <c r="EJ254" s="213"/>
      <c r="EK254" s="213"/>
      <c r="EL254" s="213"/>
      <c r="EM254" s="213"/>
      <c r="EN254" s="213"/>
      <c r="EO254" s="213"/>
      <c r="EP254" s="213"/>
      <c r="EQ254" s="213"/>
      <c r="ER254" s="213"/>
      <c r="ES254" s="213"/>
      <c r="ET254" s="213"/>
      <c r="EU254" s="213"/>
      <c r="EV254" s="213"/>
      <c r="EW254" s="213"/>
      <c r="EX254" s="213"/>
      <c r="EY254" s="213"/>
      <c r="EZ254" s="213"/>
      <c r="FA254" s="213"/>
      <c r="FB254" s="213"/>
      <c r="FC254" s="213"/>
      <c r="FD254" s="213"/>
      <c r="FE254" s="213"/>
      <c r="FF254" s="213"/>
      <c r="FG254" s="213"/>
      <c r="FH254" s="213"/>
      <c r="FI254" s="213"/>
      <c r="FJ254" s="213"/>
      <c r="FK254" s="213"/>
      <c r="FL254" s="213"/>
      <c r="FM254" s="213"/>
      <c r="FN254" s="213"/>
      <c r="FO254" s="213"/>
      <c r="FP254" s="213"/>
      <c r="FQ254" s="213"/>
      <c r="FR254" s="213"/>
      <c r="FS254" s="213"/>
      <c r="FT254" s="213"/>
      <c r="FU254" s="213"/>
      <c r="FV254" s="213"/>
      <c r="FW254" s="213"/>
      <c r="FX254" s="213"/>
      <c r="FY254" s="213"/>
      <c r="FZ254" s="213"/>
      <c r="GA254" s="213"/>
      <c r="GB254" s="213"/>
      <c r="GC254" s="213"/>
      <c r="GD254" s="213"/>
      <c r="GE254" s="213"/>
      <c r="GF254" s="213"/>
      <c r="GG254" s="213"/>
      <c r="GH254" s="213"/>
      <c r="GI254" s="213"/>
      <c r="GJ254" s="213"/>
      <c r="GK254" s="213"/>
      <c r="GL254" s="213"/>
      <c r="GM254" s="213"/>
      <c r="GN254" s="213"/>
      <c r="GO254" s="213"/>
      <c r="GP254" s="213"/>
      <c r="GQ254" s="213"/>
      <c r="GR254" s="213"/>
      <c r="GS254" s="213"/>
      <c r="GT254" s="213"/>
      <c r="GU254" s="213"/>
      <c r="GV254" s="213"/>
      <c r="GW254" s="213"/>
      <c r="GX254" s="213"/>
      <c r="GY254" s="213"/>
      <c r="GZ254" s="213"/>
      <c r="HA254" s="213"/>
      <c r="HB254" s="213"/>
      <c r="HC254" s="213"/>
      <c r="HD254" s="213"/>
      <c r="HE254" s="213"/>
      <c r="HF254" s="213"/>
      <c r="HG254" s="213"/>
      <c r="HH254" s="213"/>
      <c r="HI254" s="213"/>
      <c r="HJ254" s="213"/>
      <c r="HK254" s="213"/>
      <c r="HL254" s="213"/>
      <c r="HM254" s="213"/>
      <c r="HN254" s="213"/>
      <c r="HO254" s="213"/>
      <c r="HP254" s="213"/>
      <c r="HQ254" s="213"/>
      <c r="HR254" s="213"/>
      <c r="HS254" s="213"/>
      <c r="HT254" s="213"/>
      <c r="HU254" s="213"/>
      <c r="HV254" s="213"/>
      <c r="HW254" s="213"/>
      <c r="HX254" s="213"/>
      <c r="HY254" s="213"/>
      <c r="HZ254" s="213"/>
      <c r="IA254" s="213"/>
      <c r="IB254" s="213"/>
      <c r="IC254" s="213"/>
      <c r="ID254" s="213"/>
      <c r="IE254" s="213"/>
      <c r="IF254" s="213"/>
      <c r="IG254" s="213"/>
      <c r="IH254" s="213"/>
      <c r="II254" s="213"/>
      <c r="IJ254" s="213"/>
      <c r="IK254" s="213"/>
      <c r="IL254" s="213"/>
      <c r="IM254" s="213"/>
      <c r="IN254" s="213"/>
      <c r="IO254" s="213"/>
      <c r="IP254" s="213"/>
      <c r="IQ254" s="213"/>
      <c r="IR254" s="213"/>
      <c r="IS254" s="213"/>
      <c r="IT254" s="213"/>
    </row>
    <row r="255" spans="1:254" s="234" customFormat="1" ht="19.8" customHeight="1" x14ac:dyDescent="0.25">
      <c r="A255" s="214" t="s">
        <v>140</v>
      </c>
      <c r="B255" s="216" t="s">
        <v>584</v>
      </c>
      <c r="C255" s="219" t="s">
        <v>225</v>
      </c>
      <c r="D255" s="219" t="s">
        <v>85</v>
      </c>
      <c r="E255" s="219" t="s">
        <v>364</v>
      </c>
      <c r="F255" s="219" t="s">
        <v>141</v>
      </c>
      <c r="G255" s="217">
        <v>196028.37</v>
      </c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  <c r="AN255" s="126"/>
      <c r="AO255" s="126"/>
      <c r="AP255" s="126"/>
      <c r="AQ255" s="126"/>
      <c r="AR255" s="126"/>
      <c r="AS255" s="126"/>
      <c r="AT255" s="126"/>
      <c r="AU255" s="126"/>
      <c r="AV255" s="126"/>
      <c r="AW255" s="126"/>
      <c r="AX255" s="126"/>
      <c r="AY255" s="126"/>
      <c r="AZ255" s="126"/>
      <c r="BA255" s="126"/>
      <c r="BB255" s="126"/>
      <c r="BC255" s="126"/>
      <c r="BD255" s="126"/>
      <c r="BE255" s="126"/>
      <c r="BF255" s="126"/>
      <c r="BG255" s="126"/>
      <c r="BH255" s="126"/>
      <c r="BI255" s="126"/>
      <c r="BJ255" s="126"/>
      <c r="BK255" s="126"/>
      <c r="BL255" s="126"/>
      <c r="BM255" s="126"/>
      <c r="BN255" s="126"/>
      <c r="BO255" s="126"/>
      <c r="BP255" s="126"/>
      <c r="BQ255" s="126"/>
      <c r="BR255" s="126"/>
      <c r="BS255" s="126"/>
      <c r="BT255" s="126"/>
      <c r="BU255" s="126"/>
      <c r="BV255" s="126"/>
      <c r="BW255" s="126"/>
      <c r="BX255" s="126"/>
      <c r="BY255" s="126"/>
      <c r="BZ255" s="126"/>
      <c r="CA255" s="126"/>
      <c r="CB255" s="126"/>
      <c r="CC255" s="126"/>
      <c r="CD255" s="126"/>
      <c r="CE255" s="126"/>
      <c r="CF255" s="126"/>
      <c r="CG255" s="126"/>
      <c r="CH255" s="126"/>
      <c r="CI255" s="126"/>
      <c r="CJ255" s="126"/>
      <c r="CK255" s="126"/>
      <c r="CL255" s="126"/>
      <c r="CM255" s="126"/>
      <c r="CN255" s="126"/>
      <c r="CO255" s="126"/>
      <c r="CP255" s="126"/>
      <c r="CQ255" s="126"/>
      <c r="CR255" s="126"/>
      <c r="CS255" s="126"/>
      <c r="CT255" s="126"/>
      <c r="CU255" s="126"/>
      <c r="CV255" s="126"/>
      <c r="CW255" s="126"/>
      <c r="CX255" s="126"/>
      <c r="CY255" s="126"/>
      <c r="CZ255" s="126"/>
      <c r="DA255" s="126"/>
      <c r="DB255" s="126"/>
      <c r="DC255" s="126"/>
      <c r="DD255" s="126"/>
      <c r="DE255" s="126"/>
      <c r="DF255" s="126"/>
      <c r="DG255" s="126"/>
      <c r="DH255" s="126"/>
      <c r="DI255" s="126"/>
      <c r="DJ255" s="126"/>
      <c r="DK255" s="126"/>
      <c r="DL255" s="126"/>
      <c r="DM255" s="126"/>
      <c r="DN255" s="126"/>
      <c r="DO255" s="126"/>
      <c r="DP255" s="126"/>
      <c r="DQ255" s="126"/>
      <c r="DR255" s="126"/>
      <c r="DS255" s="126"/>
      <c r="DT255" s="126"/>
      <c r="DU255" s="126"/>
      <c r="DV255" s="126"/>
      <c r="DW255" s="126"/>
      <c r="DX255" s="126"/>
      <c r="DY255" s="126"/>
      <c r="DZ255" s="126"/>
      <c r="EA255" s="126"/>
      <c r="EB255" s="126"/>
      <c r="EC255" s="126"/>
      <c r="ED255" s="126"/>
      <c r="EE255" s="126"/>
      <c r="EF255" s="126"/>
      <c r="EG255" s="126"/>
      <c r="EH255" s="126"/>
      <c r="EI255" s="126"/>
      <c r="EJ255" s="126"/>
      <c r="EK255" s="126"/>
      <c r="EL255" s="126"/>
      <c r="EM255" s="126"/>
      <c r="EN255" s="126"/>
      <c r="EO255" s="126"/>
      <c r="EP255" s="126"/>
      <c r="EQ255" s="126"/>
      <c r="ER255" s="126"/>
      <c r="ES255" s="126"/>
      <c r="ET255" s="126"/>
      <c r="EU255" s="126"/>
      <c r="EV255" s="126"/>
      <c r="EW255" s="126"/>
      <c r="EX255" s="126"/>
      <c r="EY255" s="126"/>
      <c r="EZ255" s="126"/>
      <c r="FA255" s="126"/>
      <c r="FB255" s="126"/>
      <c r="FC255" s="126"/>
      <c r="FD255" s="126"/>
      <c r="FE255" s="126"/>
      <c r="FF255" s="126"/>
      <c r="FG255" s="126"/>
      <c r="FH255" s="126"/>
      <c r="FI255" s="126"/>
      <c r="FJ255" s="126"/>
      <c r="FK255" s="126"/>
      <c r="FL255" s="126"/>
      <c r="FM255" s="126"/>
      <c r="FN255" s="126"/>
      <c r="FO255" s="126"/>
      <c r="FP255" s="126"/>
      <c r="FQ255" s="126"/>
      <c r="FR255" s="126"/>
      <c r="FS255" s="126"/>
      <c r="FT255" s="126"/>
      <c r="FU255" s="126"/>
      <c r="FV255" s="126"/>
      <c r="FW255" s="126"/>
      <c r="FX255" s="126"/>
      <c r="FY255" s="126"/>
      <c r="FZ255" s="126"/>
      <c r="GA255" s="126"/>
      <c r="GB255" s="126"/>
      <c r="GC255" s="126"/>
      <c r="GD255" s="126"/>
      <c r="GE255" s="126"/>
      <c r="GF255" s="126"/>
      <c r="GG255" s="126"/>
      <c r="GH255" s="126"/>
      <c r="GI255" s="126"/>
      <c r="GJ255" s="126"/>
      <c r="GK255" s="126"/>
      <c r="GL255" s="126"/>
      <c r="GM255" s="126"/>
      <c r="GN255" s="126"/>
      <c r="GO255" s="126"/>
      <c r="GP255" s="126"/>
      <c r="GQ255" s="126"/>
      <c r="GR255" s="126"/>
      <c r="GS255" s="126"/>
      <c r="GT255" s="126"/>
      <c r="GU255" s="126"/>
      <c r="GV255" s="126"/>
      <c r="GW255" s="126"/>
      <c r="GX255" s="126"/>
      <c r="GY255" s="126"/>
      <c r="GZ255" s="126"/>
      <c r="HA255" s="126"/>
      <c r="HB255" s="126"/>
      <c r="HC255" s="126"/>
      <c r="HD255" s="126"/>
      <c r="HE255" s="126"/>
      <c r="HF255" s="126"/>
      <c r="HG255" s="126"/>
      <c r="HH255" s="126"/>
      <c r="HI255" s="126"/>
      <c r="HJ255" s="126"/>
      <c r="HK255" s="126"/>
      <c r="HL255" s="126"/>
      <c r="HM255" s="126"/>
      <c r="HN255" s="126"/>
      <c r="HO255" s="126"/>
      <c r="HP255" s="126"/>
      <c r="HQ255" s="126"/>
      <c r="HR255" s="126"/>
      <c r="HS255" s="126"/>
      <c r="HT255" s="126"/>
      <c r="HU255" s="126"/>
      <c r="HV255" s="126"/>
      <c r="HW255" s="126"/>
      <c r="HX255" s="126"/>
      <c r="HY255" s="126"/>
      <c r="HZ255" s="126"/>
      <c r="IA255" s="126"/>
      <c r="IB255" s="126"/>
      <c r="IC255" s="126"/>
      <c r="ID255" s="126"/>
      <c r="IE255" s="126"/>
      <c r="IF255" s="126"/>
      <c r="IG255" s="126"/>
      <c r="IH255" s="126"/>
      <c r="II255" s="126"/>
      <c r="IJ255" s="126"/>
      <c r="IK255" s="126"/>
      <c r="IL255" s="126"/>
      <c r="IM255" s="126"/>
      <c r="IN255" s="126"/>
      <c r="IO255" s="126"/>
      <c r="IP255" s="126"/>
      <c r="IQ255" s="126"/>
      <c r="IR255" s="126"/>
      <c r="IS255" s="126"/>
      <c r="IT255" s="126"/>
    </row>
    <row r="256" spans="1:254" s="234" customFormat="1" x14ac:dyDescent="0.25">
      <c r="A256" s="268" t="s">
        <v>244</v>
      </c>
      <c r="B256" s="211" t="s">
        <v>584</v>
      </c>
      <c r="C256" s="222" t="s">
        <v>225</v>
      </c>
      <c r="D256" s="222" t="s">
        <v>245</v>
      </c>
      <c r="E256" s="222" t="s">
        <v>246</v>
      </c>
      <c r="F256" s="222"/>
      <c r="G256" s="212">
        <f>SUM(G257)</f>
        <v>15097.9</v>
      </c>
      <c r="H256" s="181"/>
      <c r="I256" s="181"/>
      <c r="J256" s="181"/>
      <c r="K256" s="181"/>
      <c r="L256" s="181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  <c r="W256" s="181"/>
      <c r="X256" s="181"/>
      <c r="Y256" s="181"/>
      <c r="Z256" s="181"/>
      <c r="AA256" s="181"/>
      <c r="AB256" s="181"/>
      <c r="AC256" s="181"/>
      <c r="AD256" s="181"/>
      <c r="AE256" s="181"/>
      <c r="AF256" s="181"/>
      <c r="AG256" s="181"/>
      <c r="AH256" s="181"/>
      <c r="AI256" s="181"/>
      <c r="AJ256" s="181"/>
      <c r="AK256" s="181"/>
      <c r="AL256" s="181"/>
      <c r="AM256" s="181"/>
      <c r="AN256" s="181"/>
      <c r="AO256" s="181"/>
      <c r="AP256" s="181"/>
      <c r="AQ256" s="181"/>
      <c r="AR256" s="181"/>
      <c r="AS256" s="181"/>
      <c r="AT256" s="181"/>
      <c r="AU256" s="181"/>
      <c r="AV256" s="181"/>
      <c r="AW256" s="181"/>
      <c r="AX256" s="181"/>
      <c r="AY256" s="181"/>
      <c r="AZ256" s="181"/>
      <c r="BA256" s="181"/>
      <c r="BB256" s="181"/>
      <c r="BC256" s="181"/>
      <c r="BD256" s="181"/>
      <c r="BE256" s="181"/>
      <c r="BF256" s="181"/>
      <c r="BG256" s="181"/>
      <c r="BH256" s="181"/>
      <c r="BI256" s="181"/>
      <c r="BJ256" s="181"/>
      <c r="BK256" s="181"/>
      <c r="BL256" s="181"/>
      <c r="BM256" s="181"/>
      <c r="BN256" s="181"/>
      <c r="BO256" s="181"/>
      <c r="BP256" s="181"/>
      <c r="BQ256" s="181"/>
      <c r="BR256" s="181"/>
      <c r="BS256" s="181"/>
      <c r="BT256" s="181"/>
      <c r="BU256" s="181"/>
      <c r="BV256" s="181"/>
      <c r="BW256" s="181"/>
      <c r="BX256" s="181"/>
      <c r="BY256" s="181"/>
      <c r="BZ256" s="181"/>
      <c r="CA256" s="181"/>
      <c r="CB256" s="181"/>
      <c r="CC256" s="181"/>
      <c r="CD256" s="181"/>
      <c r="CE256" s="181"/>
      <c r="CF256" s="181"/>
      <c r="CG256" s="181"/>
      <c r="CH256" s="181"/>
      <c r="CI256" s="181"/>
      <c r="CJ256" s="181"/>
      <c r="CK256" s="181"/>
      <c r="CL256" s="181"/>
      <c r="CM256" s="181"/>
      <c r="CN256" s="181"/>
      <c r="CO256" s="181"/>
      <c r="CP256" s="181"/>
      <c r="CQ256" s="181"/>
      <c r="CR256" s="181"/>
      <c r="CS256" s="181"/>
      <c r="CT256" s="181"/>
      <c r="CU256" s="181"/>
      <c r="CV256" s="181"/>
      <c r="CW256" s="181"/>
      <c r="CX256" s="181"/>
      <c r="CY256" s="181"/>
      <c r="CZ256" s="181"/>
      <c r="DA256" s="181"/>
      <c r="DB256" s="181"/>
      <c r="DC256" s="181"/>
      <c r="DD256" s="181"/>
      <c r="DE256" s="181"/>
      <c r="DF256" s="181"/>
      <c r="DG256" s="181"/>
      <c r="DH256" s="181"/>
      <c r="DI256" s="181"/>
      <c r="DJ256" s="181"/>
      <c r="DK256" s="181"/>
      <c r="DL256" s="181"/>
      <c r="DM256" s="181"/>
      <c r="DN256" s="181"/>
      <c r="DO256" s="181"/>
      <c r="DP256" s="181"/>
      <c r="DQ256" s="181"/>
      <c r="DR256" s="181"/>
      <c r="DS256" s="181"/>
      <c r="DT256" s="181"/>
      <c r="DU256" s="181"/>
      <c r="DV256" s="181"/>
      <c r="DW256" s="181"/>
      <c r="DX256" s="181"/>
      <c r="DY256" s="181"/>
      <c r="DZ256" s="181"/>
      <c r="EA256" s="181"/>
      <c r="EB256" s="181"/>
      <c r="EC256" s="181"/>
      <c r="ED256" s="181"/>
      <c r="EE256" s="181"/>
      <c r="EF256" s="181"/>
      <c r="EG256" s="181"/>
      <c r="EH256" s="181"/>
      <c r="EI256" s="181"/>
      <c r="EJ256" s="181"/>
      <c r="EK256" s="181"/>
      <c r="EL256" s="181"/>
      <c r="EM256" s="181"/>
      <c r="EN256" s="181"/>
      <c r="EO256" s="181"/>
      <c r="EP256" s="181"/>
      <c r="EQ256" s="181"/>
      <c r="ER256" s="181"/>
      <c r="ES256" s="181"/>
      <c r="ET256" s="181"/>
      <c r="EU256" s="181"/>
      <c r="EV256" s="181"/>
      <c r="EW256" s="181"/>
      <c r="EX256" s="181"/>
      <c r="EY256" s="181"/>
      <c r="EZ256" s="181"/>
      <c r="FA256" s="181"/>
      <c r="FB256" s="181"/>
      <c r="FC256" s="181"/>
      <c r="FD256" s="181"/>
      <c r="FE256" s="181"/>
      <c r="FF256" s="181"/>
      <c r="FG256" s="181"/>
      <c r="FH256" s="181"/>
      <c r="FI256" s="181"/>
      <c r="FJ256" s="181"/>
      <c r="FK256" s="181"/>
      <c r="FL256" s="181"/>
      <c r="FM256" s="181"/>
      <c r="FN256" s="181"/>
      <c r="FO256" s="181"/>
      <c r="FP256" s="181"/>
      <c r="FQ256" s="181"/>
      <c r="FR256" s="181"/>
      <c r="FS256" s="181"/>
      <c r="FT256" s="181"/>
      <c r="FU256" s="181"/>
      <c r="FV256" s="181"/>
      <c r="FW256" s="181"/>
      <c r="FX256" s="181"/>
      <c r="FY256" s="181"/>
      <c r="FZ256" s="181"/>
      <c r="GA256" s="181"/>
      <c r="GB256" s="181"/>
      <c r="GC256" s="181"/>
      <c r="GD256" s="181"/>
      <c r="GE256" s="181"/>
      <c r="GF256" s="181"/>
      <c r="GG256" s="181"/>
      <c r="GH256" s="181"/>
      <c r="GI256" s="181"/>
      <c r="GJ256" s="181"/>
      <c r="GK256" s="181"/>
      <c r="GL256" s="181"/>
      <c r="GM256" s="181"/>
      <c r="GN256" s="181"/>
      <c r="GO256" s="181"/>
      <c r="GP256" s="181"/>
      <c r="GQ256" s="181"/>
      <c r="GR256" s="181"/>
      <c r="GS256" s="181"/>
      <c r="GT256" s="181"/>
      <c r="GU256" s="181"/>
      <c r="GV256" s="181"/>
      <c r="GW256" s="181"/>
      <c r="GX256" s="181"/>
      <c r="GY256" s="181"/>
      <c r="GZ256" s="181"/>
      <c r="HA256" s="181"/>
      <c r="HB256" s="181"/>
      <c r="HC256" s="181"/>
      <c r="HD256" s="181"/>
      <c r="HE256" s="181"/>
      <c r="HF256" s="181"/>
      <c r="HG256" s="181"/>
      <c r="HH256" s="181"/>
      <c r="HI256" s="181"/>
      <c r="HJ256" s="181"/>
      <c r="HK256" s="181"/>
      <c r="HL256" s="181"/>
      <c r="HM256" s="181"/>
      <c r="HN256" s="181"/>
      <c r="HO256" s="181"/>
      <c r="HP256" s="181"/>
      <c r="HQ256" s="181"/>
      <c r="HR256" s="181"/>
      <c r="HS256" s="181"/>
      <c r="HT256" s="181"/>
      <c r="HU256" s="181"/>
      <c r="HV256" s="181"/>
      <c r="HW256" s="181"/>
      <c r="HX256" s="181"/>
      <c r="HY256" s="181"/>
      <c r="HZ256" s="181"/>
      <c r="IA256" s="181"/>
      <c r="IB256" s="181"/>
      <c r="IC256" s="181"/>
      <c r="ID256" s="181"/>
      <c r="IE256" s="181"/>
      <c r="IF256" s="181"/>
      <c r="IG256" s="181"/>
      <c r="IH256" s="181"/>
      <c r="II256" s="181"/>
      <c r="IJ256" s="181"/>
      <c r="IK256" s="181"/>
      <c r="IL256" s="181"/>
      <c r="IM256" s="181"/>
      <c r="IN256" s="181"/>
      <c r="IO256" s="181"/>
      <c r="IP256" s="181"/>
      <c r="IQ256" s="181"/>
      <c r="IR256" s="181"/>
      <c r="IS256" s="181"/>
      <c r="IT256" s="181"/>
    </row>
    <row r="257" spans="1:254" ht="19.2" customHeight="1" x14ac:dyDescent="0.25">
      <c r="A257" s="214" t="s">
        <v>140</v>
      </c>
      <c r="B257" s="216" t="s">
        <v>584</v>
      </c>
      <c r="C257" s="216" t="s">
        <v>225</v>
      </c>
      <c r="D257" s="216" t="s">
        <v>85</v>
      </c>
      <c r="E257" s="216" t="s">
        <v>246</v>
      </c>
      <c r="F257" s="216" t="s">
        <v>141</v>
      </c>
      <c r="G257" s="217">
        <v>15097.9</v>
      </c>
    </row>
    <row r="258" spans="1:254" ht="66" hidden="1" x14ac:dyDescent="0.25">
      <c r="A258" s="270" t="s">
        <v>617</v>
      </c>
      <c r="B258" s="215" t="s">
        <v>584</v>
      </c>
      <c r="C258" s="216" t="s">
        <v>225</v>
      </c>
      <c r="D258" s="216" t="s">
        <v>85</v>
      </c>
      <c r="E258" s="216" t="s">
        <v>624</v>
      </c>
      <c r="F258" s="216"/>
      <c r="G258" s="259">
        <f>SUM(G259)</f>
        <v>0</v>
      </c>
    </row>
    <row r="259" spans="1:254" ht="17.399999999999999" hidden="1" customHeight="1" x14ac:dyDescent="0.25">
      <c r="A259" s="214" t="s">
        <v>140</v>
      </c>
      <c r="B259" s="222" t="s">
        <v>584</v>
      </c>
      <c r="C259" s="211" t="s">
        <v>225</v>
      </c>
      <c r="D259" s="211" t="s">
        <v>85</v>
      </c>
      <c r="E259" s="211" t="s">
        <v>624</v>
      </c>
      <c r="F259" s="211" t="s">
        <v>141</v>
      </c>
      <c r="G259" s="250"/>
    </row>
    <row r="260" spans="1:254" x14ac:dyDescent="0.25">
      <c r="A260" s="214" t="s">
        <v>186</v>
      </c>
      <c r="B260" s="216" t="s">
        <v>584</v>
      </c>
      <c r="C260" s="219" t="s">
        <v>225</v>
      </c>
      <c r="D260" s="219" t="s">
        <v>85</v>
      </c>
      <c r="E260" s="219" t="s">
        <v>187</v>
      </c>
      <c r="F260" s="219"/>
      <c r="G260" s="259">
        <f>SUM(G261)</f>
        <v>115.22</v>
      </c>
    </row>
    <row r="261" spans="1:254" ht="26.4" x14ac:dyDescent="0.25">
      <c r="A261" s="209" t="s">
        <v>140</v>
      </c>
      <c r="B261" s="211" t="s">
        <v>584</v>
      </c>
      <c r="C261" s="222" t="s">
        <v>225</v>
      </c>
      <c r="D261" s="222" t="s">
        <v>85</v>
      </c>
      <c r="E261" s="222" t="s">
        <v>187</v>
      </c>
      <c r="F261" s="222" t="s">
        <v>141</v>
      </c>
      <c r="G261" s="250">
        <v>115.22</v>
      </c>
    </row>
    <row r="262" spans="1:254" s="240" customFormat="1" ht="13.8" x14ac:dyDescent="0.3">
      <c r="A262" s="199" t="s">
        <v>247</v>
      </c>
      <c r="B262" s="201" t="s">
        <v>584</v>
      </c>
      <c r="C262" s="201" t="s">
        <v>225</v>
      </c>
      <c r="D262" s="201" t="s">
        <v>92</v>
      </c>
      <c r="E262" s="200"/>
      <c r="F262" s="200"/>
      <c r="G262" s="202">
        <f>SUM(G271+G273+G275+G265+G263+G267+G269)</f>
        <v>56317.97</v>
      </c>
      <c r="H262" s="234"/>
      <c r="I262" s="234"/>
      <c r="J262" s="234"/>
      <c r="K262" s="234"/>
      <c r="L262" s="234"/>
      <c r="M262" s="234"/>
      <c r="N262" s="234"/>
      <c r="O262" s="234"/>
      <c r="P262" s="234"/>
      <c r="Q262" s="234"/>
      <c r="R262" s="234"/>
      <c r="S262" s="234"/>
      <c r="T262" s="234"/>
      <c r="U262" s="234"/>
      <c r="V262" s="234"/>
      <c r="W262" s="234"/>
      <c r="X262" s="234"/>
      <c r="Y262" s="234"/>
      <c r="Z262" s="234"/>
      <c r="AA262" s="234"/>
      <c r="AB262" s="234"/>
      <c r="AC262" s="234"/>
      <c r="AD262" s="234"/>
      <c r="AE262" s="234"/>
      <c r="AF262" s="234"/>
      <c r="AG262" s="234"/>
      <c r="AH262" s="234"/>
      <c r="AI262" s="234"/>
      <c r="AJ262" s="234"/>
      <c r="AK262" s="234"/>
      <c r="AL262" s="234"/>
      <c r="AM262" s="234"/>
      <c r="AN262" s="234"/>
      <c r="AO262" s="234"/>
      <c r="AP262" s="234"/>
      <c r="AQ262" s="234"/>
      <c r="AR262" s="234"/>
      <c r="AS262" s="234"/>
      <c r="AT262" s="234"/>
      <c r="AU262" s="234"/>
      <c r="AV262" s="234"/>
      <c r="AW262" s="234"/>
      <c r="AX262" s="234"/>
      <c r="AY262" s="234"/>
      <c r="AZ262" s="234"/>
      <c r="BA262" s="234"/>
      <c r="BB262" s="234"/>
      <c r="BC262" s="234"/>
      <c r="BD262" s="234"/>
      <c r="BE262" s="234"/>
      <c r="BF262" s="234"/>
      <c r="BG262" s="234"/>
      <c r="BH262" s="234"/>
      <c r="BI262" s="234"/>
      <c r="BJ262" s="234"/>
      <c r="BK262" s="234"/>
      <c r="BL262" s="234"/>
      <c r="BM262" s="234"/>
      <c r="BN262" s="234"/>
      <c r="BO262" s="234"/>
      <c r="BP262" s="234"/>
      <c r="BQ262" s="234"/>
      <c r="BR262" s="234"/>
      <c r="BS262" s="234"/>
      <c r="BT262" s="234"/>
      <c r="BU262" s="234"/>
      <c r="BV262" s="234"/>
      <c r="BW262" s="234"/>
      <c r="BX262" s="234"/>
      <c r="BY262" s="234"/>
      <c r="BZ262" s="234"/>
      <c r="CA262" s="234"/>
      <c r="CB262" s="234"/>
      <c r="CC262" s="234"/>
      <c r="CD262" s="234"/>
      <c r="CE262" s="234"/>
      <c r="CF262" s="234"/>
      <c r="CG262" s="234"/>
      <c r="CH262" s="234"/>
      <c r="CI262" s="234"/>
      <c r="CJ262" s="234"/>
      <c r="CK262" s="234"/>
      <c r="CL262" s="234"/>
      <c r="CM262" s="234"/>
      <c r="CN262" s="234"/>
      <c r="CO262" s="234"/>
      <c r="CP262" s="234"/>
      <c r="CQ262" s="234"/>
      <c r="CR262" s="234"/>
      <c r="CS262" s="234"/>
      <c r="CT262" s="234"/>
      <c r="CU262" s="234"/>
      <c r="CV262" s="234"/>
      <c r="CW262" s="234"/>
      <c r="CX262" s="234"/>
      <c r="CY262" s="234"/>
      <c r="CZ262" s="234"/>
      <c r="DA262" s="234"/>
      <c r="DB262" s="234"/>
      <c r="DC262" s="234"/>
      <c r="DD262" s="234"/>
      <c r="DE262" s="234"/>
      <c r="DF262" s="234"/>
      <c r="DG262" s="234"/>
      <c r="DH262" s="234"/>
      <c r="DI262" s="234"/>
      <c r="DJ262" s="234"/>
      <c r="DK262" s="234"/>
      <c r="DL262" s="234"/>
      <c r="DM262" s="234"/>
      <c r="DN262" s="234"/>
      <c r="DO262" s="234"/>
      <c r="DP262" s="234"/>
      <c r="DQ262" s="234"/>
      <c r="DR262" s="234"/>
      <c r="DS262" s="234"/>
      <c r="DT262" s="234"/>
      <c r="DU262" s="234"/>
      <c r="DV262" s="234"/>
      <c r="DW262" s="234"/>
      <c r="DX262" s="234"/>
      <c r="DY262" s="234"/>
      <c r="DZ262" s="234"/>
      <c r="EA262" s="234"/>
      <c r="EB262" s="234"/>
      <c r="EC262" s="234"/>
      <c r="ED262" s="234"/>
      <c r="EE262" s="234"/>
      <c r="EF262" s="234"/>
      <c r="EG262" s="234"/>
      <c r="EH262" s="234"/>
      <c r="EI262" s="234"/>
      <c r="EJ262" s="234"/>
      <c r="EK262" s="234"/>
      <c r="EL262" s="234"/>
      <c r="EM262" s="234"/>
      <c r="EN262" s="234"/>
      <c r="EO262" s="234"/>
      <c r="EP262" s="234"/>
      <c r="EQ262" s="234"/>
      <c r="ER262" s="234"/>
      <c r="ES262" s="234"/>
      <c r="ET262" s="234"/>
      <c r="EU262" s="234"/>
      <c r="EV262" s="234"/>
      <c r="EW262" s="234"/>
      <c r="EX262" s="234"/>
      <c r="EY262" s="234"/>
      <c r="EZ262" s="234"/>
      <c r="FA262" s="234"/>
      <c r="FB262" s="234"/>
      <c r="FC262" s="234"/>
      <c r="FD262" s="234"/>
      <c r="FE262" s="234"/>
      <c r="FF262" s="234"/>
      <c r="FG262" s="234"/>
      <c r="FH262" s="234"/>
      <c r="FI262" s="234"/>
      <c r="FJ262" s="234"/>
      <c r="FK262" s="234"/>
      <c r="FL262" s="234"/>
      <c r="FM262" s="234"/>
      <c r="FN262" s="234"/>
      <c r="FO262" s="234"/>
      <c r="FP262" s="234"/>
      <c r="FQ262" s="234"/>
      <c r="FR262" s="234"/>
      <c r="FS262" s="234"/>
      <c r="FT262" s="234"/>
      <c r="FU262" s="234"/>
      <c r="FV262" s="234"/>
      <c r="FW262" s="234"/>
      <c r="FX262" s="234"/>
      <c r="FY262" s="234"/>
      <c r="FZ262" s="234"/>
      <c r="GA262" s="234"/>
      <c r="GB262" s="234"/>
      <c r="GC262" s="234"/>
      <c r="GD262" s="234"/>
      <c r="GE262" s="234"/>
      <c r="GF262" s="234"/>
      <c r="GG262" s="234"/>
      <c r="GH262" s="234"/>
      <c r="GI262" s="234"/>
      <c r="GJ262" s="234"/>
      <c r="GK262" s="234"/>
      <c r="GL262" s="234"/>
      <c r="GM262" s="234"/>
      <c r="GN262" s="234"/>
      <c r="GO262" s="234"/>
      <c r="GP262" s="234"/>
      <c r="GQ262" s="234"/>
      <c r="GR262" s="234"/>
      <c r="GS262" s="234"/>
      <c r="GT262" s="234"/>
      <c r="GU262" s="234"/>
      <c r="GV262" s="234"/>
      <c r="GW262" s="234"/>
      <c r="GX262" s="234"/>
      <c r="GY262" s="234"/>
      <c r="GZ262" s="234"/>
      <c r="HA262" s="234"/>
      <c r="HB262" s="234"/>
      <c r="HC262" s="234"/>
      <c r="HD262" s="234"/>
      <c r="HE262" s="234"/>
      <c r="HF262" s="234"/>
      <c r="HG262" s="234"/>
      <c r="HH262" s="234"/>
      <c r="HI262" s="234"/>
      <c r="HJ262" s="234"/>
      <c r="HK262" s="234"/>
      <c r="HL262" s="234"/>
      <c r="HM262" s="234"/>
      <c r="HN262" s="234"/>
      <c r="HO262" s="234"/>
      <c r="HP262" s="234"/>
      <c r="HQ262" s="234"/>
      <c r="HR262" s="234"/>
      <c r="HS262" s="234"/>
      <c r="HT262" s="234"/>
      <c r="HU262" s="234"/>
      <c r="HV262" s="234"/>
      <c r="HW262" s="234"/>
      <c r="HX262" s="234"/>
      <c r="HY262" s="234"/>
      <c r="HZ262" s="234"/>
      <c r="IA262" s="234"/>
      <c r="IB262" s="234"/>
      <c r="IC262" s="234"/>
      <c r="ID262" s="234"/>
      <c r="IE262" s="234"/>
      <c r="IF262" s="234"/>
      <c r="IG262" s="234"/>
      <c r="IH262" s="234"/>
      <c r="II262" s="234"/>
      <c r="IJ262" s="234"/>
      <c r="IK262" s="234"/>
      <c r="IL262" s="234"/>
      <c r="IM262" s="234"/>
      <c r="IN262" s="234"/>
      <c r="IO262" s="234"/>
      <c r="IP262" s="234"/>
      <c r="IQ262" s="234"/>
      <c r="IR262" s="234"/>
      <c r="IS262" s="234"/>
      <c r="IT262" s="234"/>
    </row>
    <row r="263" spans="1:254" s="213" customFormat="1" ht="52.8" x14ac:dyDescent="0.25">
      <c r="A263" s="209" t="s">
        <v>625</v>
      </c>
      <c r="B263" s="211" t="s">
        <v>584</v>
      </c>
      <c r="C263" s="211" t="s">
        <v>225</v>
      </c>
      <c r="D263" s="211" t="s">
        <v>92</v>
      </c>
      <c r="E263" s="222" t="s">
        <v>248</v>
      </c>
      <c r="F263" s="222"/>
      <c r="G263" s="212">
        <f>SUM(G264)</f>
        <v>6308.69</v>
      </c>
    </row>
    <row r="264" spans="1:254" s="240" customFormat="1" ht="27" x14ac:dyDescent="0.3">
      <c r="A264" s="214" t="s">
        <v>140</v>
      </c>
      <c r="B264" s="211" t="s">
        <v>584</v>
      </c>
      <c r="C264" s="211" t="s">
        <v>225</v>
      </c>
      <c r="D264" s="211" t="s">
        <v>92</v>
      </c>
      <c r="E264" s="222" t="s">
        <v>248</v>
      </c>
      <c r="F264" s="222" t="s">
        <v>141</v>
      </c>
      <c r="G264" s="212">
        <v>6308.69</v>
      </c>
      <c r="H264" s="234"/>
      <c r="I264" s="234"/>
      <c r="J264" s="234"/>
      <c r="K264" s="234"/>
      <c r="L264" s="234"/>
      <c r="M264" s="234"/>
      <c r="N264" s="234"/>
      <c r="O264" s="234"/>
      <c r="P264" s="234"/>
      <c r="Q264" s="234"/>
      <c r="R264" s="234"/>
      <c r="S264" s="234"/>
      <c r="T264" s="234"/>
      <c r="U264" s="234"/>
      <c r="V264" s="234"/>
      <c r="W264" s="234"/>
      <c r="X264" s="234"/>
      <c r="Y264" s="234"/>
      <c r="Z264" s="234"/>
      <c r="AA264" s="234"/>
      <c r="AB264" s="234"/>
      <c r="AC264" s="234"/>
      <c r="AD264" s="234"/>
      <c r="AE264" s="234"/>
      <c r="AF264" s="234"/>
      <c r="AG264" s="234"/>
      <c r="AH264" s="234"/>
      <c r="AI264" s="234"/>
      <c r="AJ264" s="234"/>
      <c r="AK264" s="234"/>
      <c r="AL264" s="234"/>
      <c r="AM264" s="234"/>
      <c r="AN264" s="234"/>
      <c r="AO264" s="234"/>
      <c r="AP264" s="234"/>
      <c r="AQ264" s="234"/>
      <c r="AR264" s="234"/>
      <c r="AS264" s="234"/>
      <c r="AT264" s="234"/>
      <c r="AU264" s="234"/>
      <c r="AV264" s="234"/>
      <c r="AW264" s="234"/>
      <c r="AX264" s="234"/>
      <c r="AY264" s="234"/>
      <c r="AZ264" s="234"/>
      <c r="BA264" s="234"/>
      <c r="BB264" s="234"/>
      <c r="BC264" s="234"/>
      <c r="BD264" s="234"/>
      <c r="BE264" s="234"/>
      <c r="BF264" s="234"/>
      <c r="BG264" s="234"/>
      <c r="BH264" s="234"/>
      <c r="BI264" s="234"/>
      <c r="BJ264" s="234"/>
      <c r="BK264" s="234"/>
      <c r="BL264" s="234"/>
      <c r="BM264" s="234"/>
      <c r="BN264" s="234"/>
      <c r="BO264" s="234"/>
      <c r="BP264" s="234"/>
      <c r="BQ264" s="234"/>
      <c r="BR264" s="234"/>
      <c r="BS264" s="234"/>
      <c r="BT264" s="234"/>
      <c r="BU264" s="234"/>
      <c r="BV264" s="234"/>
      <c r="BW264" s="234"/>
      <c r="BX264" s="234"/>
      <c r="BY264" s="234"/>
      <c r="BZ264" s="234"/>
      <c r="CA264" s="234"/>
      <c r="CB264" s="234"/>
      <c r="CC264" s="234"/>
      <c r="CD264" s="234"/>
      <c r="CE264" s="234"/>
      <c r="CF264" s="234"/>
      <c r="CG264" s="234"/>
      <c r="CH264" s="234"/>
      <c r="CI264" s="234"/>
      <c r="CJ264" s="234"/>
      <c r="CK264" s="234"/>
      <c r="CL264" s="234"/>
      <c r="CM264" s="234"/>
      <c r="CN264" s="234"/>
      <c r="CO264" s="234"/>
      <c r="CP264" s="234"/>
      <c r="CQ264" s="234"/>
      <c r="CR264" s="234"/>
      <c r="CS264" s="234"/>
      <c r="CT264" s="234"/>
      <c r="CU264" s="234"/>
      <c r="CV264" s="234"/>
      <c r="CW264" s="234"/>
      <c r="CX264" s="234"/>
      <c r="CY264" s="234"/>
      <c r="CZ264" s="234"/>
      <c r="DA264" s="234"/>
      <c r="DB264" s="234"/>
      <c r="DC264" s="234"/>
      <c r="DD264" s="234"/>
      <c r="DE264" s="234"/>
      <c r="DF264" s="234"/>
      <c r="DG264" s="234"/>
      <c r="DH264" s="234"/>
      <c r="DI264" s="234"/>
      <c r="DJ264" s="234"/>
      <c r="DK264" s="234"/>
      <c r="DL264" s="234"/>
      <c r="DM264" s="234"/>
      <c r="DN264" s="234"/>
      <c r="DO264" s="234"/>
      <c r="DP264" s="234"/>
      <c r="DQ264" s="234"/>
      <c r="DR264" s="234"/>
      <c r="DS264" s="234"/>
      <c r="DT264" s="234"/>
      <c r="DU264" s="234"/>
      <c r="DV264" s="234"/>
      <c r="DW264" s="234"/>
      <c r="DX264" s="234"/>
      <c r="DY264" s="234"/>
      <c r="DZ264" s="234"/>
      <c r="EA264" s="234"/>
      <c r="EB264" s="234"/>
      <c r="EC264" s="234"/>
      <c r="ED264" s="234"/>
      <c r="EE264" s="234"/>
      <c r="EF264" s="234"/>
      <c r="EG264" s="234"/>
      <c r="EH264" s="234"/>
      <c r="EI264" s="234"/>
      <c r="EJ264" s="234"/>
      <c r="EK264" s="234"/>
      <c r="EL264" s="234"/>
      <c r="EM264" s="234"/>
      <c r="EN264" s="234"/>
      <c r="EO264" s="234"/>
      <c r="EP264" s="234"/>
      <c r="EQ264" s="234"/>
      <c r="ER264" s="234"/>
      <c r="ES264" s="234"/>
      <c r="ET264" s="234"/>
      <c r="EU264" s="234"/>
      <c r="EV264" s="234"/>
      <c r="EW264" s="234"/>
      <c r="EX264" s="234"/>
      <c r="EY264" s="234"/>
      <c r="EZ264" s="234"/>
      <c r="FA264" s="234"/>
      <c r="FB264" s="234"/>
      <c r="FC264" s="234"/>
      <c r="FD264" s="234"/>
      <c r="FE264" s="234"/>
      <c r="FF264" s="234"/>
      <c r="FG264" s="234"/>
      <c r="FH264" s="234"/>
      <c r="FI264" s="234"/>
      <c r="FJ264" s="234"/>
      <c r="FK264" s="234"/>
      <c r="FL264" s="234"/>
      <c r="FM264" s="234"/>
      <c r="FN264" s="234"/>
      <c r="FO264" s="234"/>
      <c r="FP264" s="234"/>
      <c r="FQ264" s="234"/>
      <c r="FR264" s="234"/>
      <c r="FS264" s="234"/>
      <c r="FT264" s="234"/>
      <c r="FU264" s="234"/>
      <c r="FV264" s="234"/>
      <c r="FW264" s="234"/>
      <c r="FX264" s="234"/>
      <c r="FY264" s="234"/>
      <c r="FZ264" s="234"/>
      <c r="GA264" s="234"/>
      <c r="GB264" s="234"/>
      <c r="GC264" s="234"/>
      <c r="GD264" s="234"/>
      <c r="GE264" s="234"/>
      <c r="GF264" s="234"/>
      <c r="GG264" s="234"/>
      <c r="GH264" s="234"/>
      <c r="GI264" s="234"/>
      <c r="GJ264" s="234"/>
      <c r="GK264" s="234"/>
      <c r="GL264" s="234"/>
      <c r="GM264" s="234"/>
      <c r="GN264" s="234"/>
      <c r="GO264" s="234"/>
      <c r="GP264" s="234"/>
      <c r="GQ264" s="234"/>
      <c r="GR264" s="234"/>
      <c r="GS264" s="234"/>
      <c r="GT264" s="234"/>
      <c r="GU264" s="234"/>
      <c r="GV264" s="234"/>
      <c r="GW264" s="234"/>
      <c r="GX264" s="234"/>
      <c r="GY264" s="234"/>
      <c r="GZ264" s="234"/>
      <c r="HA264" s="234"/>
      <c r="HB264" s="234"/>
      <c r="HC264" s="234"/>
      <c r="HD264" s="234"/>
      <c r="HE264" s="234"/>
      <c r="HF264" s="234"/>
      <c r="HG264" s="234"/>
      <c r="HH264" s="234"/>
      <c r="HI264" s="234"/>
      <c r="HJ264" s="234"/>
      <c r="HK264" s="234"/>
      <c r="HL264" s="234"/>
      <c r="HM264" s="234"/>
      <c r="HN264" s="234"/>
      <c r="HO264" s="234"/>
      <c r="HP264" s="234"/>
      <c r="HQ264" s="234"/>
      <c r="HR264" s="234"/>
      <c r="HS264" s="234"/>
      <c r="HT264" s="234"/>
      <c r="HU264" s="234"/>
      <c r="HV264" s="234"/>
      <c r="HW264" s="234"/>
      <c r="HX264" s="234"/>
      <c r="HY264" s="234"/>
      <c r="HZ264" s="234"/>
      <c r="IA264" s="234"/>
      <c r="IB264" s="234"/>
      <c r="IC264" s="234"/>
      <c r="ID264" s="234"/>
      <c r="IE264" s="234"/>
      <c r="IF264" s="234"/>
      <c r="IG264" s="234"/>
      <c r="IH264" s="234"/>
      <c r="II264" s="234"/>
      <c r="IJ264" s="234"/>
      <c r="IK264" s="234"/>
      <c r="IL264" s="234"/>
      <c r="IM264" s="234"/>
      <c r="IN264" s="234"/>
      <c r="IO264" s="234"/>
      <c r="IP264" s="234"/>
      <c r="IQ264" s="234"/>
      <c r="IR264" s="234"/>
      <c r="IS264" s="234"/>
      <c r="IT264" s="234"/>
    </row>
    <row r="265" spans="1:254" s="240" customFormat="1" ht="27" x14ac:dyDescent="0.3">
      <c r="A265" s="209" t="s">
        <v>626</v>
      </c>
      <c r="B265" s="211" t="s">
        <v>584</v>
      </c>
      <c r="C265" s="211" t="s">
        <v>225</v>
      </c>
      <c r="D265" s="211" t="s">
        <v>92</v>
      </c>
      <c r="E265" s="222" t="s">
        <v>249</v>
      </c>
      <c r="F265" s="222"/>
      <c r="G265" s="212">
        <f>SUM(G266)</f>
        <v>1440</v>
      </c>
    </row>
    <row r="266" spans="1:254" s="240" customFormat="1" ht="27" x14ac:dyDescent="0.3">
      <c r="A266" s="214" t="s">
        <v>140</v>
      </c>
      <c r="B266" s="216" t="s">
        <v>584</v>
      </c>
      <c r="C266" s="216" t="s">
        <v>225</v>
      </c>
      <c r="D266" s="216" t="s">
        <v>92</v>
      </c>
      <c r="E266" s="219" t="s">
        <v>249</v>
      </c>
      <c r="F266" s="219" t="s">
        <v>141</v>
      </c>
      <c r="G266" s="217">
        <v>1440</v>
      </c>
      <c r="H266" s="234"/>
      <c r="I266" s="234"/>
      <c r="J266" s="234"/>
      <c r="K266" s="234"/>
      <c r="L266" s="234"/>
      <c r="M266" s="234"/>
      <c r="N266" s="234"/>
      <c r="O266" s="234"/>
      <c r="P266" s="234"/>
      <c r="Q266" s="234"/>
      <c r="R266" s="234"/>
      <c r="S266" s="234"/>
      <c r="T266" s="234"/>
      <c r="U266" s="234"/>
      <c r="V266" s="234"/>
      <c r="W266" s="234"/>
      <c r="X266" s="234"/>
      <c r="Y266" s="234"/>
      <c r="Z266" s="234"/>
      <c r="AA266" s="234"/>
      <c r="AB266" s="234"/>
      <c r="AC266" s="234"/>
      <c r="AD266" s="234"/>
      <c r="AE266" s="234"/>
      <c r="AF266" s="234"/>
      <c r="AG266" s="234"/>
      <c r="AH266" s="234"/>
      <c r="AI266" s="234"/>
      <c r="AJ266" s="234"/>
      <c r="AK266" s="234"/>
      <c r="AL266" s="234"/>
      <c r="AM266" s="234"/>
      <c r="AN266" s="234"/>
      <c r="AO266" s="234"/>
      <c r="AP266" s="234"/>
      <c r="AQ266" s="234"/>
      <c r="AR266" s="234"/>
      <c r="AS266" s="234"/>
      <c r="AT266" s="234"/>
      <c r="AU266" s="234"/>
      <c r="AV266" s="234"/>
      <c r="AW266" s="234"/>
      <c r="AX266" s="234"/>
      <c r="AY266" s="234"/>
      <c r="AZ266" s="234"/>
      <c r="BA266" s="234"/>
      <c r="BB266" s="234"/>
      <c r="BC266" s="234"/>
      <c r="BD266" s="234"/>
      <c r="BE266" s="234"/>
      <c r="BF266" s="234"/>
      <c r="BG266" s="234"/>
      <c r="BH266" s="234"/>
      <c r="BI266" s="234"/>
      <c r="BJ266" s="234"/>
      <c r="BK266" s="234"/>
      <c r="BL266" s="234"/>
      <c r="BM266" s="234"/>
      <c r="BN266" s="234"/>
      <c r="BO266" s="234"/>
      <c r="BP266" s="234"/>
      <c r="BQ266" s="234"/>
      <c r="BR266" s="234"/>
      <c r="BS266" s="234"/>
      <c r="BT266" s="234"/>
      <c r="BU266" s="234"/>
      <c r="BV266" s="234"/>
      <c r="BW266" s="234"/>
      <c r="BX266" s="234"/>
      <c r="BY266" s="234"/>
      <c r="BZ266" s="234"/>
      <c r="CA266" s="234"/>
      <c r="CB266" s="234"/>
      <c r="CC266" s="234"/>
      <c r="CD266" s="234"/>
      <c r="CE266" s="234"/>
      <c r="CF266" s="234"/>
      <c r="CG266" s="234"/>
      <c r="CH266" s="234"/>
      <c r="CI266" s="234"/>
      <c r="CJ266" s="234"/>
      <c r="CK266" s="234"/>
      <c r="CL266" s="234"/>
      <c r="CM266" s="234"/>
      <c r="CN266" s="234"/>
      <c r="CO266" s="234"/>
      <c r="CP266" s="234"/>
      <c r="CQ266" s="234"/>
      <c r="CR266" s="234"/>
      <c r="CS266" s="234"/>
      <c r="CT266" s="234"/>
      <c r="CU266" s="234"/>
      <c r="CV266" s="234"/>
      <c r="CW266" s="234"/>
      <c r="CX266" s="234"/>
      <c r="CY266" s="234"/>
      <c r="CZ266" s="234"/>
      <c r="DA266" s="234"/>
      <c r="DB266" s="234"/>
      <c r="DC266" s="234"/>
      <c r="DD266" s="234"/>
      <c r="DE266" s="234"/>
      <c r="DF266" s="234"/>
      <c r="DG266" s="234"/>
      <c r="DH266" s="234"/>
      <c r="DI266" s="234"/>
      <c r="DJ266" s="234"/>
      <c r="DK266" s="234"/>
      <c r="DL266" s="234"/>
      <c r="DM266" s="234"/>
      <c r="DN266" s="234"/>
      <c r="DO266" s="234"/>
      <c r="DP266" s="234"/>
      <c r="DQ266" s="234"/>
      <c r="DR266" s="234"/>
      <c r="DS266" s="234"/>
      <c r="DT266" s="234"/>
      <c r="DU266" s="234"/>
      <c r="DV266" s="234"/>
      <c r="DW266" s="234"/>
      <c r="DX266" s="234"/>
      <c r="DY266" s="234"/>
      <c r="DZ266" s="234"/>
      <c r="EA266" s="234"/>
      <c r="EB266" s="234"/>
      <c r="EC266" s="234"/>
      <c r="ED266" s="234"/>
      <c r="EE266" s="234"/>
      <c r="EF266" s="234"/>
      <c r="EG266" s="234"/>
      <c r="EH266" s="234"/>
      <c r="EI266" s="234"/>
      <c r="EJ266" s="234"/>
      <c r="EK266" s="234"/>
      <c r="EL266" s="234"/>
      <c r="EM266" s="234"/>
      <c r="EN266" s="234"/>
      <c r="EO266" s="234"/>
      <c r="EP266" s="234"/>
      <c r="EQ266" s="234"/>
      <c r="ER266" s="234"/>
      <c r="ES266" s="234"/>
      <c r="ET266" s="234"/>
      <c r="EU266" s="234"/>
      <c r="EV266" s="234"/>
      <c r="EW266" s="234"/>
      <c r="EX266" s="234"/>
      <c r="EY266" s="234"/>
      <c r="EZ266" s="234"/>
      <c r="FA266" s="234"/>
      <c r="FB266" s="234"/>
      <c r="FC266" s="234"/>
      <c r="FD266" s="234"/>
      <c r="FE266" s="234"/>
      <c r="FF266" s="234"/>
      <c r="FG266" s="234"/>
      <c r="FH266" s="234"/>
      <c r="FI266" s="234"/>
      <c r="FJ266" s="234"/>
      <c r="FK266" s="234"/>
      <c r="FL266" s="234"/>
      <c r="FM266" s="234"/>
      <c r="FN266" s="234"/>
      <c r="FO266" s="234"/>
      <c r="FP266" s="234"/>
      <c r="FQ266" s="234"/>
      <c r="FR266" s="234"/>
      <c r="FS266" s="234"/>
      <c r="FT266" s="234"/>
      <c r="FU266" s="234"/>
      <c r="FV266" s="234"/>
      <c r="FW266" s="234"/>
      <c r="FX266" s="234"/>
      <c r="FY266" s="234"/>
      <c r="FZ266" s="234"/>
      <c r="GA266" s="234"/>
      <c r="GB266" s="234"/>
      <c r="GC266" s="234"/>
      <c r="GD266" s="234"/>
      <c r="GE266" s="234"/>
      <c r="GF266" s="234"/>
      <c r="GG266" s="234"/>
      <c r="GH266" s="234"/>
      <c r="GI266" s="234"/>
      <c r="GJ266" s="234"/>
      <c r="GK266" s="234"/>
      <c r="GL266" s="234"/>
      <c r="GM266" s="234"/>
      <c r="GN266" s="234"/>
      <c r="GO266" s="234"/>
      <c r="GP266" s="234"/>
      <c r="GQ266" s="234"/>
      <c r="GR266" s="234"/>
      <c r="GS266" s="234"/>
      <c r="GT266" s="234"/>
      <c r="GU266" s="234"/>
      <c r="GV266" s="234"/>
      <c r="GW266" s="234"/>
      <c r="GX266" s="234"/>
      <c r="GY266" s="234"/>
      <c r="GZ266" s="234"/>
      <c r="HA266" s="234"/>
      <c r="HB266" s="234"/>
      <c r="HC266" s="234"/>
      <c r="HD266" s="234"/>
      <c r="HE266" s="234"/>
      <c r="HF266" s="234"/>
      <c r="HG266" s="234"/>
      <c r="HH266" s="234"/>
      <c r="HI266" s="234"/>
      <c r="HJ266" s="234"/>
      <c r="HK266" s="234"/>
      <c r="HL266" s="234"/>
      <c r="HM266" s="234"/>
      <c r="HN266" s="234"/>
      <c r="HO266" s="234"/>
      <c r="HP266" s="234"/>
      <c r="HQ266" s="234"/>
      <c r="HR266" s="234"/>
      <c r="HS266" s="234"/>
      <c r="HT266" s="234"/>
      <c r="HU266" s="234"/>
      <c r="HV266" s="234"/>
      <c r="HW266" s="234"/>
      <c r="HX266" s="234"/>
      <c r="HY266" s="234"/>
      <c r="HZ266" s="234"/>
      <c r="IA266" s="234"/>
      <c r="IB266" s="234"/>
      <c r="IC266" s="234"/>
      <c r="ID266" s="234"/>
      <c r="IE266" s="234"/>
      <c r="IF266" s="234"/>
      <c r="IG266" s="234"/>
      <c r="IH266" s="234"/>
      <c r="II266" s="234"/>
      <c r="IJ266" s="234"/>
      <c r="IK266" s="234"/>
      <c r="IL266" s="234"/>
      <c r="IM266" s="234"/>
      <c r="IN266" s="234"/>
      <c r="IO266" s="234"/>
      <c r="IP266" s="234"/>
      <c r="IQ266" s="234"/>
      <c r="IR266" s="234"/>
      <c r="IS266" s="234"/>
      <c r="IT266" s="234"/>
    </row>
    <row r="267" spans="1:254" s="240" customFormat="1" ht="27" x14ac:dyDescent="0.3">
      <c r="A267" s="209" t="s">
        <v>627</v>
      </c>
      <c r="B267" s="211" t="s">
        <v>584</v>
      </c>
      <c r="C267" s="211" t="s">
        <v>225</v>
      </c>
      <c r="D267" s="211" t="s">
        <v>92</v>
      </c>
      <c r="E267" s="222" t="s">
        <v>251</v>
      </c>
      <c r="F267" s="222"/>
      <c r="G267" s="212">
        <f>SUM(G268)</f>
        <v>1030.6400000000001</v>
      </c>
    </row>
    <row r="268" spans="1:254" s="240" customFormat="1" ht="27" x14ac:dyDescent="0.3">
      <c r="A268" s="214" t="s">
        <v>140</v>
      </c>
      <c r="B268" s="216" t="s">
        <v>584</v>
      </c>
      <c r="C268" s="216" t="s">
        <v>225</v>
      </c>
      <c r="D268" s="216" t="s">
        <v>92</v>
      </c>
      <c r="E268" s="219" t="s">
        <v>251</v>
      </c>
      <c r="F268" s="219" t="s">
        <v>141</v>
      </c>
      <c r="G268" s="217">
        <v>1030.6400000000001</v>
      </c>
      <c r="H268" s="234"/>
      <c r="I268" s="234"/>
      <c r="J268" s="234"/>
      <c r="K268" s="234"/>
      <c r="L268" s="234"/>
      <c r="M268" s="234"/>
      <c r="N268" s="234"/>
      <c r="O268" s="234"/>
      <c r="P268" s="234"/>
      <c r="Q268" s="234"/>
      <c r="R268" s="234"/>
      <c r="S268" s="234"/>
      <c r="T268" s="234"/>
      <c r="U268" s="234"/>
      <c r="V268" s="234"/>
      <c r="W268" s="234"/>
      <c r="X268" s="234"/>
      <c r="Y268" s="234"/>
      <c r="Z268" s="234"/>
      <c r="AA268" s="234"/>
      <c r="AB268" s="234"/>
      <c r="AC268" s="234"/>
      <c r="AD268" s="234"/>
      <c r="AE268" s="234"/>
      <c r="AF268" s="234"/>
      <c r="AG268" s="234"/>
      <c r="AH268" s="234"/>
      <c r="AI268" s="234"/>
      <c r="AJ268" s="234"/>
      <c r="AK268" s="234"/>
      <c r="AL268" s="234"/>
      <c r="AM268" s="234"/>
      <c r="AN268" s="234"/>
      <c r="AO268" s="234"/>
      <c r="AP268" s="234"/>
      <c r="AQ268" s="234"/>
      <c r="AR268" s="234"/>
      <c r="AS268" s="234"/>
      <c r="AT268" s="234"/>
      <c r="AU268" s="234"/>
      <c r="AV268" s="234"/>
      <c r="AW268" s="234"/>
      <c r="AX268" s="234"/>
      <c r="AY268" s="234"/>
      <c r="AZ268" s="234"/>
      <c r="BA268" s="234"/>
      <c r="BB268" s="234"/>
      <c r="BC268" s="234"/>
      <c r="BD268" s="234"/>
      <c r="BE268" s="234"/>
      <c r="BF268" s="234"/>
      <c r="BG268" s="234"/>
      <c r="BH268" s="234"/>
      <c r="BI268" s="234"/>
      <c r="BJ268" s="234"/>
      <c r="BK268" s="234"/>
      <c r="BL268" s="234"/>
      <c r="BM268" s="234"/>
      <c r="BN268" s="234"/>
      <c r="BO268" s="234"/>
      <c r="BP268" s="234"/>
      <c r="BQ268" s="234"/>
      <c r="BR268" s="234"/>
      <c r="BS268" s="234"/>
      <c r="BT268" s="234"/>
      <c r="BU268" s="234"/>
      <c r="BV268" s="234"/>
      <c r="BW268" s="234"/>
      <c r="BX268" s="234"/>
      <c r="BY268" s="234"/>
      <c r="BZ268" s="234"/>
      <c r="CA268" s="234"/>
      <c r="CB268" s="234"/>
      <c r="CC268" s="234"/>
      <c r="CD268" s="234"/>
      <c r="CE268" s="234"/>
      <c r="CF268" s="234"/>
      <c r="CG268" s="234"/>
      <c r="CH268" s="234"/>
      <c r="CI268" s="234"/>
      <c r="CJ268" s="234"/>
      <c r="CK268" s="234"/>
      <c r="CL268" s="234"/>
      <c r="CM268" s="234"/>
      <c r="CN268" s="234"/>
      <c r="CO268" s="234"/>
      <c r="CP268" s="234"/>
      <c r="CQ268" s="234"/>
      <c r="CR268" s="234"/>
      <c r="CS268" s="234"/>
      <c r="CT268" s="234"/>
      <c r="CU268" s="234"/>
      <c r="CV268" s="234"/>
      <c r="CW268" s="234"/>
      <c r="CX268" s="234"/>
      <c r="CY268" s="234"/>
      <c r="CZ268" s="234"/>
      <c r="DA268" s="234"/>
      <c r="DB268" s="234"/>
      <c r="DC268" s="234"/>
      <c r="DD268" s="234"/>
      <c r="DE268" s="234"/>
      <c r="DF268" s="234"/>
      <c r="DG268" s="234"/>
      <c r="DH268" s="234"/>
      <c r="DI268" s="234"/>
      <c r="DJ268" s="234"/>
      <c r="DK268" s="234"/>
      <c r="DL268" s="234"/>
      <c r="DM268" s="234"/>
      <c r="DN268" s="234"/>
      <c r="DO268" s="234"/>
      <c r="DP268" s="234"/>
      <c r="DQ268" s="234"/>
      <c r="DR268" s="234"/>
      <c r="DS268" s="234"/>
      <c r="DT268" s="234"/>
      <c r="DU268" s="234"/>
      <c r="DV268" s="234"/>
      <c r="DW268" s="234"/>
      <c r="DX268" s="234"/>
      <c r="DY268" s="234"/>
      <c r="DZ268" s="234"/>
      <c r="EA268" s="234"/>
      <c r="EB268" s="234"/>
      <c r="EC268" s="234"/>
      <c r="ED268" s="234"/>
      <c r="EE268" s="234"/>
      <c r="EF268" s="234"/>
      <c r="EG268" s="234"/>
      <c r="EH268" s="234"/>
      <c r="EI268" s="234"/>
      <c r="EJ268" s="234"/>
      <c r="EK268" s="234"/>
      <c r="EL268" s="234"/>
      <c r="EM268" s="234"/>
      <c r="EN268" s="234"/>
      <c r="EO268" s="234"/>
      <c r="EP268" s="234"/>
      <c r="EQ268" s="234"/>
      <c r="ER268" s="234"/>
      <c r="ES268" s="234"/>
      <c r="ET268" s="234"/>
      <c r="EU268" s="234"/>
      <c r="EV268" s="234"/>
      <c r="EW268" s="234"/>
      <c r="EX268" s="234"/>
      <c r="EY268" s="234"/>
      <c r="EZ268" s="234"/>
      <c r="FA268" s="234"/>
      <c r="FB268" s="234"/>
      <c r="FC268" s="234"/>
      <c r="FD268" s="234"/>
      <c r="FE268" s="234"/>
      <c r="FF268" s="234"/>
      <c r="FG268" s="234"/>
      <c r="FH268" s="234"/>
      <c r="FI268" s="234"/>
      <c r="FJ268" s="234"/>
      <c r="FK268" s="234"/>
      <c r="FL268" s="234"/>
      <c r="FM268" s="234"/>
      <c r="FN268" s="234"/>
      <c r="FO268" s="234"/>
      <c r="FP268" s="234"/>
      <c r="FQ268" s="234"/>
      <c r="FR268" s="234"/>
      <c r="FS268" s="234"/>
      <c r="FT268" s="234"/>
      <c r="FU268" s="234"/>
      <c r="FV268" s="234"/>
      <c r="FW268" s="234"/>
      <c r="FX268" s="234"/>
      <c r="FY268" s="234"/>
      <c r="FZ268" s="234"/>
      <c r="GA268" s="234"/>
      <c r="GB268" s="234"/>
      <c r="GC268" s="234"/>
      <c r="GD268" s="234"/>
      <c r="GE268" s="234"/>
      <c r="GF268" s="234"/>
      <c r="GG268" s="234"/>
      <c r="GH268" s="234"/>
      <c r="GI268" s="234"/>
      <c r="GJ268" s="234"/>
      <c r="GK268" s="234"/>
      <c r="GL268" s="234"/>
      <c r="GM268" s="234"/>
      <c r="GN268" s="234"/>
      <c r="GO268" s="234"/>
      <c r="GP268" s="234"/>
      <c r="GQ268" s="234"/>
      <c r="GR268" s="234"/>
      <c r="GS268" s="234"/>
      <c r="GT268" s="234"/>
      <c r="GU268" s="234"/>
      <c r="GV268" s="234"/>
      <c r="GW268" s="234"/>
      <c r="GX268" s="234"/>
      <c r="GY268" s="234"/>
      <c r="GZ268" s="234"/>
      <c r="HA268" s="234"/>
      <c r="HB268" s="234"/>
      <c r="HC268" s="234"/>
      <c r="HD268" s="234"/>
      <c r="HE268" s="234"/>
      <c r="HF268" s="234"/>
      <c r="HG268" s="234"/>
      <c r="HH268" s="234"/>
      <c r="HI268" s="234"/>
      <c r="HJ268" s="234"/>
      <c r="HK268" s="234"/>
      <c r="HL268" s="234"/>
      <c r="HM268" s="234"/>
      <c r="HN268" s="234"/>
      <c r="HO268" s="234"/>
      <c r="HP268" s="234"/>
      <c r="HQ268" s="234"/>
      <c r="HR268" s="234"/>
      <c r="HS268" s="234"/>
      <c r="HT268" s="234"/>
      <c r="HU268" s="234"/>
      <c r="HV268" s="234"/>
      <c r="HW268" s="234"/>
      <c r="HX268" s="234"/>
      <c r="HY268" s="234"/>
      <c r="HZ268" s="234"/>
      <c r="IA268" s="234"/>
      <c r="IB268" s="234"/>
      <c r="IC268" s="234"/>
      <c r="ID268" s="234"/>
      <c r="IE268" s="234"/>
      <c r="IF268" s="234"/>
      <c r="IG268" s="234"/>
      <c r="IH268" s="234"/>
      <c r="II268" s="234"/>
      <c r="IJ268" s="234"/>
      <c r="IK268" s="234"/>
      <c r="IL268" s="234"/>
      <c r="IM268" s="234"/>
      <c r="IN268" s="234"/>
      <c r="IO268" s="234"/>
      <c r="IP268" s="234"/>
      <c r="IQ268" s="234"/>
      <c r="IR268" s="234"/>
      <c r="IS268" s="234"/>
      <c r="IT268" s="234"/>
    </row>
    <row r="269" spans="1:254" s="240" customFormat="1" ht="27" x14ac:dyDescent="0.3">
      <c r="A269" s="214" t="s">
        <v>368</v>
      </c>
      <c r="B269" s="216" t="s">
        <v>584</v>
      </c>
      <c r="C269" s="216" t="s">
        <v>225</v>
      </c>
      <c r="D269" s="216" t="s">
        <v>92</v>
      </c>
      <c r="E269" s="219" t="s">
        <v>362</v>
      </c>
      <c r="F269" s="219"/>
      <c r="G269" s="217">
        <f>SUM(G270)</f>
        <v>1124.93</v>
      </c>
      <c r="H269" s="234"/>
      <c r="I269" s="234"/>
      <c r="J269" s="234"/>
      <c r="K269" s="234"/>
      <c r="L269" s="234"/>
      <c r="M269" s="234"/>
      <c r="N269" s="234"/>
      <c r="O269" s="234"/>
      <c r="P269" s="234"/>
      <c r="Q269" s="234"/>
      <c r="R269" s="234"/>
      <c r="S269" s="234"/>
      <c r="T269" s="234"/>
      <c r="U269" s="234"/>
      <c r="V269" s="234"/>
      <c r="W269" s="234"/>
      <c r="X269" s="234"/>
      <c r="Y269" s="234"/>
      <c r="Z269" s="234"/>
      <c r="AA269" s="234"/>
      <c r="AB269" s="234"/>
      <c r="AC269" s="234"/>
      <c r="AD269" s="234"/>
      <c r="AE269" s="234"/>
      <c r="AF269" s="234"/>
      <c r="AG269" s="234"/>
      <c r="AH269" s="234"/>
      <c r="AI269" s="234"/>
      <c r="AJ269" s="234"/>
      <c r="AK269" s="234"/>
      <c r="AL269" s="234"/>
      <c r="AM269" s="234"/>
      <c r="AN269" s="234"/>
      <c r="AO269" s="234"/>
      <c r="AP269" s="234"/>
      <c r="AQ269" s="234"/>
      <c r="AR269" s="234"/>
      <c r="AS269" s="234"/>
      <c r="AT269" s="234"/>
      <c r="AU269" s="234"/>
      <c r="AV269" s="234"/>
      <c r="AW269" s="234"/>
      <c r="AX269" s="234"/>
      <c r="AY269" s="234"/>
      <c r="AZ269" s="234"/>
      <c r="BA269" s="234"/>
      <c r="BB269" s="234"/>
      <c r="BC269" s="234"/>
      <c r="BD269" s="234"/>
      <c r="BE269" s="234"/>
      <c r="BF269" s="234"/>
      <c r="BG269" s="234"/>
      <c r="BH269" s="234"/>
      <c r="BI269" s="234"/>
      <c r="BJ269" s="234"/>
      <c r="BK269" s="234"/>
      <c r="BL269" s="234"/>
      <c r="BM269" s="234"/>
      <c r="BN269" s="234"/>
      <c r="BO269" s="234"/>
      <c r="BP269" s="234"/>
      <c r="BQ269" s="234"/>
      <c r="BR269" s="234"/>
      <c r="BS269" s="234"/>
      <c r="BT269" s="234"/>
      <c r="BU269" s="234"/>
      <c r="BV269" s="234"/>
      <c r="BW269" s="234"/>
      <c r="BX269" s="234"/>
      <c r="BY269" s="234"/>
      <c r="BZ269" s="234"/>
      <c r="CA269" s="234"/>
      <c r="CB269" s="234"/>
      <c r="CC269" s="234"/>
      <c r="CD269" s="234"/>
      <c r="CE269" s="234"/>
      <c r="CF269" s="234"/>
      <c r="CG269" s="234"/>
      <c r="CH269" s="234"/>
      <c r="CI269" s="234"/>
      <c r="CJ269" s="234"/>
      <c r="CK269" s="234"/>
      <c r="CL269" s="234"/>
      <c r="CM269" s="234"/>
      <c r="CN269" s="234"/>
      <c r="CO269" s="234"/>
      <c r="CP269" s="234"/>
      <c r="CQ269" s="234"/>
      <c r="CR269" s="234"/>
      <c r="CS269" s="234"/>
      <c r="CT269" s="234"/>
      <c r="CU269" s="234"/>
      <c r="CV269" s="234"/>
      <c r="CW269" s="234"/>
      <c r="CX269" s="234"/>
      <c r="CY269" s="234"/>
      <c r="CZ269" s="234"/>
      <c r="DA269" s="234"/>
      <c r="DB269" s="234"/>
      <c r="DC269" s="234"/>
      <c r="DD269" s="234"/>
      <c r="DE269" s="234"/>
      <c r="DF269" s="234"/>
      <c r="DG269" s="234"/>
      <c r="DH269" s="234"/>
      <c r="DI269" s="234"/>
      <c r="DJ269" s="234"/>
      <c r="DK269" s="234"/>
      <c r="DL269" s="234"/>
      <c r="DM269" s="234"/>
      <c r="DN269" s="234"/>
      <c r="DO269" s="234"/>
      <c r="DP269" s="234"/>
      <c r="DQ269" s="234"/>
      <c r="DR269" s="234"/>
      <c r="DS269" s="234"/>
      <c r="DT269" s="234"/>
      <c r="DU269" s="234"/>
      <c r="DV269" s="234"/>
      <c r="DW269" s="234"/>
      <c r="DX269" s="234"/>
      <c r="DY269" s="234"/>
      <c r="DZ269" s="234"/>
      <c r="EA269" s="234"/>
      <c r="EB269" s="234"/>
      <c r="EC269" s="234"/>
      <c r="ED269" s="234"/>
      <c r="EE269" s="234"/>
      <c r="EF269" s="234"/>
      <c r="EG269" s="234"/>
      <c r="EH269" s="234"/>
      <c r="EI269" s="234"/>
      <c r="EJ269" s="234"/>
      <c r="EK269" s="234"/>
      <c r="EL269" s="234"/>
      <c r="EM269" s="234"/>
      <c r="EN269" s="234"/>
      <c r="EO269" s="234"/>
      <c r="EP269" s="234"/>
      <c r="EQ269" s="234"/>
      <c r="ER269" s="234"/>
      <c r="ES269" s="234"/>
      <c r="ET269" s="234"/>
      <c r="EU269" s="234"/>
      <c r="EV269" s="234"/>
      <c r="EW269" s="234"/>
      <c r="EX269" s="234"/>
      <c r="EY269" s="234"/>
      <c r="EZ269" s="234"/>
      <c r="FA269" s="234"/>
      <c r="FB269" s="234"/>
      <c r="FC269" s="234"/>
      <c r="FD269" s="234"/>
      <c r="FE269" s="234"/>
      <c r="FF269" s="234"/>
      <c r="FG269" s="234"/>
      <c r="FH269" s="234"/>
      <c r="FI269" s="234"/>
      <c r="FJ269" s="234"/>
      <c r="FK269" s="234"/>
      <c r="FL269" s="234"/>
      <c r="FM269" s="234"/>
      <c r="FN269" s="234"/>
      <c r="FO269" s="234"/>
      <c r="FP269" s="234"/>
      <c r="FQ269" s="234"/>
      <c r="FR269" s="234"/>
      <c r="FS269" s="234"/>
      <c r="FT269" s="234"/>
      <c r="FU269" s="234"/>
      <c r="FV269" s="234"/>
      <c r="FW269" s="234"/>
      <c r="FX269" s="234"/>
      <c r="FY269" s="234"/>
      <c r="FZ269" s="234"/>
      <c r="GA269" s="234"/>
      <c r="GB269" s="234"/>
      <c r="GC269" s="234"/>
      <c r="GD269" s="234"/>
      <c r="GE269" s="234"/>
      <c r="GF269" s="234"/>
      <c r="GG269" s="234"/>
      <c r="GH269" s="234"/>
      <c r="GI269" s="234"/>
      <c r="GJ269" s="234"/>
      <c r="GK269" s="234"/>
      <c r="GL269" s="234"/>
      <c r="GM269" s="234"/>
      <c r="GN269" s="234"/>
      <c r="GO269" s="234"/>
      <c r="GP269" s="234"/>
      <c r="GQ269" s="234"/>
      <c r="GR269" s="234"/>
      <c r="GS269" s="234"/>
      <c r="GT269" s="234"/>
      <c r="GU269" s="234"/>
      <c r="GV269" s="234"/>
      <c r="GW269" s="234"/>
      <c r="GX269" s="234"/>
      <c r="GY269" s="234"/>
      <c r="GZ269" s="234"/>
      <c r="HA269" s="234"/>
      <c r="HB269" s="234"/>
      <c r="HC269" s="234"/>
      <c r="HD269" s="234"/>
      <c r="HE269" s="234"/>
      <c r="HF269" s="234"/>
      <c r="HG269" s="234"/>
      <c r="HH269" s="234"/>
      <c r="HI269" s="234"/>
      <c r="HJ269" s="234"/>
      <c r="HK269" s="234"/>
      <c r="HL269" s="234"/>
      <c r="HM269" s="234"/>
      <c r="HN269" s="234"/>
      <c r="HO269" s="234"/>
      <c r="HP269" s="234"/>
      <c r="HQ269" s="234"/>
      <c r="HR269" s="234"/>
      <c r="HS269" s="234"/>
      <c r="HT269" s="234"/>
      <c r="HU269" s="234"/>
      <c r="HV269" s="234"/>
      <c r="HW269" s="234"/>
      <c r="HX269" s="234"/>
      <c r="HY269" s="234"/>
      <c r="HZ269" s="234"/>
      <c r="IA269" s="234"/>
      <c r="IB269" s="234"/>
      <c r="IC269" s="234"/>
      <c r="ID269" s="234"/>
      <c r="IE269" s="234"/>
      <c r="IF269" s="234"/>
      <c r="IG269" s="234"/>
      <c r="IH269" s="234"/>
      <c r="II269" s="234"/>
      <c r="IJ269" s="234"/>
      <c r="IK269" s="234"/>
      <c r="IL269" s="234"/>
      <c r="IM269" s="234"/>
      <c r="IN269" s="234"/>
      <c r="IO269" s="234"/>
      <c r="IP269" s="234"/>
      <c r="IQ269" s="234"/>
      <c r="IR269" s="234"/>
      <c r="IS269" s="234"/>
      <c r="IT269" s="234"/>
    </row>
    <row r="270" spans="1:254" s="240" customFormat="1" ht="27" x14ac:dyDescent="0.3">
      <c r="A270" s="209" t="s">
        <v>140</v>
      </c>
      <c r="B270" s="211" t="s">
        <v>584</v>
      </c>
      <c r="C270" s="211" t="s">
        <v>225</v>
      </c>
      <c r="D270" s="211" t="s">
        <v>92</v>
      </c>
      <c r="E270" s="222" t="s">
        <v>362</v>
      </c>
      <c r="F270" s="222" t="s">
        <v>141</v>
      </c>
      <c r="G270" s="212">
        <v>1124.93</v>
      </c>
      <c r="H270" s="234"/>
      <c r="I270" s="234"/>
      <c r="J270" s="234"/>
      <c r="K270" s="234"/>
      <c r="L270" s="234"/>
      <c r="M270" s="234"/>
      <c r="N270" s="234"/>
      <c r="O270" s="234"/>
      <c r="P270" s="234"/>
      <c r="Q270" s="234"/>
      <c r="R270" s="234"/>
      <c r="S270" s="234"/>
      <c r="T270" s="234"/>
      <c r="U270" s="234"/>
      <c r="V270" s="234"/>
      <c r="W270" s="234"/>
      <c r="X270" s="234"/>
      <c r="Y270" s="234"/>
      <c r="Z270" s="234"/>
      <c r="AA270" s="234"/>
      <c r="AB270" s="234"/>
      <c r="AC270" s="234"/>
      <c r="AD270" s="234"/>
      <c r="AE270" s="234"/>
      <c r="AF270" s="234"/>
      <c r="AG270" s="234"/>
      <c r="AH270" s="234"/>
      <c r="AI270" s="234"/>
      <c r="AJ270" s="234"/>
      <c r="AK270" s="234"/>
      <c r="AL270" s="234"/>
      <c r="AM270" s="234"/>
      <c r="AN270" s="234"/>
      <c r="AO270" s="234"/>
      <c r="AP270" s="234"/>
      <c r="AQ270" s="234"/>
      <c r="AR270" s="234"/>
      <c r="AS270" s="234"/>
      <c r="AT270" s="234"/>
      <c r="AU270" s="234"/>
      <c r="AV270" s="234"/>
      <c r="AW270" s="234"/>
      <c r="AX270" s="234"/>
      <c r="AY270" s="234"/>
      <c r="AZ270" s="234"/>
      <c r="BA270" s="234"/>
      <c r="BB270" s="234"/>
      <c r="BC270" s="234"/>
      <c r="BD270" s="234"/>
      <c r="BE270" s="234"/>
      <c r="BF270" s="234"/>
      <c r="BG270" s="234"/>
      <c r="BH270" s="234"/>
      <c r="BI270" s="234"/>
      <c r="BJ270" s="234"/>
      <c r="BK270" s="234"/>
      <c r="BL270" s="234"/>
      <c r="BM270" s="234"/>
      <c r="BN270" s="234"/>
      <c r="BO270" s="234"/>
      <c r="BP270" s="234"/>
      <c r="BQ270" s="234"/>
      <c r="BR270" s="234"/>
      <c r="BS270" s="234"/>
      <c r="BT270" s="234"/>
      <c r="BU270" s="234"/>
      <c r="BV270" s="234"/>
      <c r="BW270" s="234"/>
      <c r="BX270" s="234"/>
      <c r="BY270" s="234"/>
      <c r="BZ270" s="234"/>
      <c r="CA270" s="234"/>
      <c r="CB270" s="234"/>
      <c r="CC270" s="234"/>
      <c r="CD270" s="234"/>
      <c r="CE270" s="234"/>
      <c r="CF270" s="234"/>
      <c r="CG270" s="234"/>
      <c r="CH270" s="234"/>
      <c r="CI270" s="234"/>
      <c r="CJ270" s="234"/>
      <c r="CK270" s="234"/>
      <c r="CL270" s="234"/>
      <c r="CM270" s="234"/>
      <c r="CN270" s="234"/>
      <c r="CO270" s="234"/>
      <c r="CP270" s="234"/>
      <c r="CQ270" s="234"/>
      <c r="CR270" s="234"/>
      <c r="CS270" s="234"/>
      <c r="CT270" s="234"/>
      <c r="CU270" s="234"/>
      <c r="CV270" s="234"/>
      <c r="CW270" s="234"/>
      <c r="CX270" s="234"/>
      <c r="CY270" s="234"/>
      <c r="CZ270" s="234"/>
      <c r="DA270" s="234"/>
      <c r="DB270" s="234"/>
      <c r="DC270" s="234"/>
      <c r="DD270" s="234"/>
      <c r="DE270" s="234"/>
      <c r="DF270" s="234"/>
      <c r="DG270" s="234"/>
      <c r="DH270" s="234"/>
      <c r="DI270" s="234"/>
      <c r="DJ270" s="234"/>
      <c r="DK270" s="234"/>
      <c r="DL270" s="234"/>
      <c r="DM270" s="234"/>
      <c r="DN270" s="234"/>
      <c r="DO270" s="234"/>
      <c r="DP270" s="234"/>
      <c r="DQ270" s="234"/>
      <c r="DR270" s="234"/>
      <c r="DS270" s="234"/>
      <c r="DT270" s="234"/>
      <c r="DU270" s="234"/>
      <c r="DV270" s="234"/>
      <c r="DW270" s="234"/>
      <c r="DX270" s="234"/>
      <c r="DY270" s="234"/>
      <c r="DZ270" s="234"/>
      <c r="EA270" s="234"/>
      <c r="EB270" s="234"/>
      <c r="EC270" s="234"/>
      <c r="ED270" s="234"/>
      <c r="EE270" s="234"/>
      <c r="EF270" s="234"/>
      <c r="EG270" s="234"/>
      <c r="EH270" s="234"/>
      <c r="EI270" s="234"/>
      <c r="EJ270" s="234"/>
      <c r="EK270" s="234"/>
      <c r="EL270" s="234"/>
      <c r="EM270" s="234"/>
      <c r="EN270" s="234"/>
      <c r="EO270" s="234"/>
      <c r="EP270" s="234"/>
      <c r="EQ270" s="234"/>
      <c r="ER270" s="234"/>
      <c r="ES270" s="234"/>
      <c r="ET270" s="234"/>
      <c r="EU270" s="234"/>
      <c r="EV270" s="234"/>
      <c r="EW270" s="234"/>
      <c r="EX270" s="234"/>
      <c r="EY270" s="234"/>
      <c r="EZ270" s="234"/>
      <c r="FA270" s="234"/>
      <c r="FB270" s="234"/>
      <c r="FC270" s="234"/>
      <c r="FD270" s="234"/>
      <c r="FE270" s="234"/>
      <c r="FF270" s="234"/>
      <c r="FG270" s="234"/>
      <c r="FH270" s="234"/>
      <c r="FI270" s="234"/>
      <c r="FJ270" s="234"/>
      <c r="FK270" s="234"/>
      <c r="FL270" s="234"/>
      <c r="FM270" s="234"/>
      <c r="FN270" s="234"/>
      <c r="FO270" s="234"/>
      <c r="FP270" s="234"/>
      <c r="FQ270" s="234"/>
      <c r="FR270" s="234"/>
      <c r="FS270" s="234"/>
      <c r="FT270" s="234"/>
      <c r="FU270" s="234"/>
      <c r="FV270" s="234"/>
      <c r="FW270" s="234"/>
      <c r="FX270" s="234"/>
      <c r="FY270" s="234"/>
      <c r="FZ270" s="234"/>
      <c r="GA270" s="234"/>
      <c r="GB270" s="234"/>
      <c r="GC270" s="234"/>
      <c r="GD270" s="234"/>
      <c r="GE270" s="234"/>
      <c r="GF270" s="234"/>
      <c r="GG270" s="234"/>
      <c r="GH270" s="234"/>
      <c r="GI270" s="234"/>
      <c r="GJ270" s="234"/>
      <c r="GK270" s="234"/>
      <c r="GL270" s="234"/>
      <c r="GM270" s="234"/>
      <c r="GN270" s="234"/>
      <c r="GO270" s="234"/>
      <c r="GP270" s="234"/>
      <c r="GQ270" s="234"/>
      <c r="GR270" s="234"/>
      <c r="GS270" s="234"/>
      <c r="GT270" s="234"/>
      <c r="GU270" s="234"/>
      <c r="GV270" s="234"/>
      <c r="GW270" s="234"/>
      <c r="GX270" s="234"/>
      <c r="GY270" s="234"/>
      <c r="GZ270" s="234"/>
      <c r="HA270" s="234"/>
      <c r="HB270" s="234"/>
      <c r="HC270" s="234"/>
      <c r="HD270" s="234"/>
      <c r="HE270" s="234"/>
      <c r="HF270" s="234"/>
      <c r="HG270" s="234"/>
      <c r="HH270" s="234"/>
      <c r="HI270" s="234"/>
      <c r="HJ270" s="234"/>
      <c r="HK270" s="234"/>
      <c r="HL270" s="234"/>
      <c r="HM270" s="234"/>
      <c r="HN270" s="234"/>
      <c r="HO270" s="234"/>
      <c r="HP270" s="234"/>
      <c r="HQ270" s="234"/>
      <c r="HR270" s="234"/>
      <c r="HS270" s="234"/>
      <c r="HT270" s="234"/>
      <c r="HU270" s="234"/>
      <c r="HV270" s="234"/>
      <c r="HW270" s="234"/>
      <c r="HX270" s="234"/>
      <c r="HY270" s="234"/>
      <c r="HZ270" s="234"/>
      <c r="IA270" s="234"/>
      <c r="IB270" s="234"/>
      <c r="IC270" s="234"/>
      <c r="ID270" s="234"/>
      <c r="IE270" s="234"/>
      <c r="IF270" s="234"/>
      <c r="IG270" s="234"/>
      <c r="IH270" s="234"/>
      <c r="II270" s="234"/>
      <c r="IJ270" s="234"/>
      <c r="IK270" s="234"/>
      <c r="IL270" s="234"/>
      <c r="IM270" s="234"/>
      <c r="IN270" s="234"/>
      <c r="IO270" s="234"/>
      <c r="IP270" s="234"/>
      <c r="IQ270" s="234"/>
      <c r="IR270" s="234"/>
      <c r="IS270" s="234"/>
      <c r="IT270" s="234"/>
    </row>
    <row r="271" spans="1:254" x14ac:dyDescent="0.25">
      <c r="A271" s="268" t="s">
        <v>244</v>
      </c>
      <c r="B271" s="226">
        <v>510</v>
      </c>
      <c r="C271" s="211" t="s">
        <v>225</v>
      </c>
      <c r="D271" s="211" t="s">
        <v>92</v>
      </c>
      <c r="E271" s="222" t="s">
        <v>252</v>
      </c>
      <c r="F271" s="222"/>
      <c r="G271" s="212">
        <f>SUM(G272)</f>
        <v>46277.72</v>
      </c>
    </row>
    <row r="272" spans="1:254" ht="26.4" x14ac:dyDescent="0.25">
      <c r="A272" s="214" t="s">
        <v>140</v>
      </c>
      <c r="B272" s="271">
        <v>510</v>
      </c>
      <c r="C272" s="216" t="s">
        <v>225</v>
      </c>
      <c r="D272" s="216" t="s">
        <v>92</v>
      </c>
      <c r="E272" s="216" t="s">
        <v>252</v>
      </c>
      <c r="F272" s="216" t="s">
        <v>141</v>
      </c>
      <c r="G272" s="217">
        <v>46277.72</v>
      </c>
    </row>
    <row r="273" spans="1:254" s="213" customFormat="1" x14ac:dyDescent="0.25">
      <c r="A273" s="209" t="s">
        <v>592</v>
      </c>
      <c r="B273" s="237" t="s">
        <v>584</v>
      </c>
      <c r="C273" s="272" t="s">
        <v>225</v>
      </c>
      <c r="D273" s="272" t="s">
        <v>92</v>
      </c>
      <c r="E273" s="272" t="s">
        <v>133</v>
      </c>
      <c r="F273" s="272"/>
      <c r="G273" s="273">
        <f>SUM(G274)</f>
        <v>135.99</v>
      </c>
      <c r="H273" s="181"/>
      <c r="I273" s="181"/>
      <c r="J273" s="181"/>
      <c r="K273" s="181"/>
      <c r="L273" s="181"/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Z273" s="181"/>
      <c r="AA273" s="181"/>
      <c r="AB273" s="181"/>
      <c r="AC273" s="181"/>
      <c r="AD273" s="181"/>
      <c r="AE273" s="181"/>
      <c r="AF273" s="181"/>
      <c r="AG273" s="181"/>
      <c r="AH273" s="181"/>
      <c r="AI273" s="181"/>
      <c r="AJ273" s="181"/>
      <c r="AK273" s="181"/>
      <c r="AL273" s="181"/>
      <c r="AM273" s="181"/>
      <c r="AN273" s="181"/>
      <c r="AO273" s="181"/>
      <c r="AP273" s="181"/>
      <c r="AQ273" s="181"/>
      <c r="AR273" s="181"/>
      <c r="AS273" s="181"/>
      <c r="AT273" s="181"/>
      <c r="AU273" s="181"/>
      <c r="AV273" s="181"/>
      <c r="AW273" s="181"/>
      <c r="AX273" s="181"/>
      <c r="AY273" s="181"/>
      <c r="AZ273" s="181"/>
      <c r="BA273" s="181"/>
      <c r="BB273" s="181"/>
      <c r="BC273" s="181"/>
      <c r="BD273" s="181"/>
      <c r="BE273" s="181"/>
      <c r="BF273" s="181"/>
      <c r="BG273" s="181"/>
      <c r="BH273" s="181"/>
      <c r="BI273" s="181"/>
      <c r="BJ273" s="181"/>
      <c r="BK273" s="181"/>
      <c r="BL273" s="181"/>
      <c r="BM273" s="181"/>
      <c r="BN273" s="181"/>
      <c r="BO273" s="181"/>
      <c r="BP273" s="181"/>
      <c r="BQ273" s="181"/>
      <c r="BR273" s="181"/>
      <c r="BS273" s="181"/>
      <c r="BT273" s="181"/>
      <c r="BU273" s="181"/>
      <c r="BV273" s="181"/>
      <c r="BW273" s="181"/>
      <c r="BX273" s="181"/>
      <c r="BY273" s="181"/>
      <c r="BZ273" s="181"/>
      <c r="CA273" s="181"/>
      <c r="CB273" s="181"/>
      <c r="CC273" s="181"/>
      <c r="CD273" s="181"/>
      <c r="CE273" s="181"/>
      <c r="CF273" s="181"/>
      <c r="CG273" s="181"/>
      <c r="CH273" s="181"/>
      <c r="CI273" s="181"/>
      <c r="CJ273" s="181"/>
      <c r="CK273" s="181"/>
      <c r="CL273" s="181"/>
      <c r="CM273" s="181"/>
      <c r="CN273" s="181"/>
      <c r="CO273" s="181"/>
      <c r="CP273" s="181"/>
      <c r="CQ273" s="181"/>
      <c r="CR273" s="181"/>
      <c r="CS273" s="181"/>
      <c r="CT273" s="181"/>
      <c r="CU273" s="181"/>
      <c r="CV273" s="181"/>
      <c r="CW273" s="181"/>
      <c r="CX273" s="181"/>
      <c r="CY273" s="181"/>
      <c r="CZ273" s="181"/>
      <c r="DA273" s="181"/>
      <c r="DB273" s="181"/>
      <c r="DC273" s="181"/>
      <c r="DD273" s="181"/>
      <c r="DE273" s="181"/>
      <c r="DF273" s="181"/>
      <c r="DG273" s="181"/>
      <c r="DH273" s="181"/>
      <c r="DI273" s="181"/>
      <c r="DJ273" s="181"/>
      <c r="DK273" s="181"/>
      <c r="DL273" s="181"/>
      <c r="DM273" s="181"/>
      <c r="DN273" s="181"/>
      <c r="DO273" s="181"/>
      <c r="DP273" s="181"/>
      <c r="DQ273" s="181"/>
      <c r="DR273" s="181"/>
      <c r="DS273" s="181"/>
      <c r="DT273" s="181"/>
      <c r="DU273" s="181"/>
      <c r="DV273" s="181"/>
      <c r="DW273" s="181"/>
      <c r="DX273" s="181"/>
      <c r="DY273" s="181"/>
      <c r="DZ273" s="181"/>
      <c r="EA273" s="181"/>
      <c r="EB273" s="181"/>
      <c r="EC273" s="181"/>
      <c r="ED273" s="181"/>
      <c r="EE273" s="181"/>
      <c r="EF273" s="181"/>
      <c r="EG273" s="181"/>
      <c r="EH273" s="181"/>
      <c r="EI273" s="181"/>
      <c r="EJ273" s="181"/>
      <c r="EK273" s="181"/>
      <c r="EL273" s="181"/>
      <c r="EM273" s="181"/>
      <c r="EN273" s="181"/>
      <c r="EO273" s="181"/>
      <c r="EP273" s="181"/>
      <c r="EQ273" s="181"/>
      <c r="ER273" s="181"/>
      <c r="ES273" s="181"/>
      <c r="ET273" s="181"/>
      <c r="EU273" s="181"/>
      <c r="EV273" s="181"/>
      <c r="EW273" s="181"/>
      <c r="EX273" s="181"/>
      <c r="EY273" s="181"/>
      <c r="EZ273" s="181"/>
      <c r="FA273" s="181"/>
      <c r="FB273" s="181"/>
      <c r="FC273" s="181"/>
      <c r="FD273" s="181"/>
      <c r="FE273" s="181"/>
      <c r="FF273" s="181"/>
      <c r="FG273" s="181"/>
      <c r="FH273" s="181"/>
      <c r="FI273" s="181"/>
      <c r="FJ273" s="181"/>
      <c r="FK273" s="181"/>
      <c r="FL273" s="181"/>
      <c r="FM273" s="181"/>
      <c r="FN273" s="181"/>
      <c r="FO273" s="181"/>
      <c r="FP273" s="181"/>
      <c r="FQ273" s="181"/>
      <c r="FR273" s="181"/>
      <c r="FS273" s="181"/>
      <c r="FT273" s="181"/>
      <c r="FU273" s="181"/>
      <c r="FV273" s="181"/>
      <c r="FW273" s="181"/>
      <c r="FX273" s="181"/>
      <c r="FY273" s="181"/>
      <c r="FZ273" s="181"/>
      <c r="GA273" s="181"/>
      <c r="GB273" s="181"/>
      <c r="GC273" s="181"/>
      <c r="GD273" s="181"/>
      <c r="GE273" s="181"/>
      <c r="GF273" s="181"/>
      <c r="GG273" s="181"/>
      <c r="GH273" s="181"/>
      <c r="GI273" s="181"/>
      <c r="GJ273" s="181"/>
      <c r="GK273" s="181"/>
      <c r="GL273" s="181"/>
      <c r="GM273" s="181"/>
      <c r="GN273" s="181"/>
      <c r="GO273" s="181"/>
      <c r="GP273" s="181"/>
      <c r="GQ273" s="181"/>
      <c r="GR273" s="181"/>
      <c r="GS273" s="181"/>
      <c r="GT273" s="181"/>
      <c r="GU273" s="181"/>
      <c r="GV273" s="181"/>
      <c r="GW273" s="181"/>
      <c r="GX273" s="181"/>
      <c r="GY273" s="181"/>
      <c r="GZ273" s="181"/>
      <c r="HA273" s="181"/>
      <c r="HB273" s="181"/>
      <c r="HC273" s="181"/>
      <c r="HD273" s="181"/>
      <c r="HE273" s="181"/>
      <c r="HF273" s="181"/>
      <c r="HG273" s="181"/>
      <c r="HH273" s="181"/>
      <c r="HI273" s="181"/>
      <c r="HJ273" s="181"/>
      <c r="HK273" s="181"/>
      <c r="HL273" s="181"/>
      <c r="HM273" s="181"/>
      <c r="HN273" s="181"/>
      <c r="HO273" s="181"/>
      <c r="HP273" s="181"/>
      <c r="HQ273" s="181"/>
      <c r="HR273" s="181"/>
      <c r="HS273" s="181"/>
      <c r="HT273" s="181"/>
      <c r="HU273" s="181"/>
      <c r="HV273" s="181"/>
      <c r="HW273" s="181"/>
      <c r="HX273" s="181"/>
      <c r="HY273" s="181"/>
      <c r="HZ273" s="181"/>
      <c r="IA273" s="181"/>
      <c r="IB273" s="181"/>
      <c r="IC273" s="181"/>
      <c r="ID273" s="181"/>
      <c r="IE273" s="181"/>
      <c r="IF273" s="181"/>
      <c r="IG273" s="181"/>
      <c r="IH273" s="181"/>
      <c r="II273" s="181"/>
      <c r="IJ273" s="181"/>
      <c r="IK273" s="181"/>
      <c r="IL273" s="181"/>
      <c r="IM273" s="181"/>
      <c r="IN273" s="181"/>
      <c r="IO273" s="181"/>
      <c r="IP273" s="181"/>
      <c r="IQ273" s="181"/>
      <c r="IR273" s="181"/>
      <c r="IS273" s="181"/>
      <c r="IT273" s="181"/>
    </row>
    <row r="274" spans="1:254" ht="26.4" x14ac:dyDescent="0.25">
      <c r="A274" s="214" t="s">
        <v>140</v>
      </c>
      <c r="B274" s="237" t="s">
        <v>584</v>
      </c>
      <c r="C274" s="274" t="s">
        <v>225</v>
      </c>
      <c r="D274" s="274" t="s">
        <v>92</v>
      </c>
      <c r="E274" s="274" t="s">
        <v>133</v>
      </c>
      <c r="F274" s="274" t="s">
        <v>141</v>
      </c>
      <c r="G274" s="275">
        <v>135.99</v>
      </c>
    </row>
    <row r="275" spans="1:254" x14ac:dyDescent="0.25">
      <c r="A275" s="214" t="s">
        <v>186</v>
      </c>
      <c r="B275" s="216" t="s">
        <v>584</v>
      </c>
      <c r="C275" s="219" t="s">
        <v>225</v>
      </c>
      <c r="D275" s="219" t="s">
        <v>92</v>
      </c>
      <c r="E275" s="219" t="s">
        <v>187</v>
      </c>
      <c r="F275" s="219"/>
      <c r="G275" s="275">
        <f>SUM(G276)</f>
        <v>0</v>
      </c>
    </row>
    <row r="276" spans="1:254" ht="26.4" x14ac:dyDescent="0.25">
      <c r="A276" s="209" t="s">
        <v>140</v>
      </c>
      <c r="B276" s="211" t="s">
        <v>584</v>
      </c>
      <c r="C276" s="222" t="s">
        <v>225</v>
      </c>
      <c r="D276" s="222" t="s">
        <v>92</v>
      </c>
      <c r="E276" s="222" t="s">
        <v>187</v>
      </c>
      <c r="F276" s="222" t="s">
        <v>141</v>
      </c>
      <c r="G276" s="275">
        <v>0</v>
      </c>
    </row>
    <row r="277" spans="1:254" x14ac:dyDescent="0.25">
      <c r="A277" s="265" t="s">
        <v>628</v>
      </c>
      <c r="B277" s="201" t="s">
        <v>584</v>
      </c>
      <c r="C277" s="200" t="s">
        <v>225</v>
      </c>
      <c r="D277" s="200" t="s">
        <v>225</v>
      </c>
      <c r="E277" s="200"/>
      <c r="F277" s="200"/>
      <c r="G277" s="202">
        <f>SUM(G280+G278+G286)</f>
        <v>7746.3600000000006</v>
      </c>
    </row>
    <row r="278" spans="1:254" s="126" customFormat="1" ht="13.8" x14ac:dyDescent="0.3">
      <c r="A278" s="245" t="s">
        <v>629</v>
      </c>
      <c r="B278" s="220" t="s">
        <v>584</v>
      </c>
      <c r="C278" s="220" t="s">
        <v>225</v>
      </c>
      <c r="D278" s="220" t="s">
        <v>225</v>
      </c>
      <c r="E278" s="220" t="s">
        <v>630</v>
      </c>
      <c r="F278" s="220"/>
      <c r="G278" s="207">
        <f>SUM(G279)</f>
        <v>6567.43</v>
      </c>
      <c r="H278" s="181"/>
      <c r="I278" s="181"/>
      <c r="J278" s="181"/>
      <c r="K278" s="181"/>
      <c r="L278" s="181"/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  <c r="W278" s="181"/>
      <c r="X278" s="181"/>
      <c r="Y278" s="181"/>
      <c r="Z278" s="181"/>
      <c r="AA278" s="181"/>
      <c r="AB278" s="181"/>
      <c r="AC278" s="181"/>
      <c r="AD278" s="181"/>
      <c r="AE278" s="181"/>
      <c r="AF278" s="181"/>
      <c r="AG278" s="181"/>
      <c r="AH278" s="181"/>
      <c r="AI278" s="181"/>
      <c r="AJ278" s="181"/>
      <c r="AK278" s="181"/>
      <c r="AL278" s="181"/>
      <c r="AM278" s="181"/>
      <c r="AN278" s="181"/>
      <c r="AO278" s="181"/>
      <c r="AP278" s="181"/>
      <c r="AQ278" s="181"/>
      <c r="AR278" s="181"/>
      <c r="AS278" s="181"/>
      <c r="AT278" s="181"/>
      <c r="AU278" s="181"/>
      <c r="AV278" s="181"/>
      <c r="AW278" s="181"/>
      <c r="AX278" s="181"/>
      <c r="AY278" s="181"/>
      <c r="AZ278" s="181"/>
      <c r="BA278" s="181"/>
      <c r="BB278" s="181"/>
      <c r="BC278" s="181"/>
      <c r="BD278" s="181"/>
      <c r="BE278" s="181"/>
      <c r="BF278" s="181"/>
      <c r="BG278" s="181"/>
      <c r="BH278" s="181"/>
      <c r="BI278" s="181"/>
      <c r="BJ278" s="181"/>
      <c r="BK278" s="181"/>
      <c r="BL278" s="181"/>
      <c r="BM278" s="181"/>
      <c r="BN278" s="181"/>
      <c r="BO278" s="181"/>
      <c r="BP278" s="181"/>
      <c r="BQ278" s="181"/>
      <c r="BR278" s="181"/>
      <c r="BS278" s="181"/>
      <c r="BT278" s="181"/>
      <c r="BU278" s="181"/>
      <c r="BV278" s="181"/>
      <c r="BW278" s="181"/>
      <c r="BX278" s="181"/>
      <c r="BY278" s="181"/>
      <c r="BZ278" s="181"/>
      <c r="CA278" s="181"/>
      <c r="CB278" s="181"/>
      <c r="CC278" s="181"/>
      <c r="CD278" s="181"/>
      <c r="CE278" s="181"/>
      <c r="CF278" s="181"/>
      <c r="CG278" s="181"/>
      <c r="CH278" s="181"/>
      <c r="CI278" s="181"/>
      <c r="CJ278" s="181"/>
      <c r="CK278" s="181"/>
      <c r="CL278" s="181"/>
      <c r="CM278" s="181"/>
      <c r="CN278" s="181"/>
      <c r="CO278" s="181"/>
      <c r="CP278" s="181"/>
      <c r="CQ278" s="181"/>
      <c r="CR278" s="181"/>
      <c r="CS278" s="181"/>
      <c r="CT278" s="181"/>
      <c r="CU278" s="181"/>
      <c r="CV278" s="181"/>
      <c r="CW278" s="181"/>
      <c r="CX278" s="181"/>
      <c r="CY278" s="181"/>
      <c r="CZ278" s="181"/>
      <c r="DA278" s="181"/>
      <c r="DB278" s="181"/>
      <c r="DC278" s="181"/>
      <c r="DD278" s="181"/>
      <c r="DE278" s="181"/>
      <c r="DF278" s="181"/>
      <c r="DG278" s="181"/>
      <c r="DH278" s="181"/>
      <c r="DI278" s="181"/>
      <c r="DJ278" s="181"/>
      <c r="DK278" s="181"/>
      <c r="DL278" s="181"/>
      <c r="DM278" s="181"/>
      <c r="DN278" s="181"/>
      <c r="DO278" s="181"/>
      <c r="DP278" s="181"/>
      <c r="DQ278" s="181"/>
      <c r="DR278" s="181"/>
      <c r="DS278" s="181"/>
      <c r="DT278" s="181"/>
      <c r="DU278" s="181"/>
      <c r="DV278" s="181"/>
      <c r="DW278" s="181"/>
      <c r="DX278" s="181"/>
      <c r="DY278" s="181"/>
      <c r="DZ278" s="181"/>
      <c r="EA278" s="181"/>
      <c r="EB278" s="181"/>
      <c r="EC278" s="181"/>
      <c r="ED278" s="181"/>
      <c r="EE278" s="181"/>
      <c r="EF278" s="181"/>
      <c r="EG278" s="181"/>
      <c r="EH278" s="181"/>
      <c r="EI278" s="181"/>
      <c r="EJ278" s="181"/>
      <c r="EK278" s="181"/>
      <c r="EL278" s="181"/>
      <c r="EM278" s="181"/>
      <c r="EN278" s="181"/>
      <c r="EO278" s="181"/>
      <c r="EP278" s="181"/>
      <c r="EQ278" s="181"/>
      <c r="ER278" s="181"/>
      <c r="ES278" s="181"/>
      <c r="ET278" s="181"/>
      <c r="EU278" s="181"/>
      <c r="EV278" s="181"/>
      <c r="EW278" s="181"/>
      <c r="EX278" s="181"/>
      <c r="EY278" s="181"/>
      <c r="EZ278" s="181"/>
      <c r="FA278" s="181"/>
      <c r="FB278" s="181"/>
      <c r="FC278" s="181"/>
      <c r="FD278" s="181"/>
      <c r="FE278" s="181"/>
      <c r="FF278" s="181"/>
      <c r="FG278" s="181"/>
      <c r="FH278" s="181"/>
      <c r="FI278" s="181"/>
      <c r="FJ278" s="181"/>
      <c r="FK278" s="181"/>
      <c r="FL278" s="181"/>
      <c r="FM278" s="181"/>
      <c r="FN278" s="181"/>
      <c r="FO278" s="181"/>
      <c r="FP278" s="181"/>
      <c r="FQ278" s="181"/>
      <c r="FR278" s="181"/>
      <c r="FS278" s="181"/>
      <c r="FT278" s="181"/>
      <c r="FU278" s="181"/>
      <c r="FV278" s="181"/>
      <c r="FW278" s="181"/>
      <c r="FX278" s="181"/>
      <c r="FY278" s="181"/>
      <c r="FZ278" s="181"/>
      <c r="GA278" s="181"/>
      <c r="GB278" s="181"/>
      <c r="GC278" s="181"/>
      <c r="GD278" s="181"/>
      <c r="GE278" s="181"/>
      <c r="GF278" s="181"/>
      <c r="GG278" s="181"/>
      <c r="GH278" s="181"/>
      <c r="GI278" s="181"/>
      <c r="GJ278" s="181"/>
      <c r="GK278" s="181"/>
      <c r="GL278" s="181"/>
      <c r="GM278" s="181"/>
      <c r="GN278" s="181"/>
      <c r="GO278" s="181"/>
      <c r="GP278" s="181"/>
      <c r="GQ278" s="181"/>
      <c r="GR278" s="181"/>
      <c r="GS278" s="181"/>
      <c r="GT278" s="181"/>
      <c r="GU278" s="181"/>
      <c r="GV278" s="181"/>
      <c r="GW278" s="181"/>
      <c r="GX278" s="181"/>
      <c r="GY278" s="181"/>
      <c r="GZ278" s="181"/>
      <c r="HA278" s="181"/>
      <c r="HB278" s="181"/>
      <c r="HC278" s="181"/>
      <c r="HD278" s="181"/>
      <c r="HE278" s="181"/>
      <c r="HF278" s="181"/>
      <c r="HG278" s="181"/>
      <c r="HH278" s="181"/>
      <c r="HI278" s="181"/>
      <c r="HJ278" s="181"/>
      <c r="HK278" s="181"/>
      <c r="HL278" s="181"/>
      <c r="HM278" s="181"/>
      <c r="HN278" s="181"/>
      <c r="HO278" s="181"/>
      <c r="HP278" s="181"/>
      <c r="HQ278" s="181"/>
      <c r="HR278" s="181"/>
      <c r="HS278" s="181"/>
      <c r="HT278" s="181"/>
      <c r="HU278" s="181"/>
      <c r="HV278" s="181"/>
      <c r="HW278" s="181"/>
      <c r="HX278" s="181"/>
      <c r="HY278" s="181"/>
      <c r="HZ278" s="181"/>
      <c r="IA278" s="181"/>
      <c r="IB278" s="181"/>
      <c r="IC278" s="181"/>
      <c r="ID278" s="181"/>
      <c r="IE278" s="181"/>
      <c r="IF278" s="181"/>
      <c r="IG278" s="181"/>
      <c r="IH278" s="181"/>
      <c r="II278" s="181"/>
      <c r="IJ278" s="181"/>
      <c r="IK278" s="181"/>
      <c r="IL278" s="181"/>
      <c r="IM278" s="181"/>
      <c r="IN278" s="181"/>
      <c r="IO278" s="181"/>
      <c r="IP278" s="181"/>
      <c r="IQ278" s="181"/>
      <c r="IR278" s="181"/>
      <c r="IS278" s="181"/>
      <c r="IT278" s="181"/>
    </row>
    <row r="279" spans="1:254" s="213" customFormat="1" ht="26.4" x14ac:dyDescent="0.25">
      <c r="A279" s="209" t="s">
        <v>140</v>
      </c>
      <c r="B279" s="222" t="s">
        <v>584</v>
      </c>
      <c r="C279" s="222" t="s">
        <v>225</v>
      </c>
      <c r="D279" s="222" t="s">
        <v>225</v>
      </c>
      <c r="E279" s="222" t="s">
        <v>630</v>
      </c>
      <c r="F279" s="222" t="s">
        <v>141</v>
      </c>
      <c r="G279" s="212">
        <v>6567.43</v>
      </c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Z279" s="181"/>
      <c r="AA279" s="181"/>
      <c r="AB279" s="181"/>
      <c r="AC279" s="181"/>
      <c r="AD279" s="181"/>
      <c r="AE279" s="181"/>
      <c r="AF279" s="181"/>
      <c r="AG279" s="181"/>
      <c r="AH279" s="181"/>
      <c r="AI279" s="181"/>
      <c r="AJ279" s="181"/>
      <c r="AK279" s="181"/>
      <c r="AL279" s="181"/>
      <c r="AM279" s="181"/>
      <c r="AN279" s="181"/>
      <c r="AO279" s="181"/>
      <c r="AP279" s="181"/>
      <c r="AQ279" s="181"/>
      <c r="AR279" s="181"/>
      <c r="AS279" s="181"/>
      <c r="AT279" s="181"/>
      <c r="AU279" s="181"/>
      <c r="AV279" s="181"/>
      <c r="AW279" s="181"/>
      <c r="AX279" s="181"/>
      <c r="AY279" s="181"/>
      <c r="AZ279" s="181"/>
      <c r="BA279" s="181"/>
      <c r="BB279" s="181"/>
      <c r="BC279" s="181"/>
      <c r="BD279" s="181"/>
      <c r="BE279" s="181"/>
      <c r="BF279" s="181"/>
      <c r="BG279" s="181"/>
      <c r="BH279" s="181"/>
      <c r="BI279" s="181"/>
      <c r="BJ279" s="181"/>
      <c r="BK279" s="181"/>
      <c r="BL279" s="181"/>
      <c r="BM279" s="181"/>
      <c r="BN279" s="181"/>
      <c r="BO279" s="181"/>
      <c r="BP279" s="181"/>
      <c r="BQ279" s="181"/>
      <c r="BR279" s="181"/>
      <c r="BS279" s="181"/>
      <c r="BT279" s="181"/>
      <c r="BU279" s="181"/>
      <c r="BV279" s="181"/>
      <c r="BW279" s="181"/>
      <c r="BX279" s="181"/>
      <c r="BY279" s="181"/>
      <c r="BZ279" s="181"/>
      <c r="CA279" s="181"/>
      <c r="CB279" s="181"/>
      <c r="CC279" s="181"/>
      <c r="CD279" s="181"/>
      <c r="CE279" s="181"/>
      <c r="CF279" s="181"/>
      <c r="CG279" s="181"/>
      <c r="CH279" s="181"/>
      <c r="CI279" s="181"/>
      <c r="CJ279" s="181"/>
      <c r="CK279" s="181"/>
      <c r="CL279" s="181"/>
      <c r="CM279" s="181"/>
      <c r="CN279" s="181"/>
      <c r="CO279" s="181"/>
      <c r="CP279" s="181"/>
      <c r="CQ279" s="181"/>
      <c r="CR279" s="181"/>
      <c r="CS279" s="181"/>
      <c r="CT279" s="181"/>
      <c r="CU279" s="181"/>
      <c r="CV279" s="181"/>
      <c r="CW279" s="181"/>
      <c r="CX279" s="181"/>
      <c r="CY279" s="181"/>
      <c r="CZ279" s="181"/>
      <c r="DA279" s="181"/>
      <c r="DB279" s="181"/>
      <c r="DC279" s="181"/>
      <c r="DD279" s="181"/>
      <c r="DE279" s="181"/>
      <c r="DF279" s="181"/>
      <c r="DG279" s="181"/>
      <c r="DH279" s="181"/>
      <c r="DI279" s="181"/>
      <c r="DJ279" s="181"/>
      <c r="DK279" s="181"/>
      <c r="DL279" s="181"/>
      <c r="DM279" s="181"/>
      <c r="DN279" s="181"/>
      <c r="DO279" s="181"/>
      <c r="DP279" s="181"/>
      <c r="DQ279" s="181"/>
      <c r="DR279" s="181"/>
      <c r="DS279" s="181"/>
      <c r="DT279" s="181"/>
      <c r="DU279" s="181"/>
      <c r="DV279" s="181"/>
      <c r="DW279" s="181"/>
      <c r="DX279" s="181"/>
      <c r="DY279" s="181"/>
      <c r="DZ279" s="181"/>
      <c r="EA279" s="181"/>
      <c r="EB279" s="181"/>
      <c r="EC279" s="181"/>
      <c r="ED279" s="181"/>
      <c r="EE279" s="181"/>
      <c r="EF279" s="181"/>
      <c r="EG279" s="181"/>
      <c r="EH279" s="181"/>
      <c r="EI279" s="181"/>
      <c r="EJ279" s="181"/>
      <c r="EK279" s="181"/>
      <c r="EL279" s="181"/>
      <c r="EM279" s="181"/>
      <c r="EN279" s="181"/>
      <c r="EO279" s="181"/>
      <c r="EP279" s="181"/>
      <c r="EQ279" s="181"/>
      <c r="ER279" s="181"/>
      <c r="ES279" s="181"/>
      <c r="ET279" s="181"/>
      <c r="EU279" s="181"/>
      <c r="EV279" s="181"/>
      <c r="EW279" s="181"/>
      <c r="EX279" s="181"/>
      <c r="EY279" s="181"/>
      <c r="EZ279" s="181"/>
      <c r="FA279" s="181"/>
      <c r="FB279" s="181"/>
      <c r="FC279" s="181"/>
      <c r="FD279" s="181"/>
      <c r="FE279" s="181"/>
      <c r="FF279" s="181"/>
      <c r="FG279" s="181"/>
      <c r="FH279" s="181"/>
      <c r="FI279" s="181"/>
      <c r="FJ279" s="181"/>
      <c r="FK279" s="181"/>
      <c r="FL279" s="181"/>
      <c r="FM279" s="181"/>
      <c r="FN279" s="181"/>
      <c r="FO279" s="181"/>
      <c r="FP279" s="181"/>
      <c r="FQ279" s="181"/>
      <c r="FR279" s="181"/>
      <c r="FS279" s="181"/>
      <c r="FT279" s="181"/>
      <c r="FU279" s="181"/>
      <c r="FV279" s="181"/>
      <c r="FW279" s="181"/>
      <c r="FX279" s="181"/>
      <c r="FY279" s="181"/>
      <c r="FZ279" s="181"/>
      <c r="GA279" s="181"/>
      <c r="GB279" s="181"/>
      <c r="GC279" s="181"/>
      <c r="GD279" s="181"/>
      <c r="GE279" s="181"/>
      <c r="GF279" s="181"/>
      <c r="GG279" s="181"/>
      <c r="GH279" s="181"/>
      <c r="GI279" s="181"/>
      <c r="GJ279" s="181"/>
      <c r="GK279" s="181"/>
      <c r="GL279" s="181"/>
      <c r="GM279" s="181"/>
      <c r="GN279" s="181"/>
      <c r="GO279" s="181"/>
      <c r="GP279" s="181"/>
      <c r="GQ279" s="181"/>
      <c r="GR279" s="181"/>
      <c r="GS279" s="181"/>
      <c r="GT279" s="181"/>
      <c r="GU279" s="181"/>
      <c r="GV279" s="181"/>
      <c r="GW279" s="181"/>
      <c r="GX279" s="181"/>
      <c r="GY279" s="181"/>
      <c r="GZ279" s="181"/>
      <c r="HA279" s="181"/>
      <c r="HB279" s="181"/>
      <c r="HC279" s="181"/>
      <c r="HD279" s="181"/>
      <c r="HE279" s="181"/>
      <c r="HF279" s="181"/>
      <c r="HG279" s="181"/>
      <c r="HH279" s="181"/>
      <c r="HI279" s="181"/>
      <c r="HJ279" s="181"/>
      <c r="HK279" s="181"/>
      <c r="HL279" s="181"/>
      <c r="HM279" s="181"/>
      <c r="HN279" s="181"/>
      <c r="HO279" s="181"/>
      <c r="HP279" s="181"/>
      <c r="HQ279" s="181"/>
      <c r="HR279" s="181"/>
      <c r="HS279" s="181"/>
      <c r="HT279" s="181"/>
      <c r="HU279" s="181"/>
      <c r="HV279" s="181"/>
      <c r="HW279" s="181"/>
      <c r="HX279" s="181"/>
      <c r="HY279" s="181"/>
      <c r="HZ279" s="181"/>
      <c r="IA279" s="181"/>
      <c r="IB279" s="181"/>
      <c r="IC279" s="181"/>
      <c r="ID279" s="181"/>
      <c r="IE279" s="181"/>
      <c r="IF279" s="181"/>
      <c r="IG279" s="181"/>
      <c r="IH279" s="181"/>
      <c r="II279" s="181"/>
      <c r="IJ279" s="181"/>
      <c r="IK279" s="181"/>
      <c r="IL279" s="181"/>
      <c r="IM279" s="181"/>
      <c r="IN279" s="181"/>
      <c r="IO279" s="181"/>
      <c r="IP279" s="181"/>
      <c r="IQ279" s="181"/>
      <c r="IR279" s="181"/>
      <c r="IS279" s="181"/>
      <c r="IT279" s="181"/>
    </row>
    <row r="280" spans="1:254" s="213" customFormat="1" ht="13.8" x14ac:dyDescent="0.3">
      <c r="A280" s="204" t="s">
        <v>130</v>
      </c>
      <c r="B280" s="206" t="s">
        <v>584</v>
      </c>
      <c r="C280" s="220" t="s">
        <v>225</v>
      </c>
      <c r="D280" s="220" t="s">
        <v>225</v>
      </c>
      <c r="E280" s="220" t="s">
        <v>131</v>
      </c>
      <c r="F280" s="220"/>
      <c r="G280" s="207">
        <f>SUM(G283+G281)</f>
        <v>1178.9299999999998</v>
      </c>
      <c r="H280" s="181"/>
      <c r="I280" s="181"/>
      <c r="J280" s="181"/>
      <c r="K280" s="181"/>
      <c r="L280" s="181"/>
      <c r="M280" s="181"/>
      <c r="N280" s="181"/>
      <c r="O280" s="181"/>
      <c r="P280" s="181"/>
      <c r="Q280" s="181"/>
      <c r="R280" s="181"/>
      <c r="S280" s="181"/>
      <c r="T280" s="181"/>
      <c r="U280" s="181"/>
      <c r="V280" s="181"/>
      <c r="W280" s="181"/>
      <c r="X280" s="181"/>
      <c r="Y280" s="181"/>
      <c r="Z280" s="181"/>
      <c r="AA280" s="181"/>
      <c r="AB280" s="181"/>
      <c r="AC280" s="181"/>
      <c r="AD280" s="181"/>
      <c r="AE280" s="181"/>
      <c r="AF280" s="181"/>
      <c r="AG280" s="181"/>
      <c r="AH280" s="181"/>
      <c r="AI280" s="181"/>
      <c r="AJ280" s="181"/>
      <c r="AK280" s="181"/>
      <c r="AL280" s="181"/>
      <c r="AM280" s="181"/>
      <c r="AN280" s="181"/>
      <c r="AO280" s="181"/>
      <c r="AP280" s="181"/>
      <c r="AQ280" s="181"/>
      <c r="AR280" s="181"/>
      <c r="AS280" s="181"/>
      <c r="AT280" s="181"/>
      <c r="AU280" s="181"/>
      <c r="AV280" s="181"/>
      <c r="AW280" s="181"/>
      <c r="AX280" s="181"/>
      <c r="AY280" s="181"/>
      <c r="AZ280" s="181"/>
      <c r="BA280" s="181"/>
      <c r="BB280" s="181"/>
      <c r="BC280" s="181"/>
      <c r="BD280" s="181"/>
      <c r="BE280" s="181"/>
      <c r="BF280" s="181"/>
      <c r="BG280" s="181"/>
      <c r="BH280" s="181"/>
      <c r="BI280" s="181"/>
      <c r="BJ280" s="181"/>
      <c r="BK280" s="181"/>
      <c r="BL280" s="181"/>
      <c r="BM280" s="181"/>
      <c r="BN280" s="181"/>
      <c r="BO280" s="181"/>
      <c r="BP280" s="181"/>
      <c r="BQ280" s="181"/>
      <c r="BR280" s="181"/>
      <c r="BS280" s="181"/>
      <c r="BT280" s="181"/>
      <c r="BU280" s="181"/>
      <c r="BV280" s="181"/>
      <c r="BW280" s="181"/>
      <c r="BX280" s="181"/>
      <c r="BY280" s="181"/>
      <c r="BZ280" s="181"/>
      <c r="CA280" s="181"/>
      <c r="CB280" s="181"/>
      <c r="CC280" s="181"/>
      <c r="CD280" s="181"/>
      <c r="CE280" s="181"/>
      <c r="CF280" s="181"/>
      <c r="CG280" s="181"/>
      <c r="CH280" s="181"/>
      <c r="CI280" s="181"/>
      <c r="CJ280" s="181"/>
      <c r="CK280" s="181"/>
      <c r="CL280" s="181"/>
      <c r="CM280" s="181"/>
      <c r="CN280" s="181"/>
      <c r="CO280" s="181"/>
      <c r="CP280" s="181"/>
      <c r="CQ280" s="181"/>
      <c r="CR280" s="181"/>
      <c r="CS280" s="181"/>
      <c r="CT280" s="181"/>
      <c r="CU280" s="181"/>
      <c r="CV280" s="181"/>
      <c r="CW280" s="181"/>
      <c r="CX280" s="181"/>
      <c r="CY280" s="181"/>
      <c r="CZ280" s="181"/>
      <c r="DA280" s="181"/>
      <c r="DB280" s="181"/>
      <c r="DC280" s="181"/>
      <c r="DD280" s="181"/>
      <c r="DE280" s="181"/>
      <c r="DF280" s="181"/>
      <c r="DG280" s="181"/>
      <c r="DH280" s="181"/>
      <c r="DI280" s="181"/>
      <c r="DJ280" s="181"/>
      <c r="DK280" s="181"/>
      <c r="DL280" s="181"/>
      <c r="DM280" s="181"/>
      <c r="DN280" s="181"/>
      <c r="DO280" s="181"/>
      <c r="DP280" s="181"/>
      <c r="DQ280" s="181"/>
      <c r="DR280" s="181"/>
      <c r="DS280" s="181"/>
      <c r="DT280" s="181"/>
      <c r="DU280" s="181"/>
      <c r="DV280" s="181"/>
      <c r="DW280" s="181"/>
      <c r="DX280" s="181"/>
      <c r="DY280" s="181"/>
      <c r="DZ280" s="181"/>
      <c r="EA280" s="181"/>
      <c r="EB280" s="181"/>
      <c r="EC280" s="181"/>
      <c r="ED280" s="181"/>
      <c r="EE280" s="181"/>
      <c r="EF280" s="181"/>
      <c r="EG280" s="181"/>
      <c r="EH280" s="181"/>
      <c r="EI280" s="181"/>
      <c r="EJ280" s="181"/>
      <c r="EK280" s="181"/>
      <c r="EL280" s="181"/>
      <c r="EM280" s="181"/>
      <c r="EN280" s="181"/>
      <c r="EO280" s="181"/>
      <c r="EP280" s="181"/>
      <c r="EQ280" s="181"/>
      <c r="ER280" s="181"/>
      <c r="ES280" s="181"/>
      <c r="ET280" s="181"/>
      <c r="EU280" s="181"/>
      <c r="EV280" s="181"/>
      <c r="EW280" s="181"/>
      <c r="EX280" s="181"/>
      <c r="EY280" s="181"/>
      <c r="EZ280" s="181"/>
      <c r="FA280" s="181"/>
      <c r="FB280" s="181"/>
      <c r="FC280" s="181"/>
      <c r="FD280" s="181"/>
      <c r="FE280" s="181"/>
      <c r="FF280" s="181"/>
      <c r="FG280" s="181"/>
      <c r="FH280" s="181"/>
      <c r="FI280" s="181"/>
      <c r="FJ280" s="181"/>
      <c r="FK280" s="181"/>
      <c r="FL280" s="181"/>
      <c r="FM280" s="181"/>
      <c r="FN280" s="181"/>
      <c r="FO280" s="181"/>
      <c r="FP280" s="181"/>
      <c r="FQ280" s="181"/>
      <c r="FR280" s="181"/>
      <c r="FS280" s="181"/>
      <c r="FT280" s="181"/>
      <c r="FU280" s="181"/>
      <c r="FV280" s="181"/>
      <c r="FW280" s="181"/>
      <c r="FX280" s="181"/>
      <c r="FY280" s="181"/>
      <c r="FZ280" s="181"/>
      <c r="GA280" s="181"/>
      <c r="GB280" s="181"/>
      <c r="GC280" s="181"/>
      <c r="GD280" s="181"/>
      <c r="GE280" s="181"/>
      <c r="GF280" s="181"/>
      <c r="GG280" s="181"/>
      <c r="GH280" s="181"/>
      <c r="GI280" s="181"/>
      <c r="GJ280" s="181"/>
      <c r="GK280" s="181"/>
      <c r="GL280" s="181"/>
      <c r="GM280" s="181"/>
      <c r="GN280" s="181"/>
      <c r="GO280" s="181"/>
      <c r="GP280" s="181"/>
      <c r="GQ280" s="181"/>
      <c r="GR280" s="181"/>
      <c r="GS280" s="181"/>
      <c r="GT280" s="181"/>
      <c r="GU280" s="181"/>
      <c r="GV280" s="181"/>
      <c r="GW280" s="181"/>
      <c r="GX280" s="181"/>
      <c r="GY280" s="181"/>
      <c r="GZ280" s="181"/>
      <c r="HA280" s="181"/>
      <c r="HB280" s="181"/>
      <c r="HC280" s="181"/>
      <c r="HD280" s="181"/>
      <c r="HE280" s="181"/>
      <c r="HF280" s="181"/>
      <c r="HG280" s="181"/>
      <c r="HH280" s="181"/>
      <c r="HI280" s="181"/>
      <c r="HJ280" s="181"/>
      <c r="HK280" s="181"/>
      <c r="HL280" s="181"/>
      <c r="HM280" s="181"/>
      <c r="HN280" s="181"/>
      <c r="HO280" s="181"/>
      <c r="HP280" s="181"/>
      <c r="HQ280" s="181"/>
      <c r="HR280" s="181"/>
      <c r="HS280" s="181"/>
      <c r="HT280" s="181"/>
      <c r="HU280" s="181"/>
      <c r="HV280" s="181"/>
      <c r="HW280" s="181"/>
      <c r="HX280" s="181"/>
      <c r="HY280" s="181"/>
      <c r="HZ280" s="181"/>
      <c r="IA280" s="181"/>
      <c r="IB280" s="181"/>
      <c r="IC280" s="181"/>
      <c r="ID280" s="181"/>
      <c r="IE280" s="181"/>
      <c r="IF280" s="181"/>
      <c r="IG280" s="181"/>
      <c r="IH280" s="181"/>
      <c r="II280" s="181"/>
      <c r="IJ280" s="181"/>
      <c r="IK280" s="181"/>
      <c r="IL280" s="181"/>
      <c r="IM280" s="181"/>
      <c r="IN280" s="181"/>
      <c r="IO280" s="181"/>
      <c r="IP280" s="181"/>
      <c r="IQ280" s="181"/>
      <c r="IR280" s="181"/>
      <c r="IS280" s="181"/>
      <c r="IT280" s="181"/>
    </row>
    <row r="281" spans="1:254" x14ac:dyDescent="0.25">
      <c r="A281" s="260" t="s">
        <v>227</v>
      </c>
      <c r="B281" s="237" t="s">
        <v>584</v>
      </c>
      <c r="C281" s="219" t="s">
        <v>225</v>
      </c>
      <c r="D281" s="219" t="s">
        <v>225</v>
      </c>
      <c r="E281" s="219" t="s">
        <v>259</v>
      </c>
      <c r="F281" s="219"/>
      <c r="G281" s="217">
        <f>SUM(G282)</f>
        <v>948.31</v>
      </c>
    </row>
    <row r="282" spans="1:254" ht="26.4" x14ac:dyDescent="0.25">
      <c r="A282" s="209" t="s">
        <v>140</v>
      </c>
      <c r="B282" s="211" t="s">
        <v>584</v>
      </c>
      <c r="C282" s="222" t="s">
        <v>225</v>
      </c>
      <c r="D282" s="222" t="s">
        <v>225</v>
      </c>
      <c r="E282" s="222" t="s">
        <v>259</v>
      </c>
      <c r="F282" s="222" t="s">
        <v>141</v>
      </c>
      <c r="G282" s="212">
        <v>948.31</v>
      </c>
    </row>
    <row r="283" spans="1:254" s="213" customFormat="1" x14ac:dyDescent="0.25">
      <c r="A283" s="260" t="s">
        <v>631</v>
      </c>
      <c r="B283" s="216" t="s">
        <v>584</v>
      </c>
      <c r="C283" s="219" t="s">
        <v>225</v>
      </c>
      <c r="D283" s="219" t="s">
        <v>225</v>
      </c>
      <c r="E283" s="216" t="s">
        <v>261</v>
      </c>
      <c r="F283" s="216"/>
      <c r="G283" s="259">
        <f>SUM(G284+G285)</f>
        <v>230.62</v>
      </c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6"/>
      <c r="BB283" s="126"/>
      <c r="BC283" s="126"/>
      <c r="BD283" s="126"/>
      <c r="BE283" s="126"/>
      <c r="BF283" s="126"/>
      <c r="BG283" s="126"/>
      <c r="BH283" s="126"/>
      <c r="BI283" s="126"/>
      <c r="BJ283" s="126"/>
      <c r="BK283" s="126"/>
      <c r="BL283" s="126"/>
      <c r="BM283" s="126"/>
      <c r="BN283" s="126"/>
      <c r="BO283" s="126"/>
      <c r="BP283" s="126"/>
      <c r="BQ283" s="126"/>
      <c r="BR283" s="126"/>
      <c r="BS283" s="126"/>
      <c r="BT283" s="126"/>
      <c r="BU283" s="126"/>
      <c r="BV283" s="126"/>
      <c r="BW283" s="126"/>
      <c r="BX283" s="126"/>
      <c r="BY283" s="126"/>
      <c r="BZ283" s="126"/>
      <c r="CA283" s="126"/>
      <c r="CB283" s="126"/>
      <c r="CC283" s="126"/>
      <c r="CD283" s="126"/>
      <c r="CE283" s="126"/>
      <c r="CF283" s="126"/>
      <c r="CG283" s="126"/>
      <c r="CH283" s="126"/>
      <c r="CI283" s="126"/>
      <c r="CJ283" s="126"/>
      <c r="CK283" s="126"/>
      <c r="CL283" s="126"/>
      <c r="CM283" s="126"/>
      <c r="CN283" s="126"/>
      <c r="CO283" s="126"/>
      <c r="CP283" s="126"/>
      <c r="CQ283" s="126"/>
      <c r="CR283" s="126"/>
      <c r="CS283" s="126"/>
      <c r="CT283" s="126"/>
      <c r="CU283" s="126"/>
      <c r="CV283" s="126"/>
      <c r="CW283" s="126"/>
      <c r="CX283" s="126"/>
      <c r="CY283" s="126"/>
      <c r="CZ283" s="126"/>
      <c r="DA283" s="126"/>
      <c r="DB283" s="126"/>
      <c r="DC283" s="126"/>
      <c r="DD283" s="126"/>
      <c r="DE283" s="126"/>
      <c r="DF283" s="126"/>
      <c r="DG283" s="126"/>
      <c r="DH283" s="126"/>
      <c r="DI283" s="126"/>
      <c r="DJ283" s="126"/>
      <c r="DK283" s="126"/>
      <c r="DL283" s="126"/>
      <c r="DM283" s="126"/>
      <c r="DN283" s="126"/>
      <c r="DO283" s="126"/>
      <c r="DP283" s="126"/>
      <c r="DQ283" s="126"/>
      <c r="DR283" s="126"/>
      <c r="DS283" s="126"/>
      <c r="DT283" s="126"/>
      <c r="DU283" s="126"/>
      <c r="DV283" s="126"/>
      <c r="DW283" s="126"/>
      <c r="DX283" s="126"/>
      <c r="DY283" s="126"/>
      <c r="DZ283" s="126"/>
      <c r="EA283" s="126"/>
      <c r="EB283" s="126"/>
      <c r="EC283" s="126"/>
      <c r="ED283" s="126"/>
      <c r="EE283" s="126"/>
      <c r="EF283" s="126"/>
      <c r="EG283" s="126"/>
      <c r="EH283" s="126"/>
      <c r="EI283" s="126"/>
      <c r="EJ283" s="126"/>
      <c r="EK283" s="126"/>
      <c r="EL283" s="126"/>
      <c r="EM283" s="126"/>
      <c r="EN283" s="126"/>
      <c r="EO283" s="126"/>
      <c r="EP283" s="126"/>
      <c r="EQ283" s="126"/>
      <c r="ER283" s="126"/>
      <c r="ES283" s="126"/>
      <c r="ET283" s="126"/>
      <c r="EU283" s="126"/>
      <c r="EV283" s="126"/>
      <c r="EW283" s="126"/>
      <c r="EX283" s="126"/>
      <c r="EY283" s="126"/>
      <c r="EZ283" s="126"/>
      <c r="FA283" s="126"/>
      <c r="FB283" s="126"/>
      <c r="FC283" s="126"/>
      <c r="FD283" s="126"/>
      <c r="FE283" s="126"/>
      <c r="FF283" s="126"/>
      <c r="FG283" s="126"/>
      <c r="FH283" s="126"/>
      <c r="FI283" s="126"/>
      <c r="FJ283" s="126"/>
      <c r="FK283" s="126"/>
      <c r="FL283" s="126"/>
      <c r="FM283" s="126"/>
      <c r="FN283" s="126"/>
      <c r="FO283" s="126"/>
      <c r="FP283" s="126"/>
      <c r="FQ283" s="126"/>
      <c r="FR283" s="126"/>
      <c r="FS283" s="126"/>
      <c r="FT283" s="126"/>
      <c r="FU283" s="126"/>
      <c r="FV283" s="126"/>
      <c r="FW283" s="126"/>
      <c r="FX283" s="126"/>
      <c r="FY283" s="126"/>
      <c r="FZ283" s="126"/>
      <c r="GA283" s="126"/>
      <c r="GB283" s="126"/>
      <c r="GC283" s="126"/>
      <c r="GD283" s="126"/>
      <c r="GE283" s="126"/>
      <c r="GF283" s="126"/>
      <c r="GG283" s="126"/>
      <c r="GH283" s="126"/>
      <c r="GI283" s="126"/>
      <c r="GJ283" s="126"/>
      <c r="GK283" s="126"/>
      <c r="GL283" s="126"/>
      <c r="GM283" s="126"/>
      <c r="GN283" s="126"/>
      <c r="GO283" s="126"/>
      <c r="GP283" s="126"/>
      <c r="GQ283" s="126"/>
      <c r="GR283" s="126"/>
      <c r="GS283" s="126"/>
      <c r="GT283" s="126"/>
      <c r="GU283" s="126"/>
      <c r="GV283" s="126"/>
      <c r="GW283" s="126"/>
      <c r="GX283" s="126"/>
      <c r="GY283" s="126"/>
      <c r="GZ283" s="126"/>
      <c r="HA283" s="126"/>
      <c r="HB283" s="126"/>
      <c r="HC283" s="126"/>
      <c r="HD283" s="126"/>
      <c r="HE283" s="126"/>
      <c r="HF283" s="126"/>
      <c r="HG283" s="126"/>
      <c r="HH283" s="126"/>
      <c r="HI283" s="126"/>
      <c r="HJ283" s="126"/>
      <c r="HK283" s="126"/>
      <c r="HL283" s="126"/>
      <c r="HM283" s="126"/>
      <c r="HN283" s="126"/>
      <c r="HO283" s="126"/>
      <c r="HP283" s="126"/>
      <c r="HQ283" s="126"/>
      <c r="HR283" s="126"/>
      <c r="HS283" s="126"/>
      <c r="HT283" s="126"/>
      <c r="HU283" s="126"/>
      <c r="HV283" s="126"/>
      <c r="HW283" s="126"/>
      <c r="HX283" s="126"/>
      <c r="HY283" s="126"/>
      <c r="HZ283" s="126"/>
      <c r="IA283" s="126"/>
      <c r="IB283" s="126"/>
      <c r="IC283" s="126"/>
      <c r="ID283" s="126"/>
      <c r="IE283" s="126"/>
      <c r="IF283" s="126"/>
      <c r="IG283" s="126"/>
      <c r="IH283" s="126"/>
      <c r="II283" s="126"/>
      <c r="IJ283" s="126"/>
      <c r="IK283" s="126"/>
      <c r="IL283" s="126"/>
      <c r="IM283" s="126"/>
      <c r="IN283" s="126"/>
      <c r="IO283" s="126"/>
      <c r="IP283" s="126"/>
      <c r="IQ283" s="126"/>
      <c r="IR283" s="126"/>
      <c r="IS283" s="126"/>
      <c r="IT283" s="126"/>
    </row>
    <row r="284" spans="1:254" x14ac:dyDescent="0.25">
      <c r="A284" s="209" t="s">
        <v>586</v>
      </c>
      <c r="B284" s="211" t="s">
        <v>584</v>
      </c>
      <c r="C284" s="222" t="s">
        <v>225</v>
      </c>
      <c r="D284" s="222" t="s">
        <v>225</v>
      </c>
      <c r="E284" s="222" t="s">
        <v>261</v>
      </c>
      <c r="F284" s="211" t="s">
        <v>98</v>
      </c>
      <c r="G284" s="250">
        <v>151.58000000000001</v>
      </c>
      <c r="H284" s="213"/>
      <c r="I284" s="213"/>
      <c r="J284" s="213"/>
      <c r="K284" s="213"/>
      <c r="L284" s="213"/>
      <c r="M284" s="213"/>
      <c r="N284" s="213"/>
      <c r="O284" s="213"/>
      <c r="P284" s="213"/>
      <c r="Q284" s="213"/>
      <c r="R284" s="213"/>
      <c r="S284" s="213"/>
      <c r="T284" s="213"/>
      <c r="U284" s="213"/>
      <c r="V284" s="213"/>
      <c r="W284" s="213"/>
      <c r="X284" s="213"/>
      <c r="Y284" s="213"/>
      <c r="Z284" s="213"/>
      <c r="AA284" s="213"/>
      <c r="AB284" s="213"/>
      <c r="AC284" s="213"/>
      <c r="AD284" s="213"/>
      <c r="AE284" s="213"/>
      <c r="AF284" s="213"/>
      <c r="AG284" s="213"/>
      <c r="AH284" s="213"/>
      <c r="AI284" s="213"/>
      <c r="AJ284" s="213"/>
      <c r="AK284" s="213"/>
      <c r="AL284" s="213"/>
      <c r="AM284" s="213"/>
      <c r="AN284" s="213"/>
      <c r="AO284" s="213"/>
      <c r="AP284" s="213"/>
      <c r="AQ284" s="213"/>
      <c r="AR284" s="213"/>
      <c r="AS284" s="213"/>
      <c r="AT284" s="213"/>
      <c r="AU284" s="213"/>
      <c r="AV284" s="213"/>
      <c r="AW284" s="213"/>
      <c r="AX284" s="213"/>
      <c r="AY284" s="213"/>
      <c r="AZ284" s="213"/>
      <c r="BA284" s="213"/>
      <c r="BB284" s="213"/>
      <c r="BC284" s="213"/>
      <c r="BD284" s="213"/>
      <c r="BE284" s="213"/>
      <c r="BF284" s="213"/>
      <c r="BG284" s="213"/>
      <c r="BH284" s="213"/>
      <c r="BI284" s="213"/>
      <c r="BJ284" s="213"/>
      <c r="BK284" s="213"/>
      <c r="BL284" s="213"/>
      <c r="BM284" s="213"/>
      <c r="BN284" s="213"/>
      <c r="BO284" s="213"/>
      <c r="BP284" s="213"/>
      <c r="BQ284" s="213"/>
      <c r="BR284" s="213"/>
      <c r="BS284" s="213"/>
      <c r="BT284" s="213"/>
      <c r="BU284" s="213"/>
      <c r="BV284" s="213"/>
      <c r="BW284" s="213"/>
      <c r="BX284" s="213"/>
      <c r="BY284" s="213"/>
      <c r="BZ284" s="213"/>
      <c r="CA284" s="213"/>
      <c r="CB284" s="213"/>
      <c r="CC284" s="213"/>
      <c r="CD284" s="213"/>
      <c r="CE284" s="213"/>
      <c r="CF284" s="213"/>
      <c r="CG284" s="213"/>
      <c r="CH284" s="213"/>
      <c r="CI284" s="213"/>
      <c r="CJ284" s="213"/>
      <c r="CK284" s="213"/>
      <c r="CL284" s="213"/>
      <c r="CM284" s="213"/>
      <c r="CN284" s="213"/>
      <c r="CO284" s="213"/>
      <c r="CP284" s="213"/>
      <c r="CQ284" s="213"/>
      <c r="CR284" s="213"/>
      <c r="CS284" s="213"/>
      <c r="CT284" s="213"/>
      <c r="CU284" s="213"/>
      <c r="CV284" s="213"/>
      <c r="CW284" s="213"/>
      <c r="CX284" s="213"/>
      <c r="CY284" s="213"/>
      <c r="CZ284" s="213"/>
      <c r="DA284" s="213"/>
      <c r="DB284" s="213"/>
      <c r="DC284" s="213"/>
      <c r="DD284" s="213"/>
      <c r="DE284" s="213"/>
      <c r="DF284" s="213"/>
      <c r="DG284" s="213"/>
      <c r="DH284" s="213"/>
      <c r="DI284" s="213"/>
      <c r="DJ284" s="213"/>
      <c r="DK284" s="213"/>
      <c r="DL284" s="213"/>
      <c r="DM284" s="213"/>
      <c r="DN284" s="213"/>
      <c r="DO284" s="213"/>
      <c r="DP284" s="213"/>
      <c r="DQ284" s="213"/>
      <c r="DR284" s="213"/>
      <c r="DS284" s="213"/>
      <c r="DT284" s="213"/>
      <c r="DU284" s="213"/>
      <c r="DV284" s="213"/>
      <c r="DW284" s="213"/>
      <c r="DX284" s="213"/>
      <c r="DY284" s="213"/>
      <c r="DZ284" s="213"/>
      <c r="EA284" s="213"/>
      <c r="EB284" s="213"/>
      <c r="EC284" s="213"/>
      <c r="ED284" s="213"/>
      <c r="EE284" s="213"/>
      <c r="EF284" s="213"/>
      <c r="EG284" s="213"/>
      <c r="EH284" s="213"/>
      <c r="EI284" s="213"/>
      <c r="EJ284" s="213"/>
      <c r="EK284" s="213"/>
      <c r="EL284" s="213"/>
      <c r="EM284" s="213"/>
      <c r="EN284" s="213"/>
      <c r="EO284" s="213"/>
      <c r="EP284" s="213"/>
      <c r="EQ284" s="213"/>
      <c r="ER284" s="213"/>
      <c r="ES284" s="213"/>
      <c r="ET284" s="213"/>
      <c r="EU284" s="213"/>
      <c r="EV284" s="213"/>
      <c r="EW284" s="213"/>
      <c r="EX284" s="213"/>
      <c r="EY284" s="213"/>
      <c r="EZ284" s="213"/>
      <c r="FA284" s="213"/>
      <c r="FB284" s="213"/>
      <c r="FC284" s="213"/>
      <c r="FD284" s="213"/>
      <c r="FE284" s="213"/>
      <c r="FF284" s="213"/>
      <c r="FG284" s="213"/>
      <c r="FH284" s="213"/>
      <c r="FI284" s="213"/>
      <c r="FJ284" s="213"/>
      <c r="FK284" s="213"/>
      <c r="FL284" s="213"/>
      <c r="FM284" s="213"/>
      <c r="FN284" s="213"/>
      <c r="FO284" s="213"/>
      <c r="FP284" s="213"/>
      <c r="FQ284" s="213"/>
      <c r="FR284" s="213"/>
      <c r="FS284" s="213"/>
      <c r="FT284" s="213"/>
      <c r="FU284" s="213"/>
      <c r="FV284" s="213"/>
      <c r="FW284" s="213"/>
      <c r="FX284" s="213"/>
      <c r="FY284" s="213"/>
      <c r="FZ284" s="213"/>
      <c r="GA284" s="213"/>
      <c r="GB284" s="213"/>
      <c r="GC284" s="213"/>
      <c r="GD284" s="213"/>
      <c r="GE284" s="213"/>
      <c r="GF284" s="213"/>
      <c r="GG284" s="213"/>
      <c r="GH284" s="213"/>
      <c r="GI284" s="213"/>
      <c r="GJ284" s="213"/>
      <c r="GK284" s="213"/>
      <c r="GL284" s="213"/>
      <c r="GM284" s="213"/>
      <c r="GN284" s="213"/>
      <c r="GO284" s="213"/>
      <c r="GP284" s="213"/>
      <c r="GQ284" s="213"/>
      <c r="GR284" s="213"/>
      <c r="GS284" s="213"/>
      <c r="GT284" s="213"/>
      <c r="GU284" s="213"/>
      <c r="GV284" s="213"/>
      <c r="GW284" s="213"/>
      <c r="GX284" s="213"/>
      <c r="GY284" s="213"/>
      <c r="GZ284" s="213"/>
      <c r="HA284" s="213"/>
      <c r="HB284" s="213"/>
      <c r="HC284" s="213"/>
      <c r="HD284" s="213"/>
      <c r="HE284" s="213"/>
      <c r="HF284" s="213"/>
      <c r="HG284" s="213"/>
      <c r="HH284" s="213"/>
      <c r="HI284" s="213"/>
      <c r="HJ284" s="213"/>
      <c r="HK284" s="213"/>
      <c r="HL284" s="213"/>
      <c r="HM284" s="213"/>
      <c r="HN284" s="213"/>
      <c r="HO284" s="213"/>
      <c r="HP284" s="213"/>
      <c r="HQ284" s="213"/>
      <c r="HR284" s="213"/>
      <c r="HS284" s="213"/>
      <c r="HT284" s="213"/>
      <c r="HU284" s="213"/>
      <c r="HV284" s="213"/>
      <c r="HW284" s="213"/>
      <c r="HX284" s="213"/>
      <c r="HY284" s="213"/>
      <c r="HZ284" s="213"/>
      <c r="IA284" s="213"/>
      <c r="IB284" s="213"/>
      <c r="IC284" s="213"/>
      <c r="ID284" s="213"/>
      <c r="IE284" s="213"/>
      <c r="IF284" s="213"/>
      <c r="IG284" s="213"/>
      <c r="IH284" s="213"/>
      <c r="II284" s="213"/>
      <c r="IJ284" s="213"/>
      <c r="IK284" s="213"/>
      <c r="IL284" s="213"/>
      <c r="IM284" s="213"/>
      <c r="IN284" s="213"/>
      <c r="IO284" s="213"/>
      <c r="IP284" s="213"/>
      <c r="IQ284" s="213"/>
      <c r="IR284" s="213"/>
      <c r="IS284" s="213"/>
      <c r="IT284" s="213"/>
    </row>
    <row r="285" spans="1:254" ht="26.4" x14ac:dyDescent="0.25">
      <c r="A285" s="209" t="s">
        <v>140</v>
      </c>
      <c r="B285" s="211" t="s">
        <v>584</v>
      </c>
      <c r="C285" s="222" t="s">
        <v>225</v>
      </c>
      <c r="D285" s="222" t="s">
        <v>225</v>
      </c>
      <c r="E285" s="222" t="s">
        <v>261</v>
      </c>
      <c r="F285" s="211" t="s">
        <v>141</v>
      </c>
      <c r="G285" s="250">
        <v>79.040000000000006</v>
      </c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  <c r="T285" s="213"/>
      <c r="U285" s="213"/>
      <c r="V285" s="213"/>
      <c r="W285" s="213"/>
      <c r="X285" s="213"/>
      <c r="Y285" s="213"/>
      <c r="Z285" s="213"/>
      <c r="AA285" s="213"/>
      <c r="AB285" s="213"/>
      <c r="AC285" s="213"/>
      <c r="AD285" s="213"/>
      <c r="AE285" s="213"/>
      <c r="AF285" s="213"/>
      <c r="AG285" s="213"/>
      <c r="AH285" s="213"/>
      <c r="AI285" s="213"/>
      <c r="AJ285" s="213"/>
      <c r="AK285" s="213"/>
      <c r="AL285" s="213"/>
      <c r="AM285" s="213"/>
      <c r="AN285" s="213"/>
      <c r="AO285" s="213"/>
      <c r="AP285" s="213"/>
      <c r="AQ285" s="213"/>
      <c r="AR285" s="213"/>
      <c r="AS285" s="213"/>
      <c r="AT285" s="213"/>
      <c r="AU285" s="213"/>
      <c r="AV285" s="213"/>
      <c r="AW285" s="213"/>
      <c r="AX285" s="213"/>
      <c r="AY285" s="213"/>
      <c r="AZ285" s="213"/>
      <c r="BA285" s="213"/>
      <c r="BB285" s="213"/>
      <c r="BC285" s="213"/>
      <c r="BD285" s="213"/>
      <c r="BE285" s="213"/>
      <c r="BF285" s="213"/>
      <c r="BG285" s="213"/>
      <c r="BH285" s="213"/>
      <c r="BI285" s="213"/>
      <c r="BJ285" s="213"/>
      <c r="BK285" s="213"/>
      <c r="BL285" s="213"/>
      <c r="BM285" s="213"/>
      <c r="BN285" s="213"/>
      <c r="BO285" s="213"/>
      <c r="BP285" s="213"/>
      <c r="BQ285" s="213"/>
      <c r="BR285" s="213"/>
      <c r="BS285" s="213"/>
      <c r="BT285" s="213"/>
      <c r="BU285" s="213"/>
      <c r="BV285" s="213"/>
      <c r="BW285" s="213"/>
      <c r="BX285" s="213"/>
      <c r="BY285" s="213"/>
      <c r="BZ285" s="213"/>
      <c r="CA285" s="213"/>
      <c r="CB285" s="213"/>
      <c r="CC285" s="213"/>
      <c r="CD285" s="213"/>
      <c r="CE285" s="213"/>
      <c r="CF285" s="213"/>
      <c r="CG285" s="213"/>
      <c r="CH285" s="213"/>
      <c r="CI285" s="213"/>
      <c r="CJ285" s="213"/>
      <c r="CK285" s="213"/>
      <c r="CL285" s="213"/>
      <c r="CM285" s="213"/>
      <c r="CN285" s="213"/>
      <c r="CO285" s="213"/>
      <c r="CP285" s="213"/>
      <c r="CQ285" s="213"/>
      <c r="CR285" s="213"/>
      <c r="CS285" s="213"/>
      <c r="CT285" s="213"/>
      <c r="CU285" s="213"/>
      <c r="CV285" s="213"/>
      <c r="CW285" s="213"/>
      <c r="CX285" s="213"/>
      <c r="CY285" s="213"/>
      <c r="CZ285" s="213"/>
      <c r="DA285" s="213"/>
      <c r="DB285" s="213"/>
      <c r="DC285" s="213"/>
      <c r="DD285" s="213"/>
      <c r="DE285" s="213"/>
      <c r="DF285" s="213"/>
      <c r="DG285" s="213"/>
      <c r="DH285" s="213"/>
      <c r="DI285" s="213"/>
      <c r="DJ285" s="213"/>
      <c r="DK285" s="213"/>
      <c r="DL285" s="213"/>
      <c r="DM285" s="213"/>
      <c r="DN285" s="213"/>
      <c r="DO285" s="213"/>
      <c r="DP285" s="213"/>
      <c r="DQ285" s="213"/>
      <c r="DR285" s="213"/>
      <c r="DS285" s="213"/>
      <c r="DT285" s="213"/>
      <c r="DU285" s="213"/>
      <c r="DV285" s="213"/>
      <c r="DW285" s="213"/>
      <c r="DX285" s="213"/>
      <c r="DY285" s="213"/>
      <c r="DZ285" s="213"/>
      <c r="EA285" s="213"/>
      <c r="EB285" s="213"/>
      <c r="EC285" s="213"/>
      <c r="ED285" s="213"/>
      <c r="EE285" s="213"/>
      <c r="EF285" s="213"/>
      <c r="EG285" s="213"/>
      <c r="EH285" s="213"/>
      <c r="EI285" s="213"/>
      <c r="EJ285" s="213"/>
      <c r="EK285" s="213"/>
      <c r="EL285" s="213"/>
      <c r="EM285" s="213"/>
      <c r="EN285" s="213"/>
      <c r="EO285" s="213"/>
      <c r="EP285" s="213"/>
      <c r="EQ285" s="213"/>
      <c r="ER285" s="213"/>
      <c r="ES285" s="213"/>
      <c r="ET285" s="213"/>
      <c r="EU285" s="213"/>
      <c r="EV285" s="213"/>
      <c r="EW285" s="213"/>
      <c r="EX285" s="213"/>
      <c r="EY285" s="213"/>
      <c r="EZ285" s="213"/>
      <c r="FA285" s="213"/>
      <c r="FB285" s="213"/>
      <c r="FC285" s="213"/>
      <c r="FD285" s="213"/>
      <c r="FE285" s="213"/>
      <c r="FF285" s="213"/>
      <c r="FG285" s="213"/>
      <c r="FH285" s="213"/>
      <c r="FI285" s="213"/>
      <c r="FJ285" s="213"/>
      <c r="FK285" s="213"/>
      <c r="FL285" s="213"/>
      <c r="FM285" s="213"/>
      <c r="FN285" s="213"/>
      <c r="FO285" s="213"/>
      <c r="FP285" s="213"/>
      <c r="FQ285" s="213"/>
      <c r="FR285" s="213"/>
      <c r="FS285" s="213"/>
      <c r="FT285" s="213"/>
      <c r="FU285" s="213"/>
      <c r="FV285" s="213"/>
      <c r="FW285" s="213"/>
      <c r="FX285" s="213"/>
      <c r="FY285" s="213"/>
      <c r="FZ285" s="213"/>
      <c r="GA285" s="213"/>
      <c r="GB285" s="213"/>
      <c r="GC285" s="213"/>
      <c r="GD285" s="213"/>
      <c r="GE285" s="213"/>
      <c r="GF285" s="213"/>
      <c r="GG285" s="213"/>
      <c r="GH285" s="213"/>
      <c r="GI285" s="213"/>
      <c r="GJ285" s="213"/>
      <c r="GK285" s="213"/>
      <c r="GL285" s="213"/>
      <c r="GM285" s="213"/>
      <c r="GN285" s="213"/>
      <c r="GO285" s="213"/>
      <c r="GP285" s="213"/>
      <c r="GQ285" s="213"/>
      <c r="GR285" s="213"/>
      <c r="GS285" s="213"/>
      <c r="GT285" s="213"/>
      <c r="GU285" s="213"/>
      <c r="GV285" s="213"/>
      <c r="GW285" s="213"/>
      <c r="GX285" s="213"/>
      <c r="GY285" s="213"/>
      <c r="GZ285" s="213"/>
      <c r="HA285" s="213"/>
      <c r="HB285" s="213"/>
      <c r="HC285" s="213"/>
      <c r="HD285" s="213"/>
      <c r="HE285" s="213"/>
      <c r="HF285" s="213"/>
      <c r="HG285" s="213"/>
      <c r="HH285" s="213"/>
      <c r="HI285" s="213"/>
      <c r="HJ285" s="213"/>
      <c r="HK285" s="213"/>
      <c r="HL285" s="213"/>
      <c r="HM285" s="213"/>
      <c r="HN285" s="213"/>
      <c r="HO285" s="213"/>
      <c r="HP285" s="213"/>
      <c r="HQ285" s="213"/>
      <c r="HR285" s="213"/>
      <c r="HS285" s="213"/>
      <c r="HT285" s="213"/>
      <c r="HU285" s="213"/>
      <c r="HV285" s="213"/>
      <c r="HW285" s="213"/>
      <c r="HX285" s="213"/>
      <c r="HY285" s="213"/>
      <c r="HZ285" s="213"/>
      <c r="IA285" s="213"/>
      <c r="IB285" s="213"/>
      <c r="IC285" s="213"/>
      <c r="ID285" s="213"/>
      <c r="IE285" s="213"/>
      <c r="IF285" s="213"/>
      <c r="IG285" s="213"/>
      <c r="IH285" s="213"/>
      <c r="II285" s="213"/>
      <c r="IJ285" s="213"/>
      <c r="IK285" s="213"/>
      <c r="IL285" s="213"/>
      <c r="IM285" s="213"/>
      <c r="IN285" s="213"/>
      <c r="IO285" s="213"/>
      <c r="IP285" s="213"/>
      <c r="IQ285" s="213"/>
      <c r="IR285" s="213"/>
      <c r="IS285" s="213"/>
      <c r="IT285" s="213"/>
    </row>
    <row r="286" spans="1:254" x14ac:dyDescent="0.25">
      <c r="A286" s="199" t="s">
        <v>186</v>
      </c>
      <c r="B286" s="201" t="s">
        <v>584</v>
      </c>
      <c r="C286" s="200" t="s">
        <v>225</v>
      </c>
      <c r="D286" s="200" t="s">
        <v>225</v>
      </c>
      <c r="E286" s="200" t="s">
        <v>187</v>
      </c>
      <c r="F286" s="211"/>
      <c r="G286" s="231">
        <f>SUM(G287)</f>
        <v>0</v>
      </c>
      <c r="H286" s="213"/>
      <c r="I286" s="213"/>
      <c r="J286" s="213"/>
      <c r="K286" s="213"/>
      <c r="L286" s="213"/>
      <c r="M286" s="213"/>
      <c r="N286" s="213"/>
      <c r="O286" s="213"/>
      <c r="P286" s="213"/>
      <c r="Q286" s="213"/>
      <c r="R286" s="213"/>
      <c r="S286" s="213"/>
      <c r="T286" s="213"/>
      <c r="U286" s="213"/>
      <c r="V286" s="213"/>
      <c r="W286" s="213"/>
      <c r="X286" s="213"/>
      <c r="Y286" s="213"/>
      <c r="Z286" s="213"/>
      <c r="AA286" s="213"/>
      <c r="AB286" s="213"/>
      <c r="AC286" s="213"/>
      <c r="AD286" s="213"/>
      <c r="AE286" s="213"/>
      <c r="AF286" s="213"/>
      <c r="AG286" s="213"/>
      <c r="AH286" s="213"/>
      <c r="AI286" s="213"/>
      <c r="AJ286" s="213"/>
      <c r="AK286" s="213"/>
      <c r="AL286" s="213"/>
      <c r="AM286" s="213"/>
      <c r="AN286" s="213"/>
      <c r="AO286" s="213"/>
      <c r="AP286" s="213"/>
      <c r="AQ286" s="213"/>
      <c r="AR286" s="213"/>
      <c r="AS286" s="213"/>
      <c r="AT286" s="213"/>
      <c r="AU286" s="213"/>
      <c r="AV286" s="213"/>
      <c r="AW286" s="213"/>
      <c r="AX286" s="213"/>
      <c r="AY286" s="213"/>
      <c r="AZ286" s="213"/>
      <c r="BA286" s="213"/>
      <c r="BB286" s="213"/>
      <c r="BC286" s="213"/>
      <c r="BD286" s="213"/>
      <c r="BE286" s="213"/>
      <c r="BF286" s="213"/>
      <c r="BG286" s="213"/>
      <c r="BH286" s="213"/>
      <c r="BI286" s="213"/>
      <c r="BJ286" s="213"/>
      <c r="BK286" s="213"/>
      <c r="BL286" s="213"/>
      <c r="BM286" s="213"/>
      <c r="BN286" s="213"/>
      <c r="BO286" s="213"/>
      <c r="BP286" s="213"/>
      <c r="BQ286" s="213"/>
      <c r="BR286" s="213"/>
      <c r="BS286" s="213"/>
      <c r="BT286" s="213"/>
      <c r="BU286" s="213"/>
      <c r="BV286" s="213"/>
      <c r="BW286" s="213"/>
      <c r="BX286" s="213"/>
      <c r="BY286" s="213"/>
      <c r="BZ286" s="213"/>
      <c r="CA286" s="213"/>
      <c r="CB286" s="213"/>
      <c r="CC286" s="213"/>
      <c r="CD286" s="213"/>
      <c r="CE286" s="213"/>
      <c r="CF286" s="213"/>
      <c r="CG286" s="213"/>
      <c r="CH286" s="213"/>
      <c r="CI286" s="213"/>
      <c r="CJ286" s="213"/>
      <c r="CK286" s="213"/>
      <c r="CL286" s="213"/>
      <c r="CM286" s="213"/>
      <c r="CN286" s="213"/>
      <c r="CO286" s="213"/>
      <c r="CP286" s="213"/>
      <c r="CQ286" s="213"/>
      <c r="CR286" s="213"/>
      <c r="CS286" s="213"/>
      <c r="CT286" s="213"/>
      <c r="CU286" s="213"/>
      <c r="CV286" s="213"/>
      <c r="CW286" s="213"/>
      <c r="CX286" s="213"/>
      <c r="CY286" s="213"/>
      <c r="CZ286" s="213"/>
      <c r="DA286" s="213"/>
      <c r="DB286" s="213"/>
      <c r="DC286" s="213"/>
      <c r="DD286" s="213"/>
      <c r="DE286" s="213"/>
      <c r="DF286" s="213"/>
      <c r="DG286" s="213"/>
      <c r="DH286" s="213"/>
      <c r="DI286" s="213"/>
      <c r="DJ286" s="213"/>
      <c r="DK286" s="213"/>
      <c r="DL286" s="213"/>
      <c r="DM286" s="213"/>
      <c r="DN286" s="213"/>
      <c r="DO286" s="213"/>
      <c r="DP286" s="213"/>
      <c r="DQ286" s="213"/>
      <c r="DR286" s="213"/>
      <c r="DS286" s="213"/>
      <c r="DT286" s="213"/>
      <c r="DU286" s="213"/>
      <c r="DV286" s="213"/>
      <c r="DW286" s="213"/>
      <c r="DX286" s="213"/>
      <c r="DY286" s="213"/>
      <c r="DZ286" s="213"/>
      <c r="EA286" s="213"/>
      <c r="EB286" s="213"/>
      <c r="EC286" s="213"/>
      <c r="ED286" s="213"/>
      <c r="EE286" s="213"/>
      <c r="EF286" s="213"/>
      <c r="EG286" s="213"/>
      <c r="EH286" s="213"/>
      <c r="EI286" s="213"/>
      <c r="EJ286" s="213"/>
      <c r="EK286" s="213"/>
      <c r="EL286" s="213"/>
      <c r="EM286" s="213"/>
      <c r="EN286" s="213"/>
      <c r="EO286" s="213"/>
      <c r="EP286" s="213"/>
      <c r="EQ286" s="213"/>
      <c r="ER286" s="213"/>
      <c r="ES286" s="213"/>
      <c r="ET286" s="213"/>
      <c r="EU286" s="213"/>
      <c r="EV286" s="213"/>
      <c r="EW286" s="213"/>
      <c r="EX286" s="213"/>
      <c r="EY286" s="213"/>
      <c r="EZ286" s="213"/>
      <c r="FA286" s="213"/>
      <c r="FB286" s="213"/>
      <c r="FC286" s="213"/>
      <c r="FD286" s="213"/>
      <c r="FE286" s="213"/>
      <c r="FF286" s="213"/>
      <c r="FG286" s="213"/>
      <c r="FH286" s="213"/>
      <c r="FI286" s="213"/>
      <c r="FJ286" s="213"/>
      <c r="FK286" s="213"/>
      <c r="FL286" s="213"/>
      <c r="FM286" s="213"/>
      <c r="FN286" s="213"/>
      <c r="FO286" s="213"/>
      <c r="FP286" s="213"/>
      <c r="FQ286" s="213"/>
      <c r="FR286" s="213"/>
      <c r="FS286" s="213"/>
      <c r="FT286" s="213"/>
      <c r="FU286" s="213"/>
      <c r="FV286" s="213"/>
      <c r="FW286" s="213"/>
      <c r="FX286" s="213"/>
      <c r="FY286" s="213"/>
      <c r="FZ286" s="213"/>
      <c r="GA286" s="213"/>
      <c r="GB286" s="213"/>
      <c r="GC286" s="213"/>
      <c r="GD286" s="213"/>
      <c r="GE286" s="213"/>
      <c r="GF286" s="213"/>
      <c r="GG286" s="213"/>
      <c r="GH286" s="213"/>
      <c r="GI286" s="213"/>
      <c r="GJ286" s="213"/>
      <c r="GK286" s="213"/>
      <c r="GL286" s="213"/>
      <c r="GM286" s="213"/>
      <c r="GN286" s="213"/>
      <c r="GO286" s="213"/>
      <c r="GP286" s="213"/>
      <c r="GQ286" s="213"/>
      <c r="GR286" s="213"/>
      <c r="GS286" s="213"/>
      <c r="GT286" s="213"/>
      <c r="GU286" s="213"/>
      <c r="GV286" s="213"/>
      <c r="GW286" s="213"/>
      <c r="GX286" s="213"/>
      <c r="GY286" s="213"/>
      <c r="GZ286" s="213"/>
      <c r="HA286" s="213"/>
      <c r="HB286" s="213"/>
      <c r="HC286" s="213"/>
      <c r="HD286" s="213"/>
      <c r="HE286" s="213"/>
      <c r="HF286" s="213"/>
      <c r="HG286" s="213"/>
      <c r="HH286" s="213"/>
      <c r="HI286" s="213"/>
      <c r="HJ286" s="213"/>
      <c r="HK286" s="213"/>
      <c r="HL286" s="213"/>
      <c r="HM286" s="213"/>
      <c r="HN286" s="213"/>
      <c r="HO286" s="213"/>
      <c r="HP286" s="213"/>
      <c r="HQ286" s="213"/>
      <c r="HR286" s="213"/>
      <c r="HS286" s="213"/>
      <c r="HT286" s="213"/>
      <c r="HU286" s="213"/>
      <c r="HV286" s="213"/>
      <c r="HW286" s="213"/>
      <c r="HX286" s="213"/>
      <c r="HY286" s="213"/>
      <c r="HZ286" s="213"/>
      <c r="IA286" s="213"/>
      <c r="IB286" s="213"/>
      <c r="IC286" s="213"/>
      <c r="ID286" s="213"/>
      <c r="IE286" s="213"/>
      <c r="IF286" s="213"/>
      <c r="IG286" s="213"/>
      <c r="IH286" s="213"/>
      <c r="II286" s="213"/>
      <c r="IJ286" s="213"/>
      <c r="IK286" s="213"/>
      <c r="IL286" s="213"/>
      <c r="IM286" s="213"/>
      <c r="IN286" s="213"/>
      <c r="IO286" s="213"/>
      <c r="IP286" s="213"/>
      <c r="IQ286" s="213"/>
      <c r="IR286" s="213"/>
      <c r="IS286" s="213"/>
      <c r="IT286" s="213"/>
    </row>
    <row r="287" spans="1:254" ht="26.4" x14ac:dyDescent="0.25">
      <c r="A287" s="209" t="s">
        <v>140</v>
      </c>
      <c r="B287" s="211" t="s">
        <v>584</v>
      </c>
      <c r="C287" s="222" t="s">
        <v>225</v>
      </c>
      <c r="D287" s="222" t="s">
        <v>225</v>
      </c>
      <c r="E287" s="222" t="s">
        <v>187</v>
      </c>
      <c r="F287" s="211" t="s">
        <v>141</v>
      </c>
      <c r="G287" s="250">
        <v>0</v>
      </c>
      <c r="H287" s="213"/>
      <c r="I287" s="213"/>
      <c r="J287" s="213"/>
      <c r="K287" s="213"/>
      <c r="L287" s="213"/>
      <c r="M287" s="213"/>
      <c r="N287" s="213"/>
      <c r="O287" s="213"/>
      <c r="P287" s="213"/>
      <c r="Q287" s="213"/>
      <c r="R287" s="213"/>
      <c r="S287" s="213"/>
      <c r="T287" s="213"/>
      <c r="U287" s="213"/>
      <c r="V287" s="213"/>
      <c r="W287" s="213"/>
      <c r="X287" s="213"/>
      <c r="Y287" s="213"/>
      <c r="Z287" s="213"/>
      <c r="AA287" s="213"/>
      <c r="AB287" s="213"/>
      <c r="AC287" s="213"/>
      <c r="AD287" s="213"/>
      <c r="AE287" s="213"/>
      <c r="AF287" s="213"/>
      <c r="AG287" s="213"/>
      <c r="AH287" s="213"/>
      <c r="AI287" s="213"/>
      <c r="AJ287" s="213"/>
      <c r="AK287" s="213"/>
      <c r="AL287" s="213"/>
      <c r="AM287" s="213"/>
      <c r="AN287" s="213"/>
      <c r="AO287" s="213"/>
      <c r="AP287" s="213"/>
      <c r="AQ287" s="213"/>
      <c r="AR287" s="213"/>
      <c r="AS287" s="213"/>
      <c r="AT287" s="213"/>
      <c r="AU287" s="213"/>
      <c r="AV287" s="213"/>
      <c r="AW287" s="213"/>
      <c r="AX287" s="213"/>
      <c r="AY287" s="213"/>
      <c r="AZ287" s="213"/>
      <c r="BA287" s="213"/>
      <c r="BB287" s="213"/>
      <c r="BC287" s="213"/>
      <c r="BD287" s="213"/>
      <c r="BE287" s="213"/>
      <c r="BF287" s="213"/>
      <c r="BG287" s="213"/>
      <c r="BH287" s="213"/>
      <c r="BI287" s="213"/>
      <c r="BJ287" s="213"/>
      <c r="BK287" s="213"/>
      <c r="BL287" s="213"/>
      <c r="BM287" s="213"/>
      <c r="BN287" s="213"/>
      <c r="BO287" s="213"/>
      <c r="BP287" s="213"/>
      <c r="BQ287" s="213"/>
      <c r="BR287" s="213"/>
      <c r="BS287" s="213"/>
      <c r="BT287" s="213"/>
      <c r="BU287" s="213"/>
      <c r="BV287" s="213"/>
      <c r="BW287" s="213"/>
      <c r="BX287" s="213"/>
      <c r="BY287" s="213"/>
      <c r="BZ287" s="213"/>
      <c r="CA287" s="213"/>
      <c r="CB287" s="213"/>
      <c r="CC287" s="213"/>
      <c r="CD287" s="213"/>
      <c r="CE287" s="213"/>
      <c r="CF287" s="213"/>
      <c r="CG287" s="213"/>
      <c r="CH287" s="213"/>
      <c r="CI287" s="213"/>
      <c r="CJ287" s="213"/>
      <c r="CK287" s="213"/>
      <c r="CL287" s="213"/>
      <c r="CM287" s="213"/>
      <c r="CN287" s="213"/>
      <c r="CO287" s="213"/>
      <c r="CP287" s="213"/>
      <c r="CQ287" s="213"/>
      <c r="CR287" s="213"/>
      <c r="CS287" s="213"/>
      <c r="CT287" s="213"/>
      <c r="CU287" s="213"/>
      <c r="CV287" s="213"/>
      <c r="CW287" s="213"/>
      <c r="CX287" s="213"/>
      <c r="CY287" s="213"/>
      <c r="CZ287" s="213"/>
      <c r="DA287" s="213"/>
      <c r="DB287" s="213"/>
      <c r="DC287" s="213"/>
      <c r="DD287" s="213"/>
      <c r="DE287" s="213"/>
      <c r="DF287" s="213"/>
      <c r="DG287" s="213"/>
      <c r="DH287" s="213"/>
      <c r="DI287" s="213"/>
      <c r="DJ287" s="213"/>
      <c r="DK287" s="213"/>
      <c r="DL287" s="213"/>
      <c r="DM287" s="213"/>
      <c r="DN287" s="213"/>
      <c r="DO287" s="213"/>
      <c r="DP287" s="213"/>
      <c r="DQ287" s="213"/>
      <c r="DR287" s="213"/>
      <c r="DS287" s="213"/>
      <c r="DT287" s="213"/>
      <c r="DU287" s="213"/>
      <c r="DV287" s="213"/>
      <c r="DW287" s="213"/>
      <c r="DX287" s="213"/>
      <c r="DY287" s="213"/>
      <c r="DZ287" s="213"/>
      <c r="EA287" s="213"/>
      <c r="EB287" s="213"/>
      <c r="EC287" s="213"/>
      <c r="ED287" s="213"/>
      <c r="EE287" s="213"/>
      <c r="EF287" s="213"/>
      <c r="EG287" s="213"/>
      <c r="EH287" s="213"/>
      <c r="EI287" s="213"/>
      <c r="EJ287" s="213"/>
      <c r="EK287" s="213"/>
      <c r="EL287" s="213"/>
      <c r="EM287" s="213"/>
      <c r="EN287" s="213"/>
      <c r="EO287" s="213"/>
      <c r="EP287" s="213"/>
      <c r="EQ287" s="213"/>
      <c r="ER287" s="213"/>
      <c r="ES287" s="213"/>
      <c r="ET287" s="213"/>
      <c r="EU287" s="213"/>
      <c r="EV287" s="213"/>
      <c r="EW287" s="213"/>
      <c r="EX287" s="213"/>
      <c r="EY287" s="213"/>
      <c r="EZ287" s="213"/>
      <c r="FA287" s="213"/>
      <c r="FB287" s="213"/>
      <c r="FC287" s="213"/>
      <c r="FD287" s="213"/>
      <c r="FE287" s="213"/>
      <c r="FF287" s="213"/>
      <c r="FG287" s="213"/>
      <c r="FH287" s="213"/>
      <c r="FI287" s="213"/>
      <c r="FJ287" s="213"/>
      <c r="FK287" s="213"/>
      <c r="FL287" s="213"/>
      <c r="FM287" s="213"/>
      <c r="FN287" s="213"/>
      <c r="FO287" s="213"/>
      <c r="FP287" s="213"/>
      <c r="FQ287" s="213"/>
      <c r="FR287" s="213"/>
      <c r="FS287" s="213"/>
      <c r="FT287" s="213"/>
      <c r="FU287" s="213"/>
      <c r="FV287" s="213"/>
      <c r="FW287" s="213"/>
      <c r="FX287" s="213"/>
      <c r="FY287" s="213"/>
      <c r="FZ287" s="213"/>
      <c r="GA287" s="213"/>
      <c r="GB287" s="213"/>
      <c r="GC287" s="213"/>
      <c r="GD287" s="213"/>
      <c r="GE287" s="213"/>
      <c r="GF287" s="213"/>
      <c r="GG287" s="213"/>
      <c r="GH287" s="213"/>
      <c r="GI287" s="213"/>
      <c r="GJ287" s="213"/>
      <c r="GK287" s="213"/>
      <c r="GL287" s="213"/>
      <c r="GM287" s="213"/>
      <c r="GN287" s="213"/>
      <c r="GO287" s="213"/>
      <c r="GP287" s="213"/>
      <c r="GQ287" s="213"/>
      <c r="GR287" s="213"/>
      <c r="GS287" s="213"/>
      <c r="GT287" s="213"/>
      <c r="GU287" s="213"/>
      <c r="GV287" s="213"/>
      <c r="GW287" s="213"/>
      <c r="GX287" s="213"/>
      <c r="GY287" s="213"/>
      <c r="GZ287" s="213"/>
      <c r="HA287" s="213"/>
      <c r="HB287" s="213"/>
      <c r="HC287" s="213"/>
      <c r="HD287" s="213"/>
      <c r="HE287" s="213"/>
      <c r="HF287" s="213"/>
      <c r="HG287" s="213"/>
      <c r="HH287" s="213"/>
      <c r="HI287" s="213"/>
      <c r="HJ287" s="213"/>
      <c r="HK287" s="213"/>
      <c r="HL287" s="213"/>
      <c r="HM287" s="213"/>
      <c r="HN287" s="213"/>
      <c r="HO287" s="213"/>
      <c r="HP287" s="213"/>
      <c r="HQ287" s="213"/>
      <c r="HR287" s="213"/>
      <c r="HS287" s="213"/>
      <c r="HT287" s="213"/>
      <c r="HU287" s="213"/>
      <c r="HV287" s="213"/>
      <c r="HW287" s="213"/>
      <c r="HX287" s="213"/>
      <c r="HY287" s="213"/>
      <c r="HZ287" s="213"/>
      <c r="IA287" s="213"/>
      <c r="IB287" s="213"/>
      <c r="IC287" s="213"/>
      <c r="ID287" s="213"/>
      <c r="IE287" s="213"/>
      <c r="IF287" s="213"/>
      <c r="IG287" s="213"/>
      <c r="IH287" s="213"/>
      <c r="II287" s="213"/>
      <c r="IJ287" s="213"/>
      <c r="IK287" s="213"/>
      <c r="IL287" s="213"/>
      <c r="IM287" s="213"/>
      <c r="IN287" s="213"/>
      <c r="IO287" s="213"/>
      <c r="IP287" s="213"/>
      <c r="IQ287" s="213"/>
      <c r="IR287" s="213"/>
      <c r="IS287" s="213"/>
      <c r="IT287" s="213"/>
    </row>
    <row r="288" spans="1:254" x14ac:dyDescent="0.25">
      <c r="A288" s="265" t="s">
        <v>262</v>
      </c>
      <c r="B288" s="201" t="s">
        <v>584</v>
      </c>
      <c r="C288" s="200" t="s">
        <v>225</v>
      </c>
      <c r="D288" s="200" t="s">
        <v>164</v>
      </c>
      <c r="E288" s="200"/>
      <c r="F288" s="200"/>
      <c r="G288" s="202">
        <f>SUM(G289)</f>
        <v>200.28</v>
      </c>
    </row>
    <row r="289" spans="1:254" ht="13.8" x14ac:dyDescent="0.3">
      <c r="A289" s="204" t="s">
        <v>130</v>
      </c>
      <c r="B289" s="263">
        <v>510</v>
      </c>
      <c r="C289" s="220" t="s">
        <v>225</v>
      </c>
      <c r="D289" s="220" t="s">
        <v>164</v>
      </c>
      <c r="E289" s="206" t="s">
        <v>131</v>
      </c>
      <c r="F289" s="206"/>
      <c r="G289" s="207">
        <f>SUM(G290)</f>
        <v>200.28</v>
      </c>
    </row>
    <row r="290" spans="1:254" x14ac:dyDescent="0.25">
      <c r="A290" s="260" t="s">
        <v>227</v>
      </c>
      <c r="B290" s="219" t="s">
        <v>584</v>
      </c>
      <c r="C290" s="219" t="s">
        <v>225</v>
      </c>
      <c r="D290" s="219" t="s">
        <v>164</v>
      </c>
      <c r="E290" s="219" t="s">
        <v>259</v>
      </c>
      <c r="F290" s="219"/>
      <c r="G290" s="217">
        <f>SUM(G291+G292)</f>
        <v>200.28</v>
      </c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6"/>
      <c r="BB290" s="126"/>
      <c r="BC290" s="126"/>
      <c r="BD290" s="126"/>
      <c r="BE290" s="126"/>
      <c r="BF290" s="126"/>
      <c r="BG290" s="126"/>
      <c r="BH290" s="126"/>
      <c r="BI290" s="126"/>
      <c r="BJ290" s="126"/>
      <c r="BK290" s="126"/>
      <c r="BL290" s="126"/>
      <c r="BM290" s="126"/>
      <c r="BN290" s="126"/>
      <c r="BO290" s="126"/>
      <c r="BP290" s="126"/>
      <c r="BQ290" s="126"/>
      <c r="BR290" s="126"/>
      <c r="BS290" s="126"/>
      <c r="BT290" s="126"/>
      <c r="BU290" s="126"/>
      <c r="BV290" s="126"/>
      <c r="BW290" s="126"/>
      <c r="BX290" s="126"/>
      <c r="BY290" s="126"/>
      <c r="BZ290" s="126"/>
      <c r="CA290" s="126"/>
      <c r="CB290" s="126"/>
      <c r="CC290" s="126"/>
      <c r="CD290" s="126"/>
      <c r="CE290" s="126"/>
      <c r="CF290" s="126"/>
      <c r="CG290" s="126"/>
      <c r="CH290" s="126"/>
      <c r="CI290" s="126"/>
      <c r="CJ290" s="126"/>
      <c r="CK290" s="126"/>
      <c r="CL290" s="126"/>
      <c r="CM290" s="126"/>
      <c r="CN290" s="126"/>
      <c r="CO290" s="126"/>
      <c r="CP290" s="126"/>
      <c r="CQ290" s="126"/>
      <c r="CR290" s="126"/>
      <c r="CS290" s="126"/>
      <c r="CT290" s="126"/>
      <c r="CU290" s="126"/>
      <c r="CV290" s="126"/>
      <c r="CW290" s="126"/>
      <c r="CX290" s="126"/>
      <c r="CY290" s="126"/>
      <c r="CZ290" s="126"/>
      <c r="DA290" s="126"/>
      <c r="DB290" s="126"/>
      <c r="DC290" s="126"/>
      <c r="DD290" s="126"/>
      <c r="DE290" s="126"/>
      <c r="DF290" s="126"/>
      <c r="DG290" s="126"/>
      <c r="DH290" s="126"/>
      <c r="DI290" s="126"/>
      <c r="DJ290" s="126"/>
      <c r="DK290" s="126"/>
      <c r="DL290" s="126"/>
      <c r="DM290" s="126"/>
      <c r="DN290" s="126"/>
      <c r="DO290" s="126"/>
      <c r="DP290" s="126"/>
      <c r="DQ290" s="126"/>
      <c r="DR290" s="126"/>
      <c r="DS290" s="126"/>
      <c r="DT290" s="126"/>
      <c r="DU290" s="126"/>
      <c r="DV290" s="126"/>
      <c r="DW290" s="126"/>
      <c r="DX290" s="126"/>
      <c r="DY290" s="126"/>
      <c r="DZ290" s="126"/>
      <c r="EA290" s="126"/>
      <c r="EB290" s="126"/>
      <c r="EC290" s="126"/>
      <c r="ED290" s="126"/>
      <c r="EE290" s="126"/>
      <c r="EF290" s="126"/>
      <c r="EG290" s="126"/>
      <c r="EH290" s="126"/>
      <c r="EI290" s="126"/>
      <c r="EJ290" s="126"/>
      <c r="EK290" s="126"/>
      <c r="EL290" s="126"/>
      <c r="EM290" s="126"/>
      <c r="EN290" s="126"/>
      <c r="EO290" s="126"/>
      <c r="EP290" s="126"/>
      <c r="EQ290" s="126"/>
      <c r="ER290" s="126"/>
      <c r="ES290" s="126"/>
      <c r="ET290" s="126"/>
      <c r="EU290" s="126"/>
      <c r="EV290" s="126"/>
      <c r="EW290" s="126"/>
      <c r="EX290" s="126"/>
      <c r="EY290" s="126"/>
      <c r="EZ290" s="126"/>
      <c r="FA290" s="126"/>
      <c r="FB290" s="126"/>
      <c r="FC290" s="126"/>
      <c r="FD290" s="126"/>
      <c r="FE290" s="126"/>
      <c r="FF290" s="126"/>
      <c r="FG290" s="126"/>
      <c r="FH290" s="126"/>
      <c r="FI290" s="126"/>
      <c r="FJ290" s="126"/>
      <c r="FK290" s="126"/>
      <c r="FL290" s="126"/>
      <c r="FM290" s="126"/>
      <c r="FN290" s="126"/>
      <c r="FO290" s="126"/>
      <c r="FP290" s="126"/>
      <c r="FQ290" s="126"/>
      <c r="FR290" s="126"/>
      <c r="FS290" s="126"/>
      <c r="FT290" s="126"/>
      <c r="FU290" s="126"/>
      <c r="FV290" s="126"/>
      <c r="FW290" s="126"/>
      <c r="FX290" s="126"/>
      <c r="FY290" s="126"/>
      <c r="FZ290" s="126"/>
      <c r="GA290" s="126"/>
      <c r="GB290" s="126"/>
      <c r="GC290" s="126"/>
      <c r="GD290" s="126"/>
      <c r="GE290" s="126"/>
      <c r="GF290" s="126"/>
      <c r="GG290" s="126"/>
      <c r="GH290" s="126"/>
      <c r="GI290" s="126"/>
      <c r="GJ290" s="126"/>
      <c r="GK290" s="126"/>
      <c r="GL290" s="126"/>
      <c r="GM290" s="126"/>
      <c r="GN290" s="126"/>
      <c r="GO290" s="126"/>
      <c r="GP290" s="126"/>
      <c r="GQ290" s="126"/>
      <c r="GR290" s="126"/>
      <c r="GS290" s="126"/>
      <c r="GT290" s="126"/>
      <c r="GU290" s="126"/>
      <c r="GV290" s="126"/>
      <c r="GW290" s="126"/>
      <c r="GX290" s="126"/>
      <c r="GY290" s="126"/>
      <c r="GZ290" s="126"/>
      <c r="HA290" s="126"/>
      <c r="HB290" s="126"/>
      <c r="HC290" s="126"/>
      <c r="HD290" s="126"/>
      <c r="HE290" s="126"/>
      <c r="HF290" s="126"/>
      <c r="HG290" s="126"/>
      <c r="HH290" s="126"/>
      <c r="HI290" s="126"/>
      <c r="HJ290" s="126"/>
      <c r="HK290" s="126"/>
      <c r="HL290" s="126"/>
      <c r="HM290" s="126"/>
      <c r="HN290" s="126"/>
      <c r="HO290" s="126"/>
      <c r="HP290" s="126"/>
      <c r="HQ290" s="126"/>
      <c r="HR290" s="126"/>
      <c r="HS290" s="126"/>
      <c r="HT290" s="126"/>
      <c r="HU290" s="126"/>
      <c r="HV290" s="126"/>
      <c r="HW290" s="126"/>
      <c r="HX290" s="126"/>
      <c r="HY290" s="126"/>
      <c r="HZ290" s="126"/>
      <c r="IA290" s="126"/>
      <c r="IB290" s="126"/>
      <c r="IC290" s="126"/>
      <c r="ID290" s="126"/>
      <c r="IE290" s="126"/>
      <c r="IF290" s="126"/>
      <c r="IG290" s="126"/>
      <c r="IH290" s="126"/>
      <c r="II290" s="126"/>
      <c r="IJ290" s="126"/>
      <c r="IK290" s="126"/>
      <c r="IL290" s="126"/>
      <c r="IM290" s="126"/>
      <c r="IN290" s="126"/>
      <c r="IO290" s="126"/>
      <c r="IP290" s="126"/>
      <c r="IQ290" s="126"/>
      <c r="IR290" s="126"/>
      <c r="IS290" s="126"/>
      <c r="IT290" s="126"/>
    </row>
    <row r="291" spans="1:254" x14ac:dyDescent="0.25">
      <c r="A291" s="209" t="s">
        <v>586</v>
      </c>
      <c r="B291" s="222" t="s">
        <v>584</v>
      </c>
      <c r="C291" s="222" t="s">
        <v>225</v>
      </c>
      <c r="D291" s="222" t="s">
        <v>164</v>
      </c>
      <c r="E291" s="222" t="s">
        <v>259</v>
      </c>
      <c r="F291" s="222" t="s">
        <v>98</v>
      </c>
      <c r="G291" s="212">
        <v>0</v>
      </c>
      <c r="H291" s="213"/>
      <c r="I291" s="213"/>
      <c r="J291" s="213"/>
      <c r="K291" s="213"/>
      <c r="L291" s="213"/>
      <c r="M291" s="213"/>
      <c r="N291" s="213"/>
      <c r="O291" s="213"/>
      <c r="P291" s="213"/>
      <c r="Q291" s="213"/>
      <c r="R291" s="213"/>
      <c r="S291" s="213"/>
      <c r="T291" s="213"/>
      <c r="U291" s="213"/>
      <c r="V291" s="213"/>
      <c r="W291" s="213"/>
      <c r="X291" s="213"/>
      <c r="Y291" s="213"/>
      <c r="Z291" s="213"/>
      <c r="AA291" s="213"/>
      <c r="AB291" s="213"/>
      <c r="AC291" s="213"/>
      <c r="AD291" s="213"/>
      <c r="AE291" s="213"/>
      <c r="AF291" s="213"/>
      <c r="AG291" s="213"/>
      <c r="AH291" s="213"/>
      <c r="AI291" s="213"/>
      <c r="AJ291" s="213"/>
      <c r="AK291" s="213"/>
      <c r="AL291" s="213"/>
      <c r="AM291" s="213"/>
      <c r="AN291" s="213"/>
      <c r="AO291" s="213"/>
      <c r="AP291" s="213"/>
      <c r="AQ291" s="213"/>
      <c r="AR291" s="213"/>
      <c r="AS291" s="213"/>
      <c r="AT291" s="213"/>
      <c r="AU291" s="213"/>
      <c r="AV291" s="213"/>
      <c r="AW291" s="213"/>
      <c r="AX291" s="213"/>
      <c r="AY291" s="213"/>
      <c r="AZ291" s="213"/>
      <c r="BA291" s="213"/>
      <c r="BB291" s="213"/>
      <c r="BC291" s="213"/>
      <c r="BD291" s="213"/>
      <c r="BE291" s="213"/>
      <c r="BF291" s="213"/>
      <c r="BG291" s="213"/>
      <c r="BH291" s="213"/>
      <c r="BI291" s="213"/>
      <c r="BJ291" s="213"/>
      <c r="BK291" s="213"/>
      <c r="BL291" s="213"/>
      <c r="BM291" s="213"/>
      <c r="BN291" s="213"/>
      <c r="BO291" s="213"/>
      <c r="BP291" s="213"/>
      <c r="BQ291" s="213"/>
      <c r="BR291" s="213"/>
      <c r="BS291" s="213"/>
      <c r="BT291" s="213"/>
      <c r="BU291" s="213"/>
      <c r="BV291" s="213"/>
      <c r="BW291" s="213"/>
      <c r="BX291" s="213"/>
      <c r="BY291" s="213"/>
      <c r="BZ291" s="213"/>
      <c r="CA291" s="213"/>
      <c r="CB291" s="213"/>
      <c r="CC291" s="213"/>
      <c r="CD291" s="213"/>
      <c r="CE291" s="213"/>
      <c r="CF291" s="213"/>
      <c r="CG291" s="213"/>
      <c r="CH291" s="213"/>
      <c r="CI291" s="213"/>
      <c r="CJ291" s="213"/>
      <c r="CK291" s="213"/>
      <c r="CL291" s="213"/>
      <c r="CM291" s="213"/>
      <c r="CN291" s="213"/>
      <c r="CO291" s="213"/>
      <c r="CP291" s="213"/>
      <c r="CQ291" s="213"/>
      <c r="CR291" s="213"/>
      <c r="CS291" s="213"/>
      <c r="CT291" s="213"/>
      <c r="CU291" s="213"/>
      <c r="CV291" s="213"/>
      <c r="CW291" s="213"/>
      <c r="CX291" s="213"/>
      <c r="CY291" s="213"/>
      <c r="CZ291" s="213"/>
      <c r="DA291" s="213"/>
      <c r="DB291" s="213"/>
      <c r="DC291" s="213"/>
      <c r="DD291" s="213"/>
      <c r="DE291" s="213"/>
      <c r="DF291" s="213"/>
      <c r="DG291" s="213"/>
      <c r="DH291" s="213"/>
      <c r="DI291" s="213"/>
      <c r="DJ291" s="213"/>
      <c r="DK291" s="213"/>
      <c r="DL291" s="213"/>
      <c r="DM291" s="213"/>
      <c r="DN291" s="213"/>
      <c r="DO291" s="213"/>
      <c r="DP291" s="213"/>
      <c r="DQ291" s="213"/>
      <c r="DR291" s="213"/>
      <c r="DS291" s="213"/>
      <c r="DT291" s="213"/>
      <c r="DU291" s="213"/>
      <c r="DV291" s="213"/>
      <c r="DW291" s="213"/>
      <c r="DX291" s="213"/>
      <c r="DY291" s="213"/>
      <c r="DZ291" s="213"/>
      <c r="EA291" s="213"/>
      <c r="EB291" s="213"/>
      <c r="EC291" s="213"/>
      <c r="ED291" s="213"/>
      <c r="EE291" s="213"/>
      <c r="EF291" s="213"/>
      <c r="EG291" s="213"/>
      <c r="EH291" s="213"/>
      <c r="EI291" s="213"/>
      <c r="EJ291" s="213"/>
      <c r="EK291" s="213"/>
      <c r="EL291" s="213"/>
      <c r="EM291" s="213"/>
      <c r="EN291" s="213"/>
      <c r="EO291" s="213"/>
      <c r="EP291" s="213"/>
      <c r="EQ291" s="213"/>
      <c r="ER291" s="213"/>
      <c r="ES291" s="213"/>
      <c r="ET291" s="213"/>
      <c r="EU291" s="213"/>
      <c r="EV291" s="213"/>
      <c r="EW291" s="213"/>
      <c r="EX291" s="213"/>
      <c r="EY291" s="213"/>
      <c r="EZ291" s="213"/>
      <c r="FA291" s="213"/>
      <c r="FB291" s="213"/>
      <c r="FC291" s="213"/>
      <c r="FD291" s="213"/>
      <c r="FE291" s="213"/>
      <c r="FF291" s="213"/>
      <c r="FG291" s="213"/>
      <c r="FH291" s="213"/>
      <c r="FI291" s="213"/>
      <c r="FJ291" s="213"/>
      <c r="FK291" s="213"/>
      <c r="FL291" s="213"/>
      <c r="FM291" s="213"/>
      <c r="FN291" s="213"/>
      <c r="FO291" s="213"/>
      <c r="FP291" s="213"/>
      <c r="FQ291" s="213"/>
      <c r="FR291" s="213"/>
      <c r="FS291" s="213"/>
      <c r="FT291" s="213"/>
      <c r="FU291" s="213"/>
      <c r="FV291" s="213"/>
      <c r="FW291" s="213"/>
      <c r="FX291" s="213"/>
      <c r="FY291" s="213"/>
      <c r="FZ291" s="213"/>
      <c r="GA291" s="213"/>
      <c r="GB291" s="213"/>
      <c r="GC291" s="213"/>
      <c r="GD291" s="213"/>
      <c r="GE291" s="213"/>
      <c r="GF291" s="213"/>
      <c r="GG291" s="213"/>
      <c r="GH291" s="213"/>
      <c r="GI291" s="213"/>
      <c r="GJ291" s="213"/>
      <c r="GK291" s="213"/>
      <c r="GL291" s="213"/>
      <c r="GM291" s="213"/>
      <c r="GN291" s="213"/>
      <c r="GO291" s="213"/>
      <c r="GP291" s="213"/>
      <c r="GQ291" s="213"/>
      <c r="GR291" s="213"/>
      <c r="GS291" s="213"/>
      <c r="GT291" s="213"/>
      <c r="GU291" s="213"/>
      <c r="GV291" s="213"/>
      <c r="GW291" s="213"/>
      <c r="GX291" s="213"/>
      <c r="GY291" s="213"/>
      <c r="GZ291" s="213"/>
      <c r="HA291" s="213"/>
      <c r="HB291" s="213"/>
      <c r="HC291" s="213"/>
      <c r="HD291" s="213"/>
      <c r="HE291" s="213"/>
      <c r="HF291" s="213"/>
      <c r="HG291" s="213"/>
      <c r="HH291" s="213"/>
      <c r="HI291" s="213"/>
      <c r="HJ291" s="213"/>
      <c r="HK291" s="213"/>
      <c r="HL291" s="213"/>
      <c r="HM291" s="213"/>
      <c r="HN291" s="213"/>
      <c r="HO291" s="213"/>
      <c r="HP291" s="213"/>
      <c r="HQ291" s="213"/>
      <c r="HR291" s="213"/>
      <c r="HS291" s="213"/>
      <c r="HT291" s="213"/>
      <c r="HU291" s="213"/>
      <c r="HV291" s="213"/>
      <c r="HW291" s="213"/>
      <c r="HX291" s="213"/>
      <c r="HY291" s="213"/>
      <c r="HZ291" s="213"/>
      <c r="IA291" s="213"/>
      <c r="IB291" s="213"/>
      <c r="IC291" s="213"/>
      <c r="ID291" s="213"/>
      <c r="IE291" s="213"/>
      <c r="IF291" s="213"/>
      <c r="IG291" s="213"/>
      <c r="IH291" s="213"/>
      <c r="II291" s="213"/>
      <c r="IJ291" s="213"/>
      <c r="IK291" s="213"/>
      <c r="IL291" s="213"/>
      <c r="IM291" s="213"/>
      <c r="IN291" s="213"/>
      <c r="IO291" s="213"/>
      <c r="IP291" s="213"/>
      <c r="IQ291" s="213"/>
      <c r="IR291" s="213"/>
      <c r="IS291" s="213"/>
      <c r="IT291" s="213"/>
    </row>
    <row r="292" spans="1:254" ht="26.4" x14ac:dyDescent="0.25">
      <c r="A292" s="209" t="s">
        <v>140</v>
      </c>
      <c r="B292" s="222" t="s">
        <v>584</v>
      </c>
      <c r="C292" s="222" t="s">
        <v>225</v>
      </c>
      <c r="D292" s="222" t="s">
        <v>164</v>
      </c>
      <c r="E292" s="222" t="s">
        <v>259</v>
      </c>
      <c r="F292" s="222" t="s">
        <v>141</v>
      </c>
      <c r="G292" s="212">
        <v>200.28</v>
      </c>
      <c r="H292" s="213"/>
      <c r="I292" s="213"/>
      <c r="J292" s="213"/>
      <c r="K292" s="213"/>
      <c r="L292" s="213"/>
      <c r="M292" s="213"/>
      <c r="N292" s="213"/>
      <c r="O292" s="213"/>
      <c r="P292" s="213"/>
      <c r="Q292" s="213"/>
      <c r="R292" s="213"/>
      <c r="S292" s="213"/>
      <c r="T292" s="213"/>
      <c r="U292" s="213"/>
      <c r="V292" s="213"/>
      <c r="W292" s="213"/>
      <c r="X292" s="213"/>
      <c r="Y292" s="213"/>
      <c r="Z292" s="213"/>
      <c r="AA292" s="213"/>
      <c r="AB292" s="213"/>
      <c r="AC292" s="213"/>
      <c r="AD292" s="213"/>
      <c r="AE292" s="213"/>
      <c r="AF292" s="213"/>
      <c r="AG292" s="213"/>
      <c r="AH292" s="213"/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3"/>
      <c r="BA292" s="213"/>
      <c r="BB292" s="213"/>
      <c r="BC292" s="213"/>
      <c r="BD292" s="213"/>
      <c r="BE292" s="213"/>
      <c r="BF292" s="213"/>
      <c r="BG292" s="213"/>
      <c r="BH292" s="213"/>
      <c r="BI292" s="213"/>
      <c r="BJ292" s="213"/>
      <c r="BK292" s="213"/>
      <c r="BL292" s="213"/>
      <c r="BM292" s="213"/>
      <c r="BN292" s="213"/>
      <c r="BO292" s="213"/>
      <c r="BP292" s="213"/>
      <c r="BQ292" s="213"/>
      <c r="BR292" s="213"/>
      <c r="BS292" s="213"/>
      <c r="BT292" s="213"/>
      <c r="BU292" s="213"/>
      <c r="BV292" s="213"/>
      <c r="BW292" s="213"/>
      <c r="BX292" s="213"/>
      <c r="BY292" s="213"/>
      <c r="BZ292" s="213"/>
      <c r="CA292" s="213"/>
      <c r="CB292" s="213"/>
      <c r="CC292" s="213"/>
      <c r="CD292" s="213"/>
      <c r="CE292" s="213"/>
      <c r="CF292" s="213"/>
      <c r="CG292" s="213"/>
      <c r="CH292" s="213"/>
      <c r="CI292" s="213"/>
      <c r="CJ292" s="213"/>
      <c r="CK292" s="213"/>
      <c r="CL292" s="213"/>
      <c r="CM292" s="213"/>
      <c r="CN292" s="213"/>
      <c r="CO292" s="213"/>
      <c r="CP292" s="213"/>
      <c r="CQ292" s="213"/>
      <c r="CR292" s="213"/>
      <c r="CS292" s="213"/>
      <c r="CT292" s="213"/>
      <c r="CU292" s="213"/>
      <c r="CV292" s="213"/>
      <c r="CW292" s="213"/>
      <c r="CX292" s="213"/>
      <c r="CY292" s="213"/>
      <c r="CZ292" s="213"/>
      <c r="DA292" s="213"/>
      <c r="DB292" s="213"/>
      <c r="DC292" s="213"/>
      <c r="DD292" s="213"/>
      <c r="DE292" s="213"/>
      <c r="DF292" s="213"/>
      <c r="DG292" s="213"/>
      <c r="DH292" s="213"/>
      <c r="DI292" s="213"/>
      <c r="DJ292" s="213"/>
      <c r="DK292" s="213"/>
      <c r="DL292" s="213"/>
      <c r="DM292" s="213"/>
      <c r="DN292" s="213"/>
      <c r="DO292" s="213"/>
      <c r="DP292" s="213"/>
      <c r="DQ292" s="213"/>
      <c r="DR292" s="213"/>
      <c r="DS292" s="213"/>
      <c r="DT292" s="213"/>
      <c r="DU292" s="213"/>
      <c r="DV292" s="213"/>
      <c r="DW292" s="213"/>
      <c r="DX292" s="213"/>
      <c r="DY292" s="213"/>
      <c r="DZ292" s="213"/>
      <c r="EA292" s="213"/>
      <c r="EB292" s="213"/>
      <c r="EC292" s="213"/>
      <c r="ED292" s="213"/>
      <c r="EE292" s="213"/>
      <c r="EF292" s="213"/>
      <c r="EG292" s="213"/>
      <c r="EH292" s="213"/>
      <c r="EI292" s="213"/>
      <c r="EJ292" s="213"/>
      <c r="EK292" s="213"/>
      <c r="EL292" s="213"/>
      <c r="EM292" s="213"/>
      <c r="EN292" s="213"/>
      <c r="EO292" s="213"/>
      <c r="EP292" s="213"/>
      <c r="EQ292" s="213"/>
      <c r="ER292" s="213"/>
      <c r="ES292" s="213"/>
      <c r="ET292" s="213"/>
      <c r="EU292" s="213"/>
      <c r="EV292" s="213"/>
      <c r="EW292" s="213"/>
      <c r="EX292" s="213"/>
      <c r="EY292" s="213"/>
      <c r="EZ292" s="213"/>
      <c r="FA292" s="213"/>
      <c r="FB292" s="213"/>
      <c r="FC292" s="213"/>
      <c r="FD292" s="213"/>
      <c r="FE292" s="213"/>
      <c r="FF292" s="213"/>
      <c r="FG292" s="213"/>
      <c r="FH292" s="213"/>
      <c r="FI292" s="213"/>
      <c r="FJ292" s="213"/>
      <c r="FK292" s="213"/>
      <c r="FL292" s="213"/>
      <c r="FM292" s="213"/>
      <c r="FN292" s="213"/>
      <c r="FO292" s="213"/>
      <c r="FP292" s="213"/>
      <c r="FQ292" s="213"/>
      <c r="FR292" s="213"/>
      <c r="FS292" s="213"/>
      <c r="FT292" s="213"/>
      <c r="FU292" s="213"/>
      <c r="FV292" s="213"/>
      <c r="FW292" s="213"/>
      <c r="FX292" s="213"/>
      <c r="FY292" s="213"/>
      <c r="FZ292" s="213"/>
      <c r="GA292" s="213"/>
      <c r="GB292" s="213"/>
      <c r="GC292" s="213"/>
      <c r="GD292" s="213"/>
      <c r="GE292" s="213"/>
      <c r="GF292" s="213"/>
      <c r="GG292" s="213"/>
      <c r="GH292" s="213"/>
      <c r="GI292" s="213"/>
      <c r="GJ292" s="213"/>
      <c r="GK292" s="213"/>
      <c r="GL292" s="213"/>
      <c r="GM292" s="213"/>
      <c r="GN292" s="213"/>
      <c r="GO292" s="213"/>
      <c r="GP292" s="213"/>
      <c r="GQ292" s="213"/>
      <c r="GR292" s="213"/>
      <c r="GS292" s="213"/>
      <c r="GT292" s="213"/>
      <c r="GU292" s="213"/>
      <c r="GV292" s="213"/>
      <c r="GW292" s="213"/>
      <c r="GX292" s="213"/>
      <c r="GY292" s="213"/>
      <c r="GZ292" s="213"/>
      <c r="HA292" s="213"/>
      <c r="HB292" s="213"/>
      <c r="HC292" s="213"/>
      <c r="HD292" s="213"/>
      <c r="HE292" s="213"/>
      <c r="HF292" s="213"/>
      <c r="HG292" s="213"/>
      <c r="HH292" s="213"/>
      <c r="HI292" s="213"/>
      <c r="HJ292" s="213"/>
      <c r="HK292" s="213"/>
      <c r="HL292" s="213"/>
      <c r="HM292" s="213"/>
      <c r="HN292" s="213"/>
      <c r="HO292" s="213"/>
      <c r="HP292" s="213"/>
      <c r="HQ292" s="213"/>
      <c r="HR292" s="213"/>
      <c r="HS292" s="213"/>
      <c r="HT292" s="213"/>
      <c r="HU292" s="213"/>
      <c r="HV292" s="213"/>
      <c r="HW292" s="213"/>
      <c r="HX292" s="213"/>
      <c r="HY292" s="213"/>
      <c r="HZ292" s="213"/>
      <c r="IA292" s="213"/>
      <c r="IB292" s="213"/>
      <c r="IC292" s="213"/>
      <c r="ID292" s="213"/>
      <c r="IE292" s="213"/>
      <c r="IF292" s="213"/>
      <c r="IG292" s="213"/>
      <c r="IH292" s="213"/>
      <c r="II292" s="213"/>
      <c r="IJ292" s="213"/>
      <c r="IK292" s="213"/>
      <c r="IL292" s="213"/>
      <c r="IM292" s="213"/>
      <c r="IN292" s="213"/>
      <c r="IO292" s="213"/>
      <c r="IP292" s="213"/>
      <c r="IQ292" s="213"/>
      <c r="IR292" s="213"/>
      <c r="IS292" s="213"/>
      <c r="IT292" s="213"/>
    </row>
    <row r="293" spans="1:254" ht="15.6" x14ac:dyDescent="0.3">
      <c r="A293" s="246" t="s">
        <v>263</v>
      </c>
      <c r="B293" s="229" t="s">
        <v>584</v>
      </c>
      <c r="C293" s="242" t="s">
        <v>160</v>
      </c>
      <c r="D293" s="242"/>
      <c r="E293" s="242"/>
      <c r="F293" s="242"/>
      <c r="G293" s="243">
        <f>SUM(G294+G314)</f>
        <v>73416.01999999999</v>
      </c>
    </row>
    <row r="294" spans="1:254" s="213" customFormat="1" ht="13.8" x14ac:dyDescent="0.25">
      <c r="A294" s="218" t="s">
        <v>264</v>
      </c>
      <c r="B294" s="201" t="s">
        <v>584</v>
      </c>
      <c r="C294" s="197" t="s">
        <v>160</v>
      </c>
      <c r="D294" s="197" t="s">
        <v>83</v>
      </c>
      <c r="E294" s="197"/>
      <c r="F294" s="197"/>
      <c r="G294" s="198">
        <f>SUM(G307+G299+G305+G297+G301+G303+G295)</f>
        <v>56587.28</v>
      </c>
      <c r="H294" s="181"/>
      <c r="I294" s="181"/>
      <c r="J294" s="181"/>
      <c r="K294" s="181"/>
      <c r="L294" s="181"/>
      <c r="M294" s="181"/>
      <c r="N294" s="181"/>
      <c r="O294" s="181"/>
      <c r="P294" s="181"/>
      <c r="Q294" s="181"/>
      <c r="R294" s="181"/>
      <c r="S294" s="181"/>
      <c r="T294" s="181"/>
      <c r="U294" s="181"/>
      <c r="V294" s="181"/>
      <c r="W294" s="181"/>
      <c r="X294" s="181"/>
      <c r="Y294" s="181"/>
      <c r="Z294" s="181"/>
      <c r="AA294" s="181"/>
      <c r="AB294" s="181"/>
      <c r="AC294" s="181"/>
      <c r="AD294" s="181"/>
      <c r="AE294" s="181"/>
      <c r="AF294" s="181"/>
      <c r="AG294" s="181"/>
      <c r="AH294" s="181"/>
      <c r="AI294" s="181"/>
      <c r="AJ294" s="181"/>
      <c r="AK294" s="181"/>
      <c r="AL294" s="181"/>
      <c r="AM294" s="181"/>
      <c r="AN294" s="181"/>
      <c r="AO294" s="181"/>
      <c r="AP294" s="181"/>
      <c r="AQ294" s="181"/>
      <c r="AR294" s="181"/>
      <c r="AS294" s="181"/>
      <c r="AT294" s="181"/>
      <c r="AU294" s="181"/>
      <c r="AV294" s="181"/>
      <c r="AW294" s="181"/>
      <c r="AX294" s="181"/>
      <c r="AY294" s="181"/>
      <c r="AZ294" s="181"/>
      <c r="BA294" s="181"/>
      <c r="BB294" s="181"/>
      <c r="BC294" s="181"/>
      <c r="BD294" s="181"/>
      <c r="BE294" s="181"/>
      <c r="BF294" s="181"/>
      <c r="BG294" s="181"/>
      <c r="BH294" s="181"/>
      <c r="BI294" s="181"/>
      <c r="BJ294" s="181"/>
      <c r="BK294" s="181"/>
      <c r="BL294" s="181"/>
      <c r="BM294" s="181"/>
      <c r="BN294" s="181"/>
      <c r="BO294" s="181"/>
      <c r="BP294" s="181"/>
      <c r="BQ294" s="181"/>
      <c r="BR294" s="181"/>
      <c r="BS294" s="181"/>
      <c r="BT294" s="181"/>
      <c r="BU294" s="181"/>
      <c r="BV294" s="181"/>
      <c r="BW294" s="181"/>
      <c r="BX294" s="181"/>
      <c r="BY294" s="181"/>
      <c r="BZ294" s="181"/>
      <c r="CA294" s="181"/>
      <c r="CB294" s="181"/>
      <c r="CC294" s="181"/>
      <c r="CD294" s="181"/>
      <c r="CE294" s="181"/>
      <c r="CF294" s="181"/>
      <c r="CG294" s="181"/>
      <c r="CH294" s="181"/>
      <c r="CI294" s="181"/>
      <c r="CJ294" s="181"/>
      <c r="CK294" s="181"/>
      <c r="CL294" s="181"/>
      <c r="CM294" s="181"/>
      <c r="CN294" s="181"/>
      <c r="CO294" s="181"/>
      <c r="CP294" s="181"/>
      <c r="CQ294" s="181"/>
      <c r="CR294" s="181"/>
      <c r="CS294" s="181"/>
      <c r="CT294" s="181"/>
      <c r="CU294" s="181"/>
      <c r="CV294" s="181"/>
      <c r="CW294" s="181"/>
      <c r="CX294" s="181"/>
      <c r="CY294" s="181"/>
      <c r="CZ294" s="181"/>
      <c r="DA294" s="181"/>
      <c r="DB294" s="181"/>
      <c r="DC294" s="181"/>
      <c r="DD294" s="181"/>
      <c r="DE294" s="181"/>
      <c r="DF294" s="181"/>
      <c r="DG294" s="181"/>
      <c r="DH294" s="181"/>
      <c r="DI294" s="181"/>
      <c r="DJ294" s="181"/>
      <c r="DK294" s="181"/>
      <c r="DL294" s="181"/>
      <c r="DM294" s="181"/>
      <c r="DN294" s="181"/>
      <c r="DO294" s="181"/>
      <c r="DP294" s="181"/>
      <c r="DQ294" s="181"/>
      <c r="DR294" s="181"/>
      <c r="DS294" s="181"/>
      <c r="DT294" s="181"/>
      <c r="DU294" s="181"/>
      <c r="DV294" s="181"/>
      <c r="DW294" s="181"/>
      <c r="DX294" s="181"/>
      <c r="DY294" s="181"/>
      <c r="DZ294" s="181"/>
      <c r="EA294" s="181"/>
      <c r="EB294" s="181"/>
      <c r="EC294" s="181"/>
      <c r="ED294" s="181"/>
      <c r="EE294" s="181"/>
      <c r="EF294" s="181"/>
      <c r="EG294" s="181"/>
      <c r="EH294" s="181"/>
      <c r="EI294" s="181"/>
      <c r="EJ294" s="181"/>
      <c r="EK294" s="181"/>
      <c r="EL294" s="181"/>
      <c r="EM294" s="181"/>
      <c r="EN294" s="181"/>
      <c r="EO294" s="181"/>
      <c r="EP294" s="181"/>
      <c r="EQ294" s="181"/>
      <c r="ER294" s="181"/>
      <c r="ES294" s="181"/>
      <c r="ET294" s="181"/>
      <c r="EU294" s="181"/>
      <c r="EV294" s="181"/>
      <c r="EW294" s="181"/>
      <c r="EX294" s="181"/>
      <c r="EY294" s="181"/>
      <c r="EZ294" s="181"/>
      <c r="FA294" s="181"/>
      <c r="FB294" s="181"/>
      <c r="FC294" s="181"/>
      <c r="FD294" s="181"/>
      <c r="FE294" s="181"/>
      <c r="FF294" s="181"/>
      <c r="FG294" s="181"/>
      <c r="FH294" s="181"/>
      <c r="FI294" s="181"/>
      <c r="FJ294" s="181"/>
      <c r="FK294" s="181"/>
      <c r="FL294" s="181"/>
      <c r="FM294" s="181"/>
      <c r="FN294" s="181"/>
      <c r="FO294" s="181"/>
      <c r="FP294" s="181"/>
      <c r="FQ294" s="181"/>
      <c r="FR294" s="181"/>
      <c r="FS294" s="181"/>
      <c r="FT294" s="181"/>
      <c r="FU294" s="181"/>
      <c r="FV294" s="181"/>
      <c r="FW294" s="181"/>
      <c r="FX294" s="181"/>
      <c r="FY294" s="181"/>
      <c r="FZ294" s="181"/>
      <c r="GA294" s="181"/>
      <c r="GB294" s="181"/>
      <c r="GC294" s="181"/>
      <c r="GD294" s="181"/>
      <c r="GE294" s="181"/>
      <c r="GF294" s="181"/>
      <c r="GG294" s="181"/>
      <c r="GH294" s="181"/>
      <c r="GI294" s="181"/>
      <c r="GJ294" s="181"/>
      <c r="GK294" s="181"/>
      <c r="GL294" s="181"/>
      <c r="GM294" s="181"/>
      <c r="GN294" s="181"/>
      <c r="GO294" s="181"/>
      <c r="GP294" s="181"/>
      <c r="GQ294" s="181"/>
      <c r="GR294" s="181"/>
      <c r="GS294" s="181"/>
      <c r="GT294" s="181"/>
      <c r="GU294" s="181"/>
      <c r="GV294" s="181"/>
      <c r="GW294" s="181"/>
      <c r="GX294" s="181"/>
      <c r="GY294" s="181"/>
      <c r="GZ294" s="181"/>
      <c r="HA294" s="181"/>
      <c r="HB294" s="181"/>
      <c r="HC294" s="181"/>
      <c r="HD294" s="181"/>
      <c r="HE294" s="181"/>
      <c r="HF294" s="181"/>
      <c r="HG294" s="181"/>
      <c r="HH294" s="181"/>
      <c r="HI294" s="181"/>
      <c r="HJ294" s="181"/>
      <c r="HK294" s="181"/>
      <c r="HL294" s="181"/>
      <c r="HM294" s="181"/>
      <c r="HN294" s="181"/>
      <c r="HO294" s="181"/>
      <c r="HP294" s="181"/>
      <c r="HQ294" s="181"/>
      <c r="HR294" s="181"/>
      <c r="HS294" s="181"/>
      <c r="HT294" s="181"/>
      <c r="HU294" s="181"/>
      <c r="HV294" s="181"/>
      <c r="HW294" s="181"/>
      <c r="HX294" s="181"/>
      <c r="HY294" s="181"/>
      <c r="HZ294" s="181"/>
      <c r="IA294" s="181"/>
      <c r="IB294" s="181"/>
      <c r="IC294" s="181"/>
      <c r="ID294" s="181"/>
      <c r="IE294" s="181"/>
      <c r="IF294" s="181"/>
      <c r="IG294" s="181"/>
      <c r="IH294" s="181"/>
      <c r="II294" s="181"/>
      <c r="IJ294" s="181"/>
      <c r="IK294" s="181"/>
      <c r="IL294" s="181"/>
      <c r="IM294" s="181"/>
      <c r="IN294" s="181"/>
      <c r="IO294" s="181"/>
      <c r="IP294" s="181"/>
      <c r="IQ294" s="181"/>
      <c r="IR294" s="181"/>
      <c r="IS294" s="181"/>
      <c r="IT294" s="181"/>
    </row>
    <row r="295" spans="1:254" s="213" customFormat="1" ht="13.8" x14ac:dyDescent="0.3">
      <c r="A295" s="204" t="s">
        <v>375</v>
      </c>
      <c r="B295" s="206" t="s">
        <v>584</v>
      </c>
      <c r="C295" s="220" t="s">
        <v>160</v>
      </c>
      <c r="D295" s="220" t="s">
        <v>83</v>
      </c>
      <c r="E295" s="220" t="s">
        <v>376</v>
      </c>
      <c r="F295" s="220"/>
      <c r="G295" s="207">
        <f>SUM(G296)</f>
        <v>398.86</v>
      </c>
    </row>
    <row r="296" spans="1:254" s="213" customFormat="1" ht="26.4" x14ac:dyDescent="0.25">
      <c r="A296" s="209" t="s">
        <v>140</v>
      </c>
      <c r="B296" s="211" t="s">
        <v>584</v>
      </c>
      <c r="C296" s="222" t="s">
        <v>160</v>
      </c>
      <c r="D296" s="222" t="s">
        <v>83</v>
      </c>
      <c r="E296" s="222" t="s">
        <v>376</v>
      </c>
      <c r="F296" s="222" t="s">
        <v>141</v>
      </c>
      <c r="G296" s="212">
        <v>398.86</v>
      </c>
    </row>
    <row r="297" spans="1:254" s="213" customFormat="1" ht="13.8" x14ac:dyDescent="0.3">
      <c r="A297" s="204" t="s">
        <v>632</v>
      </c>
      <c r="B297" s="206" t="s">
        <v>584</v>
      </c>
      <c r="C297" s="220" t="s">
        <v>160</v>
      </c>
      <c r="D297" s="220" t="s">
        <v>83</v>
      </c>
      <c r="E297" s="222" t="s">
        <v>633</v>
      </c>
      <c r="F297" s="220"/>
      <c r="G297" s="202">
        <f>SUM(G298)</f>
        <v>376.13</v>
      </c>
      <c r="H297" s="181"/>
      <c r="I297" s="181"/>
      <c r="J297" s="181"/>
      <c r="K297" s="181"/>
      <c r="L297" s="181"/>
      <c r="M297" s="181"/>
      <c r="N297" s="181"/>
      <c r="O297" s="181"/>
      <c r="P297" s="181"/>
      <c r="Q297" s="181"/>
      <c r="R297" s="181"/>
      <c r="S297" s="181"/>
      <c r="T297" s="181"/>
      <c r="U297" s="181"/>
      <c r="V297" s="181"/>
      <c r="W297" s="181"/>
      <c r="X297" s="181"/>
      <c r="Y297" s="181"/>
      <c r="Z297" s="181"/>
      <c r="AA297" s="181"/>
      <c r="AB297" s="181"/>
      <c r="AC297" s="181"/>
      <c r="AD297" s="181"/>
      <c r="AE297" s="181"/>
      <c r="AF297" s="181"/>
      <c r="AG297" s="181"/>
      <c r="AH297" s="181"/>
      <c r="AI297" s="181"/>
      <c r="AJ297" s="181"/>
      <c r="AK297" s="181"/>
      <c r="AL297" s="181"/>
      <c r="AM297" s="181"/>
      <c r="AN297" s="181"/>
      <c r="AO297" s="181"/>
      <c r="AP297" s="181"/>
      <c r="AQ297" s="181"/>
      <c r="AR297" s="181"/>
      <c r="AS297" s="181"/>
      <c r="AT297" s="181"/>
      <c r="AU297" s="181"/>
      <c r="AV297" s="181"/>
      <c r="AW297" s="181"/>
      <c r="AX297" s="181"/>
      <c r="AY297" s="181"/>
      <c r="AZ297" s="181"/>
      <c r="BA297" s="181"/>
      <c r="BB297" s="181"/>
      <c r="BC297" s="181"/>
      <c r="BD297" s="181"/>
      <c r="BE297" s="181"/>
      <c r="BF297" s="181"/>
      <c r="BG297" s="181"/>
      <c r="BH297" s="181"/>
      <c r="BI297" s="181"/>
      <c r="BJ297" s="181"/>
      <c r="BK297" s="181"/>
      <c r="BL297" s="181"/>
      <c r="BM297" s="181"/>
      <c r="BN297" s="181"/>
      <c r="BO297" s="181"/>
      <c r="BP297" s="181"/>
      <c r="BQ297" s="181"/>
      <c r="BR297" s="181"/>
      <c r="BS297" s="181"/>
      <c r="BT297" s="181"/>
      <c r="BU297" s="181"/>
      <c r="BV297" s="181"/>
      <c r="BW297" s="181"/>
      <c r="BX297" s="181"/>
      <c r="BY297" s="181"/>
      <c r="BZ297" s="181"/>
      <c r="CA297" s="181"/>
      <c r="CB297" s="181"/>
      <c r="CC297" s="181"/>
      <c r="CD297" s="181"/>
      <c r="CE297" s="181"/>
      <c r="CF297" s="181"/>
      <c r="CG297" s="181"/>
      <c r="CH297" s="181"/>
      <c r="CI297" s="181"/>
      <c r="CJ297" s="181"/>
      <c r="CK297" s="181"/>
      <c r="CL297" s="181"/>
      <c r="CM297" s="181"/>
      <c r="CN297" s="181"/>
      <c r="CO297" s="181"/>
      <c r="CP297" s="181"/>
      <c r="CQ297" s="181"/>
      <c r="CR297" s="181"/>
      <c r="CS297" s="181"/>
      <c r="CT297" s="181"/>
      <c r="CU297" s="181"/>
      <c r="CV297" s="181"/>
      <c r="CW297" s="181"/>
      <c r="CX297" s="181"/>
      <c r="CY297" s="181"/>
      <c r="CZ297" s="181"/>
      <c r="DA297" s="181"/>
      <c r="DB297" s="181"/>
      <c r="DC297" s="181"/>
      <c r="DD297" s="181"/>
      <c r="DE297" s="181"/>
      <c r="DF297" s="181"/>
      <c r="DG297" s="181"/>
      <c r="DH297" s="181"/>
      <c r="DI297" s="181"/>
      <c r="DJ297" s="181"/>
      <c r="DK297" s="181"/>
      <c r="DL297" s="181"/>
      <c r="DM297" s="181"/>
      <c r="DN297" s="181"/>
      <c r="DO297" s="181"/>
      <c r="DP297" s="181"/>
      <c r="DQ297" s="181"/>
      <c r="DR297" s="181"/>
      <c r="DS297" s="181"/>
      <c r="DT297" s="181"/>
      <c r="DU297" s="181"/>
      <c r="DV297" s="181"/>
      <c r="DW297" s="181"/>
      <c r="DX297" s="181"/>
      <c r="DY297" s="181"/>
      <c r="DZ297" s="181"/>
      <c r="EA297" s="181"/>
      <c r="EB297" s="181"/>
      <c r="EC297" s="181"/>
      <c r="ED297" s="181"/>
      <c r="EE297" s="181"/>
      <c r="EF297" s="181"/>
      <c r="EG297" s="181"/>
      <c r="EH297" s="181"/>
      <c r="EI297" s="181"/>
      <c r="EJ297" s="181"/>
      <c r="EK297" s="181"/>
      <c r="EL297" s="181"/>
      <c r="EM297" s="181"/>
      <c r="EN297" s="181"/>
      <c r="EO297" s="181"/>
      <c r="EP297" s="181"/>
      <c r="EQ297" s="181"/>
      <c r="ER297" s="181"/>
      <c r="ES297" s="181"/>
      <c r="ET297" s="181"/>
      <c r="EU297" s="181"/>
      <c r="EV297" s="181"/>
      <c r="EW297" s="181"/>
      <c r="EX297" s="181"/>
      <c r="EY297" s="181"/>
      <c r="EZ297" s="181"/>
      <c r="FA297" s="181"/>
      <c r="FB297" s="181"/>
      <c r="FC297" s="181"/>
      <c r="FD297" s="181"/>
      <c r="FE297" s="181"/>
      <c r="FF297" s="181"/>
      <c r="FG297" s="181"/>
      <c r="FH297" s="181"/>
      <c r="FI297" s="181"/>
      <c r="FJ297" s="181"/>
      <c r="FK297" s="181"/>
      <c r="FL297" s="181"/>
      <c r="FM297" s="181"/>
      <c r="FN297" s="181"/>
      <c r="FO297" s="181"/>
      <c r="FP297" s="181"/>
      <c r="FQ297" s="181"/>
      <c r="FR297" s="181"/>
      <c r="FS297" s="181"/>
      <c r="FT297" s="181"/>
      <c r="FU297" s="181"/>
      <c r="FV297" s="181"/>
      <c r="FW297" s="181"/>
      <c r="FX297" s="181"/>
      <c r="FY297" s="181"/>
      <c r="FZ297" s="181"/>
      <c r="GA297" s="181"/>
      <c r="GB297" s="181"/>
      <c r="GC297" s="181"/>
      <c r="GD297" s="181"/>
      <c r="GE297" s="181"/>
      <c r="GF297" s="181"/>
      <c r="GG297" s="181"/>
      <c r="GH297" s="181"/>
      <c r="GI297" s="181"/>
      <c r="GJ297" s="181"/>
      <c r="GK297" s="181"/>
      <c r="GL297" s="181"/>
      <c r="GM297" s="181"/>
      <c r="GN297" s="181"/>
      <c r="GO297" s="181"/>
      <c r="GP297" s="181"/>
      <c r="GQ297" s="181"/>
      <c r="GR297" s="181"/>
      <c r="GS297" s="181"/>
      <c r="GT297" s="181"/>
      <c r="GU297" s="181"/>
      <c r="GV297" s="181"/>
      <c r="GW297" s="181"/>
      <c r="GX297" s="181"/>
      <c r="GY297" s="181"/>
      <c r="GZ297" s="181"/>
      <c r="HA297" s="181"/>
      <c r="HB297" s="181"/>
      <c r="HC297" s="181"/>
      <c r="HD297" s="181"/>
      <c r="HE297" s="181"/>
      <c r="HF297" s="181"/>
      <c r="HG297" s="181"/>
      <c r="HH297" s="181"/>
      <c r="HI297" s="181"/>
      <c r="HJ297" s="181"/>
      <c r="HK297" s="181"/>
      <c r="HL297" s="181"/>
      <c r="HM297" s="181"/>
      <c r="HN297" s="181"/>
      <c r="HO297" s="181"/>
      <c r="HP297" s="181"/>
      <c r="HQ297" s="181"/>
      <c r="HR297" s="181"/>
      <c r="HS297" s="181"/>
      <c r="HT297" s="181"/>
      <c r="HU297" s="181"/>
      <c r="HV297" s="181"/>
      <c r="HW297" s="181"/>
      <c r="HX297" s="181"/>
      <c r="HY297" s="181"/>
      <c r="HZ297" s="181"/>
      <c r="IA297" s="181"/>
      <c r="IB297" s="181"/>
      <c r="IC297" s="181"/>
      <c r="ID297" s="181"/>
      <c r="IE297" s="181"/>
      <c r="IF297" s="181"/>
      <c r="IG297" s="181"/>
      <c r="IH297" s="181"/>
      <c r="II297" s="181"/>
      <c r="IJ297" s="181"/>
      <c r="IK297" s="181"/>
      <c r="IL297" s="181"/>
      <c r="IM297" s="181"/>
      <c r="IN297" s="181"/>
      <c r="IO297" s="181"/>
      <c r="IP297" s="181"/>
      <c r="IQ297" s="181"/>
      <c r="IR297" s="181"/>
      <c r="IS297" s="181"/>
      <c r="IT297" s="181"/>
    </row>
    <row r="298" spans="1:254" s="213" customFormat="1" ht="26.4" x14ac:dyDescent="0.25">
      <c r="A298" s="209" t="s">
        <v>140</v>
      </c>
      <c r="B298" s="211" t="s">
        <v>584</v>
      </c>
      <c r="C298" s="222" t="s">
        <v>160</v>
      </c>
      <c r="D298" s="222" t="s">
        <v>83</v>
      </c>
      <c r="E298" s="222" t="s">
        <v>633</v>
      </c>
      <c r="F298" s="222" t="s">
        <v>141</v>
      </c>
      <c r="G298" s="217">
        <v>376.13</v>
      </c>
      <c r="H298" s="181"/>
      <c r="I298" s="181"/>
      <c r="J298" s="181"/>
      <c r="K298" s="181"/>
      <c r="L298" s="181"/>
      <c r="M298" s="181"/>
      <c r="N298" s="181"/>
      <c r="O298" s="181"/>
      <c r="P298" s="181"/>
      <c r="Q298" s="181"/>
      <c r="R298" s="181"/>
      <c r="S298" s="181"/>
      <c r="T298" s="181"/>
      <c r="U298" s="181"/>
      <c r="V298" s="181"/>
      <c r="W298" s="181"/>
      <c r="X298" s="181"/>
      <c r="Y298" s="181"/>
      <c r="Z298" s="181"/>
      <c r="AA298" s="181"/>
      <c r="AB298" s="181"/>
      <c r="AC298" s="181"/>
      <c r="AD298" s="181"/>
      <c r="AE298" s="181"/>
      <c r="AF298" s="181"/>
      <c r="AG298" s="181"/>
      <c r="AH298" s="181"/>
      <c r="AI298" s="181"/>
      <c r="AJ298" s="181"/>
      <c r="AK298" s="181"/>
      <c r="AL298" s="181"/>
      <c r="AM298" s="181"/>
      <c r="AN298" s="181"/>
      <c r="AO298" s="181"/>
      <c r="AP298" s="181"/>
      <c r="AQ298" s="181"/>
      <c r="AR298" s="181"/>
      <c r="AS298" s="181"/>
      <c r="AT298" s="181"/>
      <c r="AU298" s="181"/>
      <c r="AV298" s="181"/>
      <c r="AW298" s="181"/>
      <c r="AX298" s="181"/>
      <c r="AY298" s="181"/>
      <c r="AZ298" s="181"/>
      <c r="BA298" s="181"/>
      <c r="BB298" s="181"/>
      <c r="BC298" s="181"/>
      <c r="BD298" s="181"/>
      <c r="BE298" s="181"/>
      <c r="BF298" s="181"/>
      <c r="BG298" s="181"/>
      <c r="BH298" s="181"/>
      <c r="BI298" s="181"/>
      <c r="BJ298" s="181"/>
      <c r="BK298" s="181"/>
      <c r="BL298" s="181"/>
      <c r="BM298" s="181"/>
      <c r="BN298" s="181"/>
      <c r="BO298" s="181"/>
      <c r="BP298" s="181"/>
      <c r="BQ298" s="181"/>
      <c r="BR298" s="181"/>
      <c r="BS298" s="181"/>
      <c r="BT298" s="181"/>
      <c r="BU298" s="181"/>
      <c r="BV298" s="181"/>
      <c r="BW298" s="181"/>
      <c r="BX298" s="181"/>
      <c r="BY298" s="181"/>
      <c r="BZ298" s="181"/>
      <c r="CA298" s="181"/>
      <c r="CB298" s="181"/>
      <c r="CC298" s="181"/>
      <c r="CD298" s="181"/>
      <c r="CE298" s="181"/>
      <c r="CF298" s="181"/>
      <c r="CG298" s="181"/>
      <c r="CH298" s="181"/>
      <c r="CI298" s="181"/>
      <c r="CJ298" s="181"/>
      <c r="CK298" s="181"/>
      <c r="CL298" s="181"/>
      <c r="CM298" s="181"/>
      <c r="CN298" s="181"/>
      <c r="CO298" s="181"/>
      <c r="CP298" s="181"/>
      <c r="CQ298" s="181"/>
      <c r="CR298" s="181"/>
      <c r="CS298" s="181"/>
      <c r="CT298" s="181"/>
      <c r="CU298" s="181"/>
      <c r="CV298" s="181"/>
      <c r="CW298" s="181"/>
      <c r="CX298" s="181"/>
      <c r="CY298" s="181"/>
      <c r="CZ298" s="181"/>
      <c r="DA298" s="181"/>
      <c r="DB298" s="181"/>
      <c r="DC298" s="181"/>
      <c r="DD298" s="181"/>
      <c r="DE298" s="181"/>
      <c r="DF298" s="181"/>
      <c r="DG298" s="181"/>
      <c r="DH298" s="181"/>
      <c r="DI298" s="181"/>
      <c r="DJ298" s="181"/>
      <c r="DK298" s="181"/>
      <c r="DL298" s="181"/>
      <c r="DM298" s="181"/>
      <c r="DN298" s="181"/>
      <c r="DO298" s="181"/>
      <c r="DP298" s="181"/>
      <c r="DQ298" s="181"/>
      <c r="DR298" s="181"/>
      <c r="DS298" s="181"/>
      <c r="DT298" s="181"/>
      <c r="DU298" s="181"/>
      <c r="DV298" s="181"/>
      <c r="DW298" s="181"/>
      <c r="DX298" s="181"/>
      <c r="DY298" s="181"/>
      <c r="DZ298" s="181"/>
      <c r="EA298" s="181"/>
      <c r="EB298" s="181"/>
      <c r="EC298" s="181"/>
      <c r="ED298" s="181"/>
      <c r="EE298" s="181"/>
      <c r="EF298" s="181"/>
      <c r="EG298" s="181"/>
      <c r="EH298" s="181"/>
      <c r="EI298" s="181"/>
      <c r="EJ298" s="181"/>
      <c r="EK298" s="181"/>
      <c r="EL298" s="181"/>
      <c r="EM298" s="181"/>
      <c r="EN298" s="181"/>
      <c r="EO298" s="181"/>
      <c r="EP298" s="181"/>
      <c r="EQ298" s="181"/>
      <c r="ER298" s="181"/>
      <c r="ES298" s="181"/>
      <c r="ET298" s="181"/>
      <c r="EU298" s="181"/>
      <c r="EV298" s="181"/>
      <c r="EW298" s="181"/>
      <c r="EX298" s="181"/>
      <c r="EY298" s="181"/>
      <c r="EZ298" s="181"/>
      <c r="FA298" s="181"/>
      <c r="FB298" s="181"/>
      <c r="FC298" s="181"/>
      <c r="FD298" s="181"/>
      <c r="FE298" s="181"/>
      <c r="FF298" s="181"/>
      <c r="FG298" s="181"/>
      <c r="FH298" s="181"/>
      <c r="FI298" s="181"/>
      <c r="FJ298" s="181"/>
      <c r="FK298" s="181"/>
      <c r="FL298" s="181"/>
      <c r="FM298" s="181"/>
      <c r="FN298" s="181"/>
      <c r="FO298" s="181"/>
      <c r="FP298" s="181"/>
      <c r="FQ298" s="181"/>
      <c r="FR298" s="181"/>
      <c r="FS298" s="181"/>
      <c r="FT298" s="181"/>
      <c r="FU298" s="181"/>
      <c r="FV298" s="181"/>
      <c r="FW298" s="181"/>
      <c r="FX298" s="181"/>
      <c r="FY298" s="181"/>
      <c r="FZ298" s="181"/>
      <c r="GA298" s="181"/>
      <c r="GB298" s="181"/>
      <c r="GC298" s="181"/>
      <c r="GD298" s="181"/>
      <c r="GE298" s="181"/>
      <c r="GF298" s="181"/>
      <c r="GG298" s="181"/>
      <c r="GH298" s="181"/>
      <c r="GI298" s="181"/>
      <c r="GJ298" s="181"/>
      <c r="GK298" s="181"/>
      <c r="GL298" s="181"/>
      <c r="GM298" s="181"/>
      <c r="GN298" s="181"/>
      <c r="GO298" s="181"/>
      <c r="GP298" s="181"/>
      <c r="GQ298" s="181"/>
      <c r="GR298" s="181"/>
      <c r="GS298" s="181"/>
      <c r="GT298" s="181"/>
      <c r="GU298" s="181"/>
      <c r="GV298" s="181"/>
      <c r="GW298" s="181"/>
      <c r="GX298" s="181"/>
      <c r="GY298" s="181"/>
      <c r="GZ298" s="181"/>
      <c r="HA298" s="181"/>
      <c r="HB298" s="181"/>
      <c r="HC298" s="181"/>
      <c r="HD298" s="181"/>
      <c r="HE298" s="181"/>
      <c r="HF298" s="181"/>
      <c r="HG298" s="181"/>
      <c r="HH298" s="181"/>
      <c r="HI298" s="181"/>
      <c r="HJ298" s="181"/>
      <c r="HK298" s="181"/>
      <c r="HL298" s="181"/>
      <c r="HM298" s="181"/>
      <c r="HN298" s="181"/>
      <c r="HO298" s="181"/>
      <c r="HP298" s="181"/>
      <c r="HQ298" s="181"/>
      <c r="HR298" s="181"/>
      <c r="HS298" s="181"/>
      <c r="HT298" s="181"/>
      <c r="HU298" s="181"/>
      <c r="HV298" s="181"/>
      <c r="HW298" s="181"/>
      <c r="HX298" s="181"/>
      <c r="HY298" s="181"/>
      <c r="HZ298" s="181"/>
      <c r="IA298" s="181"/>
      <c r="IB298" s="181"/>
      <c r="IC298" s="181"/>
      <c r="ID298" s="181"/>
      <c r="IE298" s="181"/>
      <c r="IF298" s="181"/>
      <c r="IG298" s="181"/>
      <c r="IH298" s="181"/>
      <c r="II298" s="181"/>
      <c r="IJ298" s="181"/>
      <c r="IK298" s="181"/>
      <c r="IL298" s="181"/>
      <c r="IM298" s="181"/>
      <c r="IN298" s="181"/>
      <c r="IO298" s="181"/>
      <c r="IP298" s="181"/>
      <c r="IQ298" s="181"/>
      <c r="IR298" s="181"/>
      <c r="IS298" s="181"/>
      <c r="IT298" s="181"/>
    </row>
    <row r="299" spans="1:254" s="126" customFormat="1" ht="13.8" x14ac:dyDescent="0.3">
      <c r="A299" s="204" t="s">
        <v>373</v>
      </c>
      <c r="B299" s="206" t="s">
        <v>584</v>
      </c>
      <c r="C299" s="220" t="s">
        <v>160</v>
      </c>
      <c r="D299" s="220" t="s">
        <v>83</v>
      </c>
      <c r="E299" s="220" t="s">
        <v>374</v>
      </c>
      <c r="F299" s="220"/>
      <c r="G299" s="207">
        <f>SUM(G300)</f>
        <v>2455.7199999999998</v>
      </c>
      <c r="H299" s="213"/>
      <c r="I299" s="213"/>
      <c r="J299" s="213"/>
      <c r="K299" s="213"/>
      <c r="L299" s="213"/>
      <c r="M299" s="213"/>
      <c r="N299" s="213"/>
      <c r="O299" s="213"/>
      <c r="P299" s="213"/>
      <c r="Q299" s="213"/>
      <c r="R299" s="213"/>
      <c r="S299" s="213"/>
      <c r="T299" s="213"/>
      <c r="U299" s="213"/>
      <c r="V299" s="213"/>
      <c r="W299" s="213"/>
      <c r="X299" s="213"/>
      <c r="Y299" s="213"/>
      <c r="Z299" s="213"/>
      <c r="AA299" s="213"/>
      <c r="AB299" s="213"/>
      <c r="AC299" s="213"/>
      <c r="AD299" s="213"/>
      <c r="AE299" s="213"/>
      <c r="AF299" s="213"/>
      <c r="AG299" s="213"/>
      <c r="AH299" s="213"/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13"/>
      <c r="AZ299" s="213"/>
      <c r="BA299" s="213"/>
      <c r="BB299" s="213"/>
      <c r="BC299" s="213"/>
      <c r="BD299" s="213"/>
      <c r="BE299" s="213"/>
      <c r="BF299" s="213"/>
      <c r="BG299" s="213"/>
      <c r="BH299" s="213"/>
      <c r="BI299" s="213"/>
      <c r="BJ299" s="213"/>
      <c r="BK299" s="213"/>
      <c r="BL299" s="213"/>
      <c r="BM299" s="213"/>
      <c r="BN299" s="213"/>
      <c r="BO299" s="213"/>
      <c r="BP299" s="213"/>
      <c r="BQ299" s="213"/>
      <c r="BR299" s="213"/>
      <c r="BS299" s="213"/>
      <c r="BT299" s="213"/>
      <c r="BU299" s="213"/>
      <c r="BV299" s="213"/>
      <c r="BW299" s="213"/>
      <c r="BX299" s="213"/>
      <c r="BY299" s="213"/>
      <c r="BZ299" s="213"/>
      <c r="CA299" s="213"/>
      <c r="CB299" s="213"/>
      <c r="CC299" s="213"/>
      <c r="CD299" s="213"/>
      <c r="CE299" s="213"/>
      <c r="CF299" s="213"/>
      <c r="CG299" s="213"/>
      <c r="CH299" s="213"/>
      <c r="CI299" s="213"/>
      <c r="CJ299" s="213"/>
      <c r="CK299" s="213"/>
      <c r="CL299" s="213"/>
      <c r="CM299" s="213"/>
      <c r="CN299" s="213"/>
      <c r="CO299" s="213"/>
      <c r="CP299" s="213"/>
      <c r="CQ299" s="213"/>
      <c r="CR299" s="213"/>
      <c r="CS299" s="213"/>
      <c r="CT299" s="213"/>
      <c r="CU299" s="213"/>
      <c r="CV299" s="213"/>
      <c r="CW299" s="213"/>
      <c r="CX299" s="213"/>
      <c r="CY299" s="213"/>
      <c r="CZ299" s="213"/>
      <c r="DA299" s="213"/>
      <c r="DB299" s="213"/>
      <c r="DC299" s="213"/>
      <c r="DD299" s="213"/>
      <c r="DE299" s="213"/>
      <c r="DF299" s="213"/>
      <c r="DG299" s="213"/>
      <c r="DH299" s="213"/>
      <c r="DI299" s="213"/>
      <c r="DJ299" s="213"/>
      <c r="DK299" s="213"/>
      <c r="DL299" s="213"/>
      <c r="DM299" s="213"/>
      <c r="DN299" s="213"/>
      <c r="DO299" s="213"/>
      <c r="DP299" s="213"/>
      <c r="DQ299" s="213"/>
      <c r="DR299" s="213"/>
      <c r="DS299" s="213"/>
      <c r="DT299" s="213"/>
      <c r="DU299" s="213"/>
      <c r="DV299" s="213"/>
      <c r="DW299" s="213"/>
      <c r="DX299" s="213"/>
      <c r="DY299" s="213"/>
      <c r="DZ299" s="213"/>
      <c r="EA299" s="213"/>
      <c r="EB299" s="213"/>
      <c r="EC299" s="213"/>
      <c r="ED299" s="213"/>
      <c r="EE299" s="213"/>
      <c r="EF299" s="213"/>
      <c r="EG299" s="213"/>
      <c r="EH299" s="213"/>
      <c r="EI299" s="213"/>
      <c r="EJ299" s="213"/>
      <c r="EK299" s="213"/>
      <c r="EL299" s="213"/>
      <c r="EM299" s="213"/>
      <c r="EN299" s="213"/>
      <c r="EO299" s="213"/>
      <c r="EP299" s="213"/>
      <c r="EQ299" s="213"/>
      <c r="ER299" s="213"/>
      <c r="ES299" s="213"/>
      <c r="ET299" s="213"/>
      <c r="EU299" s="213"/>
      <c r="EV299" s="213"/>
      <c r="EW299" s="213"/>
      <c r="EX299" s="213"/>
      <c r="EY299" s="213"/>
      <c r="EZ299" s="213"/>
      <c r="FA299" s="213"/>
      <c r="FB299" s="213"/>
      <c r="FC299" s="213"/>
      <c r="FD299" s="213"/>
      <c r="FE299" s="213"/>
      <c r="FF299" s="213"/>
      <c r="FG299" s="213"/>
      <c r="FH299" s="213"/>
      <c r="FI299" s="213"/>
      <c r="FJ299" s="213"/>
      <c r="FK299" s="213"/>
      <c r="FL299" s="213"/>
      <c r="FM299" s="213"/>
      <c r="FN299" s="213"/>
      <c r="FO299" s="213"/>
      <c r="FP299" s="213"/>
      <c r="FQ299" s="213"/>
      <c r="FR299" s="213"/>
      <c r="FS299" s="213"/>
      <c r="FT299" s="213"/>
      <c r="FU299" s="213"/>
      <c r="FV299" s="213"/>
      <c r="FW299" s="213"/>
      <c r="FX299" s="213"/>
      <c r="FY299" s="213"/>
      <c r="FZ299" s="213"/>
      <c r="GA299" s="213"/>
      <c r="GB299" s="213"/>
      <c r="GC299" s="213"/>
      <c r="GD299" s="213"/>
      <c r="GE299" s="213"/>
      <c r="GF299" s="213"/>
      <c r="GG299" s="213"/>
      <c r="GH299" s="213"/>
      <c r="GI299" s="213"/>
      <c r="GJ299" s="213"/>
      <c r="GK299" s="213"/>
      <c r="GL299" s="213"/>
      <c r="GM299" s="213"/>
      <c r="GN299" s="213"/>
      <c r="GO299" s="213"/>
      <c r="GP299" s="213"/>
      <c r="GQ299" s="213"/>
      <c r="GR299" s="213"/>
      <c r="GS299" s="213"/>
      <c r="GT299" s="213"/>
      <c r="GU299" s="213"/>
      <c r="GV299" s="213"/>
      <c r="GW299" s="213"/>
      <c r="GX299" s="213"/>
      <c r="GY299" s="213"/>
      <c r="GZ299" s="213"/>
      <c r="HA299" s="213"/>
      <c r="HB299" s="213"/>
      <c r="HC299" s="213"/>
      <c r="HD299" s="213"/>
      <c r="HE299" s="213"/>
      <c r="HF299" s="213"/>
      <c r="HG299" s="213"/>
      <c r="HH299" s="213"/>
      <c r="HI299" s="213"/>
      <c r="HJ299" s="213"/>
      <c r="HK299" s="213"/>
      <c r="HL299" s="213"/>
      <c r="HM299" s="213"/>
      <c r="HN299" s="213"/>
      <c r="HO299" s="213"/>
      <c r="HP299" s="213"/>
      <c r="HQ299" s="213"/>
      <c r="HR299" s="213"/>
      <c r="HS299" s="213"/>
      <c r="HT299" s="213"/>
      <c r="HU299" s="213"/>
      <c r="HV299" s="213"/>
      <c r="HW299" s="213"/>
      <c r="HX299" s="213"/>
      <c r="HY299" s="213"/>
      <c r="HZ299" s="213"/>
      <c r="IA299" s="213"/>
      <c r="IB299" s="213"/>
      <c r="IC299" s="213"/>
      <c r="ID299" s="213"/>
      <c r="IE299" s="213"/>
      <c r="IF299" s="213"/>
      <c r="IG299" s="213"/>
      <c r="IH299" s="213"/>
      <c r="II299" s="213"/>
      <c r="IJ299" s="213"/>
      <c r="IK299" s="213"/>
      <c r="IL299" s="213"/>
      <c r="IM299" s="213"/>
      <c r="IN299" s="213"/>
      <c r="IO299" s="213"/>
      <c r="IP299" s="213"/>
      <c r="IQ299" s="213"/>
      <c r="IR299" s="213"/>
      <c r="IS299" s="213"/>
      <c r="IT299" s="213"/>
    </row>
    <row r="300" spans="1:254" s="126" customFormat="1" ht="26.4" x14ac:dyDescent="0.25">
      <c r="A300" s="209" t="s">
        <v>140</v>
      </c>
      <c r="B300" s="211" t="s">
        <v>584</v>
      </c>
      <c r="C300" s="222" t="s">
        <v>160</v>
      </c>
      <c r="D300" s="222" t="s">
        <v>83</v>
      </c>
      <c r="E300" s="222" t="s">
        <v>374</v>
      </c>
      <c r="F300" s="222" t="s">
        <v>141</v>
      </c>
      <c r="G300" s="212">
        <v>2455.7199999999998</v>
      </c>
      <c r="H300" s="181"/>
      <c r="I300" s="181"/>
      <c r="J300" s="181"/>
      <c r="K300" s="181"/>
      <c r="L300" s="181"/>
      <c r="M300" s="181"/>
      <c r="N300" s="181"/>
      <c r="O300" s="181"/>
      <c r="P300" s="181"/>
      <c r="Q300" s="181"/>
      <c r="R300" s="181"/>
      <c r="S300" s="181"/>
      <c r="T300" s="181"/>
      <c r="U300" s="181"/>
      <c r="V300" s="181"/>
      <c r="W300" s="181"/>
      <c r="X300" s="181"/>
      <c r="Y300" s="181"/>
      <c r="Z300" s="181"/>
      <c r="AA300" s="181"/>
      <c r="AB300" s="181"/>
      <c r="AC300" s="181"/>
      <c r="AD300" s="181"/>
      <c r="AE300" s="181"/>
      <c r="AF300" s="181"/>
      <c r="AG300" s="181"/>
      <c r="AH300" s="181"/>
      <c r="AI300" s="181"/>
      <c r="AJ300" s="181"/>
      <c r="AK300" s="181"/>
      <c r="AL300" s="181"/>
      <c r="AM300" s="181"/>
      <c r="AN300" s="181"/>
      <c r="AO300" s="181"/>
      <c r="AP300" s="181"/>
      <c r="AQ300" s="181"/>
      <c r="AR300" s="181"/>
      <c r="AS300" s="181"/>
      <c r="AT300" s="181"/>
      <c r="AU300" s="181"/>
      <c r="AV300" s="181"/>
      <c r="AW300" s="181"/>
      <c r="AX300" s="181"/>
      <c r="AY300" s="181"/>
      <c r="AZ300" s="181"/>
      <c r="BA300" s="181"/>
      <c r="BB300" s="181"/>
      <c r="BC300" s="181"/>
      <c r="BD300" s="181"/>
      <c r="BE300" s="181"/>
      <c r="BF300" s="181"/>
      <c r="BG300" s="181"/>
      <c r="BH300" s="181"/>
      <c r="BI300" s="181"/>
      <c r="BJ300" s="181"/>
      <c r="BK300" s="181"/>
      <c r="BL300" s="181"/>
      <c r="BM300" s="181"/>
      <c r="BN300" s="181"/>
      <c r="BO300" s="181"/>
      <c r="BP300" s="181"/>
      <c r="BQ300" s="181"/>
      <c r="BR300" s="181"/>
      <c r="BS300" s="181"/>
      <c r="BT300" s="181"/>
      <c r="BU300" s="181"/>
      <c r="BV300" s="181"/>
      <c r="BW300" s="181"/>
      <c r="BX300" s="181"/>
      <c r="BY300" s="181"/>
      <c r="BZ300" s="181"/>
      <c r="CA300" s="181"/>
      <c r="CB300" s="181"/>
      <c r="CC300" s="181"/>
      <c r="CD300" s="181"/>
      <c r="CE300" s="181"/>
      <c r="CF300" s="181"/>
      <c r="CG300" s="181"/>
      <c r="CH300" s="181"/>
      <c r="CI300" s="181"/>
      <c r="CJ300" s="181"/>
      <c r="CK300" s="181"/>
      <c r="CL300" s="181"/>
      <c r="CM300" s="181"/>
      <c r="CN300" s="181"/>
      <c r="CO300" s="181"/>
      <c r="CP300" s="181"/>
      <c r="CQ300" s="181"/>
      <c r="CR300" s="181"/>
      <c r="CS300" s="181"/>
      <c r="CT300" s="181"/>
      <c r="CU300" s="181"/>
      <c r="CV300" s="181"/>
      <c r="CW300" s="181"/>
      <c r="CX300" s="181"/>
      <c r="CY300" s="181"/>
      <c r="CZ300" s="181"/>
      <c r="DA300" s="181"/>
      <c r="DB300" s="181"/>
      <c r="DC300" s="181"/>
      <c r="DD300" s="181"/>
      <c r="DE300" s="181"/>
      <c r="DF300" s="181"/>
      <c r="DG300" s="181"/>
      <c r="DH300" s="181"/>
      <c r="DI300" s="181"/>
      <c r="DJ300" s="181"/>
      <c r="DK300" s="181"/>
      <c r="DL300" s="181"/>
      <c r="DM300" s="181"/>
      <c r="DN300" s="181"/>
      <c r="DO300" s="181"/>
      <c r="DP300" s="181"/>
      <c r="DQ300" s="181"/>
      <c r="DR300" s="181"/>
      <c r="DS300" s="181"/>
      <c r="DT300" s="181"/>
      <c r="DU300" s="181"/>
      <c r="DV300" s="181"/>
      <c r="DW300" s="181"/>
      <c r="DX300" s="181"/>
      <c r="DY300" s="181"/>
      <c r="DZ300" s="181"/>
      <c r="EA300" s="181"/>
      <c r="EB300" s="181"/>
      <c r="EC300" s="181"/>
      <c r="ED300" s="181"/>
      <c r="EE300" s="181"/>
      <c r="EF300" s="181"/>
      <c r="EG300" s="181"/>
      <c r="EH300" s="181"/>
      <c r="EI300" s="181"/>
      <c r="EJ300" s="181"/>
      <c r="EK300" s="181"/>
      <c r="EL300" s="181"/>
      <c r="EM300" s="181"/>
      <c r="EN300" s="181"/>
      <c r="EO300" s="181"/>
      <c r="EP300" s="181"/>
      <c r="EQ300" s="181"/>
      <c r="ER300" s="181"/>
      <c r="ES300" s="181"/>
      <c r="ET300" s="181"/>
      <c r="EU300" s="181"/>
      <c r="EV300" s="181"/>
      <c r="EW300" s="181"/>
      <c r="EX300" s="181"/>
      <c r="EY300" s="181"/>
      <c r="EZ300" s="181"/>
      <c r="FA300" s="181"/>
      <c r="FB300" s="181"/>
      <c r="FC300" s="181"/>
      <c r="FD300" s="181"/>
      <c r="FE300" s="181"/>
      <c r="FF300" s="181"/>
      <c r="FG300" s="181"/>
      <c r="FH300" s="181"/>
      <c r="FI300" s="181"/>
      <c r="FJ300" s="181"/>
      <c r="FK300" s="181"/>
      <c r="FL300" s="181"/>
      <c r="FM300" s="181"/>
      <c r="FN300" s="181"/>
      <c r="FO300" s="181"/>
      <c r="FP300" s="181"/>
      <c r="FQ300" s="181"/>
      <c r="FR300" s="181"/>
      <c r="FS300" s="181"/>
      <c r="FT300" s="181"/>
      <c r="FU300" s="181"/>
      <c r="FV300" s="181"/>
      <c r="FW300" s="181"/>
      <c r="FX300" s="181"/>
      <c r="FY300" s="181"/>
      <c r="FZ300" s="181"/>
      <c r="GA300" s="181"/>
      <c r="GB300" s="181"/>
      <c r="GC300" s="181"/>
      <c r="GD300" s="181"/>
      <c r="GE300" s="181"/>
      <c r="GF300" s="181"/>
      <c r="GG300" s="181"/>
      <c r="GH300" s="181"/>
      <c r="GI300" s="181"/>
      <c r="GJ300" s="181"/>
      <c r="GK300" s="181"/>
      <c r="GL300" s="181"/>
      <c r="GM300" s="181"/>
      <c r="GN300" s="181"/>
      <c r="GO300" s="181"/>
      <c r="GP300" s="181"/>
      <c r="GQ300" s="181"/>
      <c r="GR300" s="181"/>
      <c r="GS300" s="181"/>
      <c r="GT300" s="181"/>
      <c r="GU300" s="181"/>
      <c r="GV300" s="181"/>
      <c r="GW300" s="181"/>
      <c r="GX300" s="181"/>
      <c r="GY300" s="181"/>
      <c r="GZ300" s="181"/>
      <c r="HA300" s="181"/>
      <c r="HB300" s="181"/>
      <c r="HC300" s="181"/>
      <c r="HD300" s="181"/>
      <c r="HE300" s="181"/>
      <c r="HF300" s="181"/>
      <c r="HG300" s="181"/>
      <c r="HH300" s="181"/>
      <c r="HI300" s="181"/>
      <c r="HJ300" s="181"/>
      <c r="HK300" s="181"/>
      <c r="HL300" s="181"/>
      <c r="HM300" s="181"/>
      <c r="HN300" s="181"/>
      <c r="HO300" s="181"/>
      <c r="HP300" s="181"/>
      <c r="HQ300" s="181"/>
      <c r="HR300" s="181"/>
      <c r="HS300" s="181"/>
      <c r="HT300" s="181"/>
      <c r="HU300" s="181"/>
      <c r="HV300" s="181"/>
      <c r="HW300" s="181"/>
      <c r="HX300" s="181"/>
      <c r="HY300" s="181"/>
      <c r="HZ300" s="181"/>
      <c r="IA300" s="181"/>
      <c r="IB300" s="181"/>
      <c r="IC300" s="181"/>
      <c r="ID300" s="181"/>
      <c r="IE300" s="181"/>
      <c r="IF300" s="181"/>
      <c r="IG300" s="181"/>
      <c r="IH300" s="181"/>
      <c r="II300" s="181"/>
      <c r="IJ300" s="181"/>
      <c r="IK300" s="181"/>
      <c r="IL300" s="181"/>
      <c r="IM300" s="181"/>
      <c r="IN300" s="181"/>
      <c r="IO300" s="181"/>
      <c r="IP300" s="181"/>
      <c r="IQ300" s="181"/>
      <c r="IR300" s="181"/>
      <c r="IS300" s="181"/>
      <c r="IT300" s="181"/>
    </row>
    <row r="301" spans="1:254" s="126" customFormat="1" ht="39.6" x14ac:dyDescent="0.25">
      <c r="A301" s="214" t="s">
        <v>634</v>
      </c>
      <c r="B301" s="219" t="s">
        <v>584</v>
      </c>
      <c r="C301" s="219" t="s">
        <v>160</v>
      </c>
      <c r="D301" s="219" t="s">
        <v>83</v>
      </c>
      <c r="E301" s="219" t="s">
        <v>267</v>
      </c>
      <c r="F301" s="222"/>
      <c r="G301" s="217">
        <f>SUM(G302)</f>
        <v>13200</v>
      </c>
      <c r="H301" s="181"/>
      <c r="I301" s="181"/>
      <c r="J301" s="181"/>
      <c r="K301" s="181"/>
      <c r="L301" s="181"/>
      <c r="M301" s="181"/>
      <c r="N301" s="181"/>
      <c r="O301" s="181"/>
      <c r="P301" s="181"/>
      <c r="Q301" s="181"/>
      <c r="R301" s="181"/>
      <c r="S301" s="181"/>
      <c r="T301" s="181"/>
      <c r="U301" s="181"/>
      <c r="V301" s="181"/>
      <c r="W301" s="181"/>
      <c r="X301" s="181"/>
      <c r="Y301" s="181"/>
      <c r="Z301" s="181"/>
      <c r="AA301" s="181"/>
      <c r="AB301" s="181"/>
      <c r="AC301" s="181"/>
      <c r="AD301" s="181"/>
      <c r="AE301" s="181"/>
      <c r="AF301" s="181"/>
      <c r="AG301" s="181"/>
      <c r="AH301" s="181"/>
      <c r="AI301" s="181"/>
      <c r="AJ301" s="181"/>
      <c r="AK301" s="181"/>
      <c r="AL301" s="181"/>
      <c r="AM301" s="181"/>
      <c r="AN301" s="181"/>
      <c r="AO301" s="181"/>
      <c r="AP301" s="181"/>
      <c r="AQ301" s="181"/>
      <c r="AR301" s="181"/>
      <c r="AS301" s="181"/>
      <c r="AT301" s="181"/>
      <c r="AU301" s="181"/>
      <c r="AV301" s="181"/>
      <c r="AW301" s="181"/>
      <c r="AX301" s="181"/>
      <c r="AY301" s="181"/>
      <c r="AZ301" s="181"/>
      <c r="BA301" s="181"/>
      <c r="BB301" s="181"/>
      <c r="BC301" s="181"/>
      <c r="BD301" s="181"/>
      <c r="BE301" s="181"/>
      <c r="BF301" s="181"/>
      <c r="BG301" s="181"/>
      <c r="BH301" s="181"/>
      <c r="BI301" s="181"/>
      <c r="BJ301" s="181"/>
      <c r="BK301" s="181"/>
      <c r="BL301" s="181"/>
      <c r="BM301" s="181"/>
      <c r="BN301" s="181"/>
      <c r="BO301" s="181"/>
      <c r="BP301" s="181"/>
      <c r="BQ301" s="181"/>
      <c r="BR301" s="181"/>
      <c r="BS301" s="181"/>
      <c r="BT301" s="181"/>
      <c r="BU301" s="181"/>
      <c r="BV301" s="181"/>
      <c r="BW301" s="181"/>
      <c r="BX301" s="181"/>
      <c r="BY301" s="181"/>
      <c r="BZ301" s="181"/>
      <c r="CA301" s="181"/>
      <c r="CB301" s="181"/>
      <c r="CC301" s="181"/>
      <c r="CD301" s="181"/>
      <c r="CE301" s="181"/>
      <c r="CF301" s="181"/>
      <c r="CG301" s="181"/>
      <c r="CH301" s="181"/>
      <c r="CI301" s="181"/>
      <c r="CJ301" s="181"/>
      <c r="CK301" s="181"/>
      <c r="CL301" s="181"/>
      <c r="CM301" s="181"/>
      <c r="CN301" s="181"/>
      <c r="CO301" s="181"/>
      <c r="CP301" s="181"/>
      <c r="CQ301" s="181"/>
      <c r="CR301" s="181"/>
      <c r="CS301" s="181"/>
      <c r="CT301" s="181"/>
      <c r="CU301" s="181"/>
      <c r="CV301" s="181"/>
      <c r="CW301" s="181"/>
      <c r="CX301" s="181"/>
      <c r="CY301" s="181"/>
      <c r="CZ301" s="181"/>
      <c r="DA301" s="181"/>
      <c r="DB301" s="181"/>
      <c r="DC301" s="181"/>
      <c r="DD301" s="181"/>
      <c r="DE301" s="181"/>
      <c r="DF301" s="181"/>
      <c r="DG301" s="181"/>
      <c r="DH301" s="181"/>
      <c r="DI301" s="181"/>
      <c r="DJ301" s="181"/>
      <c r="DK301" s="181"/>
      <c r="DL301" s="181"/>
      <c r="DM301" s="181"/>
      <c r="DN301" s="181"/>
      <c r="DO301" s="181"/>
      <c r="DP301" s="181"/>
      <c r="DQ301" s="181"/>
      <c r="DR301" s="181"/>
      <c r="DS301" s="181"/>
      <c r="DT301" s="181"/>
      <c r="DU301" s="181"/>
      <c r="DV301" s="181"/>
      <c r="DW301" s="181"/>
      <c r="DX301" s="181"/>
      <c r="DY301" s="181"/>
      <c r="DZ301" s="181"/>
      <c r="EA301" s="181"/>
      <c r="EB301" s="181"/>
      <c r="EC301" s="181"/>
      <c r="ED301" s="181"/>
      <c r="EE301" s="181"/>
      <c r="EF301" s="181"/>
      <c r="EG301" s="181"/>
      <c r="EH301" s="181"/>
      <c r="EI301" s="181"/>
      <c r="EJ301" s="181"/>
      <c r="EK301" s="181"/>
      <c r="EL301" s="181"/>
      <c r="EM301" s="181"/>
      <c r="EN301" s="181"/>
      <c r="EO301" s="181"/>
      <c r="EP301" s="181"/>
      <c r="EQ301" s="181"/>
      <c r="ER301" s="181"/>
      <c r="ES301" s="181"/>
      <c r="ET301" s="181"/>
      <c r="EU301" s="181"/>
      <c r="EV301" s="181"/>
      <c r="EW301" s="181"/>
      <c r="EX301" s="181"/>
      <c r="EY301" s="181"/>
      <c r="EZ301" s="181"/>
      <c r="FA301" s="181"/>
      <c r="FB301" s="181"/>
      <c r="FC301" s="181"/>
      <c r="FD301" s="181"/>
      <c r="FE301" s="181"/>
      <c r="FF301" s="181"/>
      <c r="FG301" s="181"/>
      <c r="FH301" s="181"/>
      <c r="FI301" s="181"/>
      <c r="FJ301" s="181"/>
      <c r="FK301" s="181"/>
      <c r="FL301" s="181"/>
      <c r="FM301" s="181"/>
      <c r="FN301" s="181"/>
      <c r="FO301" s="181"/>
      <c r="FP301" s="181"/>
      <c r="FQ301" s="181"/>
      <c r="FR301" s="181"/>
      <c r="FS301" s="181"/>
      <c r="FT301" s="181"/>
      <c r="FU301" s="181"/>
      <c r="FV301" s="181"/>
      <c r="FW301" s="181"/>
      <c r="FX301" s="181"/>
      <c r="FY301" s="181"/>
      <c r="FZ301" s="181"/>
      <c r="GA301" s="181"/>
      <c r="GB301" s="181"/>
      <c r="GC301" s="181"/>
      <c r="GD301" s="181"/>
      <c r="GE301" s="181"/>
      <c r="GF301" s="181"/>
      <c r="GG301" s="181"/>
      <c r="GH301" s="181"/>
      <c r="GI301" s="181"/>
      <c r="GJ301" s="181"/>
      <c r="GK301" s="181"/>
      <c r="GL301" s="181"/>
      <c r="GM301" s="181"/>
      <c r="GN301" s="181"/>
      <c r="GO301" s="181"/>
      <c r="GP301" s="181"/>
      <c r="GQ301" s="181"/>
      <c r="GR301" s="181"/>
      <c r="GS301" s="181"/>
      <c r="GT301" s="181"/>
      <c r="GU301" s="181"/>
      <c r="GV301" s="181"/>
      <c r="GW301" s="181"/>
      <c r="GX301" s="181"/>
      <c r="GY301" s="181"/>
      <c r="GZ301" s="181"/>
      <c r="HA301" s="181"/>
      <c r="HB301" s="181"/>
      <c r="HC301" s="181"/>
      <c r="HD301" s="181"/>
      <c r="HE301" s="181"/>
      <c r="HF301" s="181"/>
      <c r="HG301" s="181"/>
      <c r="HH301" s="181"/>
      <c r="HI301" s="181"/>
      <c r="HJ301" s="181"/>
      <c r="HK301" s="181"/>
      <c r="HL301" s="181"/>
      <c r="HM301" s="181"/>
      <c r="HN301" s="181"/>
      <c r="HO301" s="181"/>
      <c r="HP301" s="181"/>
      <c r="HQ301" s="181"/>
      <c r="HR301" s="181"/>
      <c r="HS301" s="181"/>
      <c r="HT301" s="181"/>
      <c r="HU301" s="181"/>
      <c r="HV301" s="181"/>
      <c r="HW301" s="181"/>
      <c r="HX301" s="181"/>
      <c r="HY301" s="181"/>
      <c r="HZ301" s="181"/>
      <c r="IA301" s="181"/>
      <c r="IB301" s="181"/>
      <c r="IC301" s="181"/>
      <c r="ID301" s="181"/>
      <c r="IE301" s="181"/>
      <c r="IF301" s="181"/>
      <c r="IG301" s="181"/>
      <c r="IH301" s="181"/>
      <c r="II301" s="181"/>
      <c r="IJ301" s="181"/>
      <c r="IK301" s="181"/>
      <c r="IL301" s="181"/>
      <c r="IM301" s="181"/>
      <c r="IN301" s="181"/>
      <c r="IO301" s="181"/>
      <c r="IP301" s="181"/>
      <c r="IQ301" s="181"/>
      <c r="IR301" s="181"/>
      <c r="IS301" s="181"/>
      <c r="IT301" s="181"/>
    </row>
    <row r="302" spans="1:254" s="126" customFormat="1" x14ac:dyDescent="0.25">
      <c r="A302" s="209" t="s">
        <v>594</v>
      </c>
      <c r="B302" s="219" t="s">
        <v>584</v>
      </c>
      <c r="C302" s="219" t="s">
        <v>160</v>
      </c>
      <c r="D302" s="219" t="s">
        <v>83</v>
      </c>
      <c r="E302" s="219" t="s">
        <v>267</v>
      </c>
      <c r="F302" s="222" t="s">
        <v>139</v>
      </c>
      <c r="G302" s="212">
        <v>13200</v>
      </c>
      <c r="H302" s="181"/>
      <c r="I302" s="181"/>
      <c r="J302" s="181"/>
      <c r="K302" s="181"/>
      <c r="L302" s="181"/>
      <c r="M302" s="181"/>
      <c r="N302" s="181"/>
      <c r="O302" s="181"/>
      <c r="P302" s="181"/>
      <c r="Q302" s="181"/>
      <c r="R302" s="181"/>
      <c r="S302" s="181"/>
      <c r="T302" s="181"/>
      <c r="U302" s="181"/>
      <c r="V302" s="181"/>
      <c r="W302" s="181"/>
      <c r="X302" s="181"/>
      <c r="Y302" s="181"/>
      <c r="Z302" s="181"/>
      <c r="AA302" s="181"/>
      <c r="AB302" s="181"/>
      <c r="AC302" s="181"/>
      <c r="AD302" s="181"/>
      <c r="AE302" s="181"/>
      <c r="AF302" s="181"/>
      <c r="AG302" s="181"/>
      <c r="AH302" s="181"/>
      <c r="AI302" s="181"/>
      <c r="AJ302" s="181"/>
      <c r="AK302" s="181"/>
      <c r="AL302" s="181"/>
      <c r="AM302" s="181"/>
      <c r="AN302" s="181"/>
      <c r="AO302" s="181"/>
      <c r="AP302" s="181"/>
      <c r="AQ302" s="181"/>
      <c r="AR302" s="181"/>
      <c r="AS302" s="181"/>
      <c r="AT302" s="181"/>
      <c r="AU302" s="181"/>
      <c r="AV302" s="181"/>
      <c r="AW302" s="181"/>
      <c r="AX302" s="181"/>
      <c r="AY302" s="181"/>
      <c r="AZ302" s="181"/>
      <c r="BA302" s="181"/>
      <c r="BB302" s="181"/>
      <c r="BC302" s="181"/>
      <c r="BD302" s="181"/>
      <c r="BE302" s="181"/>
      <c r="BF302" s="181"/>
      <c r="BG302" s="181"/>
      <c r="BH302" s="181"/>
      <c r="BI302" s="181"/>
      <c r="BJ302" s="181"/>
      <c r="BK302" s="181"/>
      <c r="BL302" s="181"/>
      <c r="BM302" s="181"/>
      <c r="BN302" s="181"/>
      <c r="BO302" s="181"/>
      <c r="BP302" s="181"/>
      <c r="BQ302" s="181"/>
      <c r="BR302" s="181"/>
      <c r="BS302" s="181"/>
      <c r="BT302" s="181"/>
      <c r="BU302" s="181"/>
      <c r="BV302" s="181"/>
      <c r="BW302" s="181"/>
      <c r="BX302" s="181"/>
      <c r="BY302" s="181"/>
      <c r="BZ302" s="181"/>
      <c r="CA302" s="181"/>
      <c r="CB302" s="181"/>
      <c r="CC302" s="181"/>
      <c r="CD302" s="181"/>
      <c r="CE302" s="181"/>
      <c r="CF302" s="181"/>
      <c r="CG302" s="181"/>
      <c r="CH302" s="181"/>
      <c r="CI302" s="181"/>
      <c r="CJ302" s="181"/>
      <c r="CK302" s="181"/>
      <c r="CL302" s="181"/>
      <c r="CM302" s="181"/>
      <c r="CN302" s="181"/>
      <c r="CO302" s="181"/>
      <c r="CP302" s="181"/>
      <c r="CQ302" s="181"/>
      <c r="CR302" s="181"/>
      <c r="CS302" s="181"/>
      <c r="CT302" s="181"/>
      <c r="CU302" s="181"/>
      <c r="CV302" s="181"/>
      <c r="CW302" s="181"/>
      <c r="CX302" s="181"/>
      <c r="CY302" s="181"/>
      <c r="CZ302" s="181"/>
      <c r="DA302" s="181"/>
      <c r="DB302" s="181"/>
      <c r="DC302" s="181"/>
      <c r="DD302" s="181"/>
      <c r="DE302" s="181"/>
      <c r="DF302" s="181"/>
      <c r="DG302" s="181"/>
      <c r="DH302" s="181"/>
      <c r="DI302" s="181"/>
      <c r="DJ302" s="181"/>
      <c r="DK302" s="181"/>
      <c r="DL302" s="181"/>
      <c r="DM302" s="181"/>
      <c r="DN302" s="181"/>
      <c r="DO302" s="181"/>
      <c r="DP302" s="181"/>
      <c r="DQ302" s="181"/>
      <c r="DR302" s="181"/>
      <c r="DS302" s="181"/>
      <c r="DT302" s="181"/>
      <c r="DU302" s="181"/>
      <c r="DV302" s="181"/>
      <c r="DW302" s="181"/>
      <c r="DX302" s="181"/>
      <c r="DY302" s="181"/>
      <c r="DZ302" s="181"/>
      <c r="EA302" s="181"/>
      <c r="EB302" s="181"/>
      <c r="EC302" s="181"/>
      <c r="ED302" s="181"/>
      <c r="EE302" s="181"/>
      <c r="EF302" s="181"/>
      <c r="EG302" s="181"/>
      <c r="EH302" s="181"/>
      <c r="EI302" s="181"/>
      <c r="EJ302" s="181"/>
      <c r="EK302" s="181"/>
      <c r="EL302" s="181"/>
      <c r="EM302" s="181"/>
      <c r="EN302" s="181"/>
      <c r="EO302" s="181"/>
      <c r="EP302" s="181"/>
      <c r="EQ302" s="181"/>
      <c r="ER302" s="181"/>
      <c r="ES302" s="181"/>
      <c r="ET302" s="181"/>
      <c r="EU302" s="181"/>
      <c r="EV302" s="181"/>
      <c r="EW302" s="181"/>
      <c r="EX302" s="181"/>
      <c r="EY302" s="181"/>
      <c r="EZ302" s="181"/>
      <c r="FA302" s="181"/>
      <c r="FB302" s="181"/>
      <c r="FC302" s="181"/>
      <c r="FD302" s="181"/>
      <c r="FE302" s="181"/>
      <c r="FF302" s="181"/>
      <c r="FG302" s="181"/>
      <c r="FH302" s="181"/>
      <c r="FI302" s="181"/>
      <c r="FJ302" s="181"/>
      <c r="FK302" s="181"/>
      <c r="FL302" s="181"/>
      <c r="FM302" s="181"/>
      <c r="FN302" s="181"/>
      <c r="FO302" s="181"/>
      <c r="FP302" s="181"/>
      <c r="FQ302" s="181"/>
      <c r="FR302" s="181"/>
      <c r="FS302" s="181"/>
      <c r="FT302" s="181"/>
      <c r="FU302" s="181"/>
      <c r="FV302" s="181"/>
      <c r="FW302" s="181"/>
      <c r="FX302" s="181"/>
      <c r="FY302" s="181"/>
      <c r="FZ302" s="181"/>
      <c r="GA302" s="181"/>
      <c r="GB302" s="181"/>
      <c r="GC302" s="181"/>
      <c r="GD302" s="181"/>
      <c r="GE302" s="181"/>
      <c r="GF302" s="181"/>
      <c r="GG302" s="181"/>
      <c r="GH302" s="181"/>
      <c r="GI302" s="181"/>
      <c r="GJ302" s="181"/>
      <c r="GK302" s="181"/>
      <c r="GL302" s="181"/>
      <c r="GM302" s="181"/>
      <c r="GN302" s="181"/>
      <c r="GO302" s="181"/>
      <c r="GP302" s="181"/>
      <c r="GQ302" s="181"/>
      <c r="GR302" s="181"/>
      <c r="GS302" s="181"/>
      <c r="GT302" s="181"/>
      <c r="GU302" s="181"/>
      <c r="GV302" s="181"/>
      <c r="GW302" s="181"/>
      <c r="GX302" s="181"/>
      <c r="GY302" s="181"/>
      <c r="GZ302" s="181"/>
      <c r="HA302" s="181"/>
      <c r="HB302" s="181"/>
      <c r="HC302" s="181"/>
      <c r="HD302" s="181"/>
      <c r="HE302" s="181"/>
      <c r="HF302" s="181"/>
      <c r="HG302" s="181"/>
      <c r="HH302" s="181"/>
      <c r="HI302" s="181"/>
      <c r="HJ302" s="181"/>
      <c r="HK302" s="181"/>
      <c r="HL302" s="181"/>
      <c r="HM302" s="181"/>
      <c r="HN302" s="181"/>
      <c r="HO302" s="181"/>
      <c r="HP302" s="181"/>
      <c r="HQ302" s="181"/>
      <c r="HR302" s="181"/>
      <c r="HS302" s="181"/>
      <c r="HT302" s="181"/>
      <c r="HU302" s="181"/>
      <c r="HV302" s="181"/>
      <c r="HW302" s="181"/>
      <c r="HX302" s="181"/>
      <c r="HY302" s="181"/>
      <c r="HZ302" s="181"/>
      <c r="IA302" s="181"/>
      <c r="IB302" s="181"/>
      <c r="IC302" s="181"/>
      <c r="ID302" s="181"/>
      <c r="IE302" s="181"/>
      <c r="IF302" s="181"/>
      <c r="IG302" s="181"/>
      <c r="IH302" s="181"/>
      <c r="II302" s="181"/>
      <c r="IJ302" s="181"/>
      <c r="IK302" s="181"/>
      <c r="IL302" s="181"/>
      <c r="IM302" s="181"/>
      <c r="IN302" s="181"/>
      <c r="IO302" s="181"/>
      <c r="IP302" s="181"/>
      <c r="IQ302" s="181"/>
      <c r="IR302" s="181"/>
      <c r="IS302" s="181"/>
      <c r="IT302" s="181"/>
    </row>
    <row r="303" spans="1:254" s="126" customFormat="1" ht="26.4" x14ac:dyDescent="0.25">
      <c r="A303" s="214" t="s">
        <v>135</v>
      </c>
      <c r="B303" s="219" t="s">
        <v>584</v>
      </c>
      <c r="C303" s="219" t="s">
        <v>160</v>
      </c>
      <c r="D303" s="219" t="s">
        <v>83</v>
      </c>
      <c r="E303" s="219" t="s">
        <v>137</v>
      </c>
      <c r="F303" s="222"/>
      <c r="G303" s="212">
        <f>SUM(G304)</f>
        <v>2913.16</v>
      </c>
      <c r="H303" s="181"/>
      <c r="I303" s="181"/>
      <c r="J303" s="181"/>
      <c r="K303" s="181"/>
      <c r="L303" s="181"/>
      <c r="M303" s="181"/>
      <c r="N303" s="181"/>
      <c r="O303" s="181"/>
      <c r="P303" s="181"/>
      <c r="Q303" s="181"/>
      <c r="R303" s="181"/>
      <c r="S303" s="181"/>
      <c r="T303" s="181"/>
      <c r="U303" s="181"/>
      <c r="V303" s="181"/>
      <c r="W303" s="181"/>
      <c r="X303" s="181"/>
      <c r="Y303" s="181"/>
      <c r="Z303" s="181"/>
      <c r="AA303" s="181"/>
      <c r="AB303" s="181"/>
      <c r="AC303" s="181"/>
      <c r="AD303" s="181"/>
      <c r="AE303" s="181"/>
      <c r="AF303" s="181"/>
      <c r="AG303" s="181"/>
      <c r="AH303" s="181"/>
      <c r="AI303" s="181"/>
      <c r="AJ303" s="181"/>
      <c r="AK303" s="181"/>
      <c r="AL303" s="181"/>
      <c r="AM303" s="181"/>
      <c r="AN303" s="181"/>
      <c r="AO303" s="181"/>
      <c r="AP303" s="181"/>
      <c r="AQ303" s="181"/>
      <c r="AR303" s="181"/>
      <c r="AS303" s="181"/>
      <c r="AT303" s="181"/>
      <c r="AU303" s="181"/>
      <c r="AV303" s="181"/>
      <c r="AW303" s="181"/>
      <c r="AX303" s="181"/>
      <c r="AY303" s="181"/>
      <c r="AZ303" s="181"/>
      <c r="BA303" s="181"/>
      <c r="BB303" s="181"/>
      <c r="BC303" s="181"/>
      <c r="BD303" s="181"/>
      <c r="BE303" s="181"/>
      <c r="BF303" s="181"/>
      <c r="BG303" s="181"/>
      <c r="BH303" s="181"/>
      <c r="BI303" s="181"/>
      <c r="BJ303" s="181"/>
      <c r="BK303" s="181"/>
      <c r="BL303" s="181"/>
      <c r="BM303" s="181"/>
      <c r="BN303" s="181"/>
      <c r="BO303" s="181"/>
      <c r="BP303" s="181"/>
      <c r="BQ303" s="181"/>
      <c r="BR303" s="181"/>
      <c r="BS303" s="181"/>
      <c r="BT303" s="181"/>
      <c r="BU303" s="181"/>
      <c r="BV303" s="181"/>
      <c r="BW303" s="181"/>
      <c r="BX303" s="181"/>
      <c r="BY303" s="181"/>
      <c r="BZ303" s="181"/>
      <c r="CA303" s="181"/>
      <c r="CB303" s="181"/>
      <c r="CC303" s="181"/>
      <c r="CD303" s="181"/>
      <c r="CE303" s="181"/>
      <c r="CF303" s="181"/>
      <c r="CG303" s="181"/>
      <c r="CH303" s="181"/>
      <c r="CI303" s="181"/>
      <c r="CJ303" s="181"/>
      <c r="CK303" s="181"/>
      <c r="CL303" s="181"/>
      <c r="CM303" s="181"/>
      <c r="CN303" s="181"/>
      <c r="CO303" s="181"/>
      <c r="CP303" s="181"/>
      <c r="CQ303" s="181"/>
      <c r="CR303" s="181"/>
      <c r="CS303" s="181"/>
      <c r="CT303" s="181"/>
      <c r="CU303" s="181"/>
      <c r="CV303" s="181"/>
      <c r="CW303" s="181"/>
      <c r="CX303" s="181"/>
      <c r="CY303" s="181"/>
      <c r="CZ303" s="181"/>
      <c r="DA303" s="181"/>
      <c r="DB303" s="181"/>
      <c r="DC303" s="181"/>
      <c r="DD303" s="181"/>
      <c r="DE303" s="181"/>
      <c r="DF303" s="181"/>
      <c r="DG303" s="181"/>
      <c r="DH303" s="181"/>
      <c r="DI303" s="181"/>
      <c r="DJ303" s="181"/>
      <c r="DK303" s="181"/>
      <c r="DL303" s="181"/>
      <c r="DM303" s="181"/>
      <c r="DN303" s="181"/>
      <c r="DO303" s="181"/>
      <c r="DP303" s="181"/>
      <c r="DQ303" s="181"/>
      <c r="DR303" s="181"/>
      <c r="DS303" s="181"/>
      <c r="DT303" s="181"/>
      <c r="DU303" s="181"/>
      <c r="DV303" s="181"/>
      <c r="DW303" s="181"/>
      <c r="DX303" s="181"/>
      <c r="DY303" s="181"/>
      <c r="DZ303" s="181"/>
      <c r="EA303" s="181"/>
      <c r="EB303" s="181"/>
      <c r="EC303" s="181"/>
      <c r="ED303" s="181"/>
      <c r="EE303" s="181"/>
      <c r="EF303" s="181"/>
      <c r="EG303" s="181"/>
      <c r="EH303" s="181"/>
      <c r="EI303" s="181"/>
      <c r="EJ303" s="181"/>
      <c r="EK303" s="181"/>
      <c r="EL303" s="181"/>
      <c r="EM303" s="181"/>
      <c r="EN303" s="181"/>
      <c r="EO303" s="181"/>
      <c r="EP303" s="181"/>
      <c r="EQ303" s="181"/>
      <c r="ER303" s="181"/>
      <c r="ES303" s="181"/>
      <c r="ET303" s="181"/>
      <c r="EU303" s="181"/>
      <c r="EV303" s="181"/>
      <c r="EW303" s="181"/>
      <c r="EX303" s="181"/>
      <c r="EY303" s="181"/>
      <c r="EZ303" s="181"/>
      <c r="FA303" s="181"/>
      <c r="FB303" s="181"/>
      <c r="FC303" s="181"/>
      <c r="FD303" s="181"/>
      <c r="FE303" s="181"/>
      <c r="FF303" s="181"/>
      <c r="FG303" s="181"/>
      <c r="FH303" s="181"/>
      <c r="FI303" s="181"/>
      <c r="FJ303" s="181"/>
      <c r="FK303" s="181"/>
      <c r="FL303" s="181"/>
      <c r="FM303" s="181"/>
      <c r="FN303" s="181"/>
      <c r="FO303" s="181"/>
      <c r="FP303" s="181"/>
      <c r="FQ303" s="181"/>
      <c r="FR303" s="181"/>
      <c r="FS303" s="181"/>
      <c r="FT303" s="181"/>
      <c r="FU303" s="181"/>
      <c r="FV303" s="181"/>
      <c r="FW303" s="181"/>
      <c r="FX303" s="181"/>
      <c r="FY303" s="181"/>
      <c r="FZ303" s="181"/>
      <c r="GA303" s="181"/>
      <c r="GB303" s="181"/>
      <c r="GC303" s="181"/>
      <c r="GD303" s="181"/>
      <c r="GE303" s="181"/>
      <c r="GF303" s="181"/>
      <c r="GG303" s="181"/>
      <c r="GH303" s="181"/>
      <c r="GI303" s="181"/>
      <c r="GJ303" s="181"/>
      <c r="GK303" s="181"/>
      <c r="GL303" s="181"/>
      <c r="GM303" s="181"/>
      <c r="GN303" s="181"/>
      <c r="GO303" s="181"/>
      <c r="GP303" s="181"/>
      <c r="GQ303" s="181"/>
      <c r="GR303" s="181"/>
      <c r="GS303" s="181"/>
      <c r="GT303" s="181"/>
      <c r="GU303" s="181"/>
      <c r="GV303" s="181"/>
      <c r="GW303" s="181"/>
      <c r="GX303" s="181"/>
      <c r="GY303" s="181"/>
      <c r="GZ303" s="181"/>
      <c r="HA303" s="181"/>
      <c r="HB303" s="181"/>
      <c r="HC303" s="181"/>
      <c r="HD303" s="181"/>
      <c r="HE303" s="181"/>
      <c r="HF303" s="181"/>
      <c r="HG303" s="181"/>
      <c r="HH303" s="181"/>
      <c r="HI303" s="181"/>
      <c r="HJ303" s="181"/>
      <c r="HK303" s="181"/>
      <c r="HL303" s="181"/>
      <c r="HM303" s="181"/>
      <c r="HN303" s="181"/>
      <c r="HO303" s="181"/>
      <c r="HP303" s="181"/>
      <c r="HQ303" s="181"/>
      <c r="HR303" s="181"/>
      <c r="HS303" s="181"/>
      <c r="HT303" s="181"/>
      <c r="HU303" s="181"/>
      <c r="HV303" s="181"/>
      <c r="HW303" s="181"/>
      <c r="HX303" s="181"/>
      <c r="HY303" s="181"/>
      <c r="HZ303" s="181"/>
      <c r="IA303" s="181"/>
      <c r="IB303" s="181"/>
      <c r="IC303" s="181"/>
      <c r="ID303" s="181"/>
      <c r="IE303" s="181"/>
      <c r="IF303" s="181"/>
      <c r="IG303" s="181"/>
      <c r="IH303" s="181"/>
      <c r="II303" s="181"/>
      <c r="IJ303" s="181"/>
      <c r="IK303" s="181"/>
      <c r="IL303" s="181"/>
      <c r="IM303" s="181"/>
      <c r="IN303" s="181"/>
      <c r="IO303" s="181"/>
      <c r="IP303" s="181"/>
      <c r="IQ303" s="181"/>
      <c r="IR303" s="181"/>
      <c r="IS303" s="181"/>
      <c r="IT303" s="181"/>
    </row>
    <row r="304" spans="1:254" s="126" customFormat="1" x14ac:dyDescent="0.25">
      <c r="A304" s="209" t="s">
        <v>594</v>
      </c>
      <c r="B304" s="215" t="s">
        <v>584</v>
      </c>
      <c r="C304" s="222" t="s">
        <v>83</v>
      </c>
      <c r="D304" s="222" t="s">
        <v>118</v>
      </c>
      <c r="E304" s="219" t="s">
        <v>137</v>
      </c>
      <c r="F304" s="222" t="s">
        <v>139</v>
      </c>
      <c r="G304" s="212">
        <v>2913.16</v>
      </c>
      <c r="H304" s="181"/>
      <c r="I304" s="181"/>
      <c r="J304" s="181"/>
      <c r="K304" s="181"/>
      <c r="L304" s="181"/>
      <c r="M304" s="181"/>
      <c r="N304" s="181"/>
      <c r="O304" s="181"/>
      <c r="P304" s="181"/>
      <c r="Q304" s="181"/>
      <c r="R304" s="181"/>
      <c r="S304" s="181"/>
      <c r="T304" s="181"/>
      <c r="U304" s="181"/>
      <c r="V304" s="181"/>
      <c r="W304" s="181"/>
      <c r="X304" s="181"/>
      <c r="Y304" s="181"/>
      <c r="Z304" s="181"/>
      <c r="AA304" s="181"/>
      <c r="AB304" s="181"/>
      <c r="AC304" s="181"/>
      <c r="AD304" s="181"/>
      <c r="AE304" s="181"/>
      <c r="AF304" s="181"/>
      <c r="AG304" s="181"/>
      <c r="AH304" s="181"/>
      <c r="AI304" s="181"/>
      <c r="AJ304" s="181"/>
      <c r="AK304" s="181"/>
      <c r="AL304" s="181"/>
      <c r="AM304" s="181"/>
      <c r="AN304" s="181"/>
      <c r="AO304" s="181"/>
      <c r="AP304" s="181"/>
      <c r="AQ304" s="181"/>
      <c r="AR304" s="181"/>
      <c r="AS304" s="181"/>
      <c r="AT304" s="181"/>
      <c r="AU304" s="181"/>
      <c r="AV304" s="181"/>
      <c r="AW304" s="181"/>
      <c r="AX304" s="181"/>
      <c r="AY304" s="181"/>
      <c r="AZ304" s="181"/>
      <c r="BA304" s="181"/>
      <c r="BB304" s="181"/>
      <c r="BC304" s="181"/>
      <c r="BD304" s="181"/>
      <c r="BE304" s="181"/>
      <c r="BF304" s="181"/>
      <c r="BG304" s="181"/>
      <c r="BH304" s="181"/>
      <c r="BI304" s="181"/>
      <c r="BJ304" s="181"/>
      <c r="BK304" s="181"/>
      <c r="BL304" s="181"/>
      <c r="BM304" s="181"/>
      <c r="BN304" s="181"/>
      <c r="BO304" s="181"/>
      <c r="BP304" s="181"/>
      <c r="BQ304" s="181"/>
      <c r="BR304" s="181"/>
      <c r="BS304" s="181"/>
      <c r="BT304" s="181"/>
      <c r="BU304" s="181"/>
      <c r="BV304" s="181"/>
      <c r="BW304" s="181"/>
      <c r="BX304" s="181"/>
      <c r="BY304" s="181"/>
      <c r="BZ304" s="181"/>
      <c r="CA304" s="181"/>
      <c r="CB304" s="181"/>
      <c r="CC304" s="181"/>
      <c r="CD304" s="181"/>
      <c r="CE304" s="181"/>
      <c r="CF304" s="181"/>
      <c r="CG304" s="181"/>
      <c r="CH304" s="181"/>
      <c r="CI304" s="181"/>
      <c r="CJ304" s="181"/>
      <c r="CK304" s="181"/>
      <c r="CL304" s="181"/>
      <c r="CM304" s="181"/>
      <c r="CN304" s="181"/>
      <c r="CO304" s="181"/>
      <c r="CP304" s="181"/>
      <c r="CQ304" s="181"/>
      <c r="CR304" s="181"/>
      <c r="CS304" s="181"/>
      <c r="CT304" s="181"/>
      <c r="CU304" s="181"/>
      <c r="CV304" s="181"/>
      <c r="CW304" s="181"/>
      <c r="CX304" s="181"/>
      <c r="CY304" s="181"/>
      <c r="CZ304" s="181"/>
      <c r="DA304" s="181"/>
      <c r="DB304" s="181"/>
      <c r="DC304" s="181"/>
      <c r="DD304" s="181"/>
      <c r="DE304" s="181"/>
      <c r="DF304" s="181"/>
      <c r="DG304" s="181"/>
      <c r="DH304" s="181"/>
      <c r="DI304" s="181"/>
      <c r="DJ304" s="181"/>
      <c r="DK304" s="181"/>
      <c r="DL304" s="181"/>
      <c r="DM304" s="181"/>
      <c r="DN304" s="181"/>
      <c r="DO304" s="181"/>
      <c r="DP304" s="181"/>
      <c r="DQ304" s="181"/>
      <c r="DR304" s="181"/>
      <c r="DS304" s="181"/>
      <c r="DT304" s="181"/>
      <c r="DU304" s="181"/>
      <c r="DV304" s="181"/>
      <c r="DW304" s="181"/>
      <c r="DX304" s="181"/>
      <c r="DY304" s="181"/>
      <c r="DZ304" s="181"/>
      <c r="EA304" s="181"/>
      <c r="EB304" s="181"/>
      <c r="EC304" s="181"/>
      <c r="ED304" s="181"/>
      <c r="EE304" s="181"/>
      <c r="EF304" s="181"/>
      <c r="EG304" s="181"/>
      <c r="EH304" s="181"/>
      <c r="EI304" s="181"/>
      <c r="EJ304" s="181"/>
      <c r="EK304" s="181"/>
      <c r="EL304" s="181"/>
      <c r="EM304" s="181"/>
      <c r="EN304" s="181"/>
      <c r="EO304" s="181"/>
      <c r="EP304" s="181"/>
      <c r="EQ304" s="181"/>
      <c r="ER304" s="181"/>
      <c r="ES304" s="181"/>
      <c r="ET304" s="181"/>
      <c r="EU304" s="181"/>
      <c r="EV304" s="181"/>
      <c r="EW304" s="181"/>
      <c r="EX304" s="181"/>
      <c r="EY304" s="181"/>
      <c r="EZ304" s="181"/>
      <c r="FA304" s="181"/>
      <c r="FB304" s="181"/>
      <c r="FC304" s="181"/>
      <c r="FD304" s="181"/>
      <c r="FE304" s="181"/>
      <c r="FF304" s="181"/>
      <c r="FG304" s="181"/>
      <c r="FH304" s="181"/>
      <c r="FI304" s="181"/>
      <c r="FJ304" s="181"/>
      <c r="FK304" s="181"/>
      <c r="FL304" s="181"/>
      <c r="FM304" s="181"/>
      <c r="FN304" s="181"/>
      <c r="FO304" s="181"/>
      <c r="FP304" s="181"/>
      <c r="FQ304" s="181"/>
      <c r="FR304" s="181"/>
      <c r="FS304" s="181"/>
      <c r="FT304" s="181"/>
      <c r="FU304" s="181"/>
      <c r="FV304" s="181"/>
      <c r="FW304" s="181"/>
      <c r="FX304" s="181"/>
      <c r="FY304" s="181"/>
      <c r="FZ304" s="181"/>
      <c r="GA304" s="181"/>
      <c r="GB304" s="181"/>
      <c r="GC304" s="181"/>
      <c r="GD304" s="181"/>
      <c r="GE304" s="181"/>
      <c r="GF304" s="181"/>
      <c r="GG304" s="181"/>
      <c r="GH304" s="181"/>
      <c r="GI304" s="181"/>
      <c r="GJ304" s="181"/>
      <c r="GK304" s="181"/>
      <c r="GL304" s="181"/>
      <c r="GM304" s="181"/>
      <c r="GN304" s="181"/>
      <c r="GO304" s="181"/>
      <c r="GP304" s="181"/>
      <c r="GQ304" s="181"/>
      <c r="GR304" s="181"/>
      <c r="GS304" s="181"/>
      <c r="GT304" s="181"/>
      <c r="GU304" s="181"/>
      <c r="GV304" s="181"/>
      <c r="GW304" s="181"/>
      <c r="GX304" s="181"/>
      <c r="GY304" s="181"/>
      <c r="GZ304" s="181"/>
      <c r="HA304" s="181"/>
      <c r="HB304" s="181"/>
      <c r="HC304" s="181"/>
      <c r="HD304" s="181"/>
      <c r="HE304" s="181"/>
      <c r="HF304" s="181"/>
      <c r="HG304" s="181"/>
      <c r="HH304" s="181"/>
      <c r="HI304" s="181"/>
      <c r="HJ304" s="181"/>
      <c r="HK304" s="181"/>
      <c r="HL304" s="181"/>
      <c r="HM304" s="181"/>
      <c r="HN304" s="181"/>
      <c r="HO304" s="181"/>
      <c r="HP304" s="181"/>
      <c r="HQ304" s="181"/>
      <c r="HR304" s="181"/>
      <c r="HS304" s="181"/>
      <c r="HT304" s="181"/>
      <c r="HU304" s="181"/>
      <c r="HV304" s="181"/>
      <c r="HW304" s="181"/>
      <c r="HX304" s="181"/>
      <c r="HY304" s="181"/>
      <c r="HZ304" s="181"/>
      <c r="IA304" s="181"/>
      <c r="IB304" s="181"/>
      <c r="IC304" s="181"/>
      <c r="ID304" s="181"/>
      <c r="IE304" s="181"/>
      <c r="IF304" s="181"/>
      <c r="IG304" s="181"/>
      <c r="IH304" s="181"/>
      <c r="II304" s="181"/>
      <c r="IJ304" s="181"/>
      <c r="IK304" s="181"/>
      <c r="IL304" s="181"/>
      <c r="IM304" s="181"/>
      <c r="IN304" s="181"/>
      <c r="IO304" s="181"/>
      <c r="IP304" s="181"/>
      <c r="IQ304" s="181"/>
      <c r="IR304" s="181"/>
      <c r="IS304" s="181"/>
      <c r="IT304" s="181"/>
    </row>
    <row r="305" spans="1:254" s="126" customFormat="1" ht="13.8" x14ac:dyDescent="0.3">
      <c r="A305" s="204" t="s">
        <v>592</v>
      </c>
      <c r="B305" s="206" t="s">
        <v>584</v>
      </c>
      <c r="C305" s="220" t="s">
        <v>160</v>
      </c>
      <c r="D305" s="220" t="s">
        <v>83</v>
      </c>
      <c r="E305" s="220" t="s">
        <v>133</v>
      </c>
      <c r="F305" s="220"/>
      <c r="G305" s="207">
        <f>SUM(G306)</f>
        <v>229.3</v>
      </c>
      <c r="H305" s="181"/>
      <c r="I305" s="181"/>
      <c r="J305" s="181"/>
      <c r="K305" s="181"/>
      <c r="L305" s="181"/>
      <c r="M305" s="181"/>
      <c r="N305" s="181"/>
      <c r="O305" s="181"/>
      <c r="P305" s="181"/>
      <c r="Q305" s="181"/>
      <c r="R305" s="181"/>
      <c r="S305" s="181"/>
      <c r="T305" s="181"/>
      <c r="U305" s="181"/>
      <c r="V305" s="181"/>
      <c r="W305" s="181"/>
      <c r="X305" s="181"/>
      <c r="Y305" s="181"/>
      <c r="Z305" s="181"/>
      <c r="AA305" s="181"/>
      <c r="AB305" s="181"/>
      <c r="AC305" s="181"/>
      <c r="AD305" s="181"/>
      <c r="AE305" s="181"/>
      <c r="AF305" s="181"/>
      <c r="AG305" s="181"/>
      <c r="AH305" s="181"/>
      <c r="AI305" s="181"/>
      <c r="AJ305" s="181"/>
      <c r="AK305" s="181"/>
      <c r="AL305" s="181"/>
      <c r="AM305" s="181"/>
      <c r="AN305" s="181"/>
      <c r="AO305" s="181"/>
      <c r="AP305" s="181"/>
      <c r="AQ305" s="181"/>
      <c r="AR305" s="181"/>
      <c r="AS305" s="181"/>
      <c r="AT305" s="181"/>
      <c r="AU305" s="181"/>
      <c r="AV305" s="181"/>
      <c r="AW305" s="181"/>
      <c r="AX305" s="181"/>
      <c r="AY305" s="181"/>
      <c r="AZ305" s="181"/>
      <c r="BA305" s="181"/>
      <c r="BB305" s="181"/>
      <c r="BC305" s="181"/>
      <c r="BD305" s="181"/>
      <c r="BE305" s="181"/>
      <c r="BF305" s="181"/>
      <c r="BG305" s="181"/>
      <c r="BH305" s="181"/>
      <c r="BI305" s="181"/>
      <c r="BJ305" s="181"/>
      <c r="BK305" s="181"/>
      <c r="BL305" s="181"/>
      <c r="BM305" s="181"/>
      <c r="BN305" s="181"/>
      <c r="BO305" s="181"/>
      <c r="BP305" s="181"/>
      <c r="BQ305" s="181"/>
      <c r="BR305" s="181"/>
      <c r="BS305" s="181"/>
      <c r="BT305" s="181"/>
      <c r="BU305" s="181"/>
      <c r="BV305" s="181"/>
      <c r="BW305" s="181"/>
      <c r="BX305" s="181"/>
      <c r="BY305" s="181"/>
      <c r="BZ305" s="181"/>
      <c r="CA305" s="181"/>
      <c r="CB305" s="181"/>
      <c r="CC305" s="181"/>
      <c r="CD305" s="181"/>
      <c r="CE305" s="181"/>
      <c r="CF305" s="181"/>
      <c r="CG305" s="181"/>
      <c r="CH305" s="181"/>
      <c r="CI305" s="181"/>
      <c r="CJ305" s="181"/>
      <c r="CK305" s="181"/>
      <c r="CL305" s="181"/>
      <c r="CM305" s="181"/>
      <c r="CN305" s="181"/>
      <c r="CO305" s="181"/>
      <c r="CP305" s="181"/>
      <c r="CQ305" s="181"/>
      <c r="CR305" s="181"/>
      <c r="CS305" s="181"/>
      <c r="CT305" s="181"/>
      <c r="CU305" s="181"/>
      <c r="CV305" s="181"/>
      <c r="CW305" s="181"/>
      <c r="CX305" s="181"/>
      <c r="CY305" s="181"/>
      <c r="CZ305" s="181"/>
      <c r="DA305" s="181"/>
      <c r="DB305" s="181"/>
      <c r="DC305" s="181"/>
      <c r="DD305" s="181"/>
      <c r="DE305" s="181"/>
      <c r="DF305" s="181"/>
      <c r="DG305" s="181"/>
      <c r="DH305" s="181"/>
      <c r="DI305" s="181"/>
      <c r="DJ305" s="181"/>
      <c r="DK305" s="181"/>
      <c r="DL305" s="181"/>
      <c r="DM305" s="181"/>
      <c r="DN305" s="181"/>
      <c r="DO305" s="181"/>
      <c r="DP305" s="181"/>
      <c r="DQ305" s="181"/>
      <c r="DR305" s="181"/>
      <c r="DS305" s="181"/>
      <c r="DT305" s="181"/>
      <c r="DU305" s="181"/>
      <c r="DV305" s="181"/>
      <c r="DW305" s="181"/>
      <c r="DX305" s="181"/>
      <c r="DY305" s="181"/>
      <c r="DZ305" s="181"/>
      <c r="EA305" s="181"/>
      <c r="EB305" s="181"/>
      <c r="EC305" s="181"/>
      <c r="ED305" s="181"/>
      <c r="EE305" s="181"/>
      <c r="EF305" s="181"/>
      <c r="EG305" s="181"/>
      <c r="EH305" s="181"/>
      <c r="EI305" s="181"/>
      <c r="EJ305" s="181"/>
      <c r="EK305" s="181"/>
      <c r="EL305" s="181"/>
      <c r="EM305" s="181"/>
      <c r="EN305" s="181"/>
      <c r="EO305" s="181"/>
      <c r="EP305" s="181"/>
      <c r="EQ305" s="181"/>
      <c r="ER305" s="181"/>
      <c r="ES305" s="181"/>
      <c r="ET305" s="181"/>
      <c r="EU305" s="181"/>
      <c r="EV305" s="181"/>
      <c r="EW305" s="181"/>
      <c r="EX305" s="181"/>
      <c r="EY305" s="181"/>
      <c r="EZ305" s="181"/>
      <c r="FA305" s="181"/>
      <c r="FB305" s="181"/>
      <c r="FC305" s="181"/>
      <c r="FD305" s="181"/>
      <c r="FE305" s="181"/>
      <c r="FF305" s="181"/>
      <c r="FG305" s="181"/>
      <c r="FH305" s="181"/>
      <c r="FI305" s="181"/>
      <c r="FJ305" s="181"/>
      <c r="FK305" s="181"/>
      <c r="FL305" s="181"/>
      <c r="FM305" s="181"/>
      <c r="FN305" s="181"/>
      <c r="FO305" s="181"/>
      <c r="FP305" s="181"/>
      <c r="FQ305" s="181"/>
      <c r="FR305" s="181"/>
      <c r="FS305" s="181"/>
      <c r="FT305" s="181"/>
      <c r="FU305" s="181"/>
      <c r="FV305" s="181"/>
      <c r="FW305" s="181"/>
      <c r="FX305" s="181"/>
      <c r="FY305" s="181"/>
      <c r="FZ305" s="181"/>
      <c r="GA305" s="181"/>
      <c r="GB305" s="181"/>
      <c r="GC305" s="181"/>
      <c r="GD305" s="181"/>
      <c r="GE305" s="181"/>
      <c r="GF305" s="181"/>
      <c r="GG305" s="181"/>
      <c r="GH305" s="181"/>
      <c r="GI305" s="181"/>
      <c r="GJ305" s="181"/>
      <c r="GK305" s="181"/>
      <c r="GL305" s="181"/>
      <c r="GM305" s="181"/>
      <c r="GN305" s="181"/>
      <c r="GO305" s="181"/>
      <c r="GP305" s="181"/>
      <c r="GQ305" s="181"/>
      <c r="GR305" s="181"/>
      <c r="GS305" s="181"/>
      <c r="GT305" s="181"/>
      <c r="GU305" s="181"/>
      <c r="GV305" s="181"/>
      <c r="GW305" s="181"/>
      <c r="GX305" s="181"/>
      <c r="GY305" s="181"/>
      <c r="GZ305" s="181"/>
      <c r="HA305" s="181"/>
      <c r="HB305" s="181"/>
      <c r="HC305" s="181"/>
      <c r="HD305" s="181"/>
      <c r="HE305" s="181"/>
      <c r="HF305" s="181"/>
      <c r="HG305" s="181"/>
      <c r="HH305" s="181"/>
      <c r="HI305" s="181"/>
      <c r="HJ305" s="181"/>
      <c r="HK305" s="181"/>
      <c r="HL305" s="181"/>
      <c r="HM305" s="181"/>
      <c r="HN305" s="181"/>
      <c r="HO305" s="181"/>
      <c r="HP305" s="181"/>
      <c r="HQ305" s="181"/>
      <c r="HR305" s="181"/>
      <c r="HS305" s="181"/>
      <c r="HT305" s="181"/>
      <c r="HU305" s="181"/>
      <c r="HV305" s="181"/>
      <c r="HW305" s="181"/>
      <c r="HX305" s="181"/>
      <c r="HY305" s="181"/>
      <c r="HZ305" s="181"/>
      <c r="IA305" s="181"/>
      <c r="IB305" s="181"/>
      <c r="IC305" s="181"/>
      <c r="ID305" s="181"/>
      <c r="IE305" s="181"/>
      <c r="IF305" s="181"/>
      <c r="IG305" s="181"/>
      <c r="IH305" s="181"/>
      <c r="II305" s="181"/>
      <c r="IJ305" s="181"/>
      <c r="IK305" s="181"/>
      <c r="IL305" s="181"/>
      <c r="IM305" s="181"/>
      <c r="IN305" s="181"/>
      <c r="IO305" s="181"/>
      <c r="IP305" s="181"/>
      <c r="IQ305" s="181"/>
      <c r="IR305" s="181"/>
      <c r="IS305" s="181"/>
      <c r="IT305" s="181"/>
    </row>
    <row r="306" spans="1:254" s="126" customFormat="1" ht="26.4" x14ac:dyDescent="0.25">
      <c r="A306" s="209" t="s">
        <v>140</v>
      </c>
      <c r="B306" s="211" t="s">
        <v>584</v>
      </c>
      <c r="C306" s="222" t="s">
        <v>160</v>
      </c>
      <c r="D306" s="222" t="s">
        <v>83</v>
      </c>
      <c r="E306" s="222" t="s">
        <v>133</v>
      </c>
      <c r="F306" s="222" t="s">
        <v>141</v>
      </c>
      <c r="G306" s="212">
        <v>229.3</v>
      </c>
      <c r="H306" s="181"/>
      <c r="I306" s="181"/>
      <c r="J306" s="181"/>
      <c r="K306" s="181"/>
      <c r="L306" s="181"/>
      <c r="M306" s="181"/>
      <c r="N306" s="181"/>
      <c r="O306" s="181"/>
      <c r="P306" s="181"/>
      <c r="Q306" s="181"/>
      <c r="R306" s="181"/>
      <c r="S306" s="181"/>
      <c r="T306" s="181"/>
      <c r="U306" s="181"/>
      <c r="V306" s="181"/>
      <c r="W306" s="181"/>
      <c r="X306" s="181"/>
      <c r="Y306" s="181"/>
      <c r="Z306" s="181"/>
      <c r="AA306" s="181"/>
      <c r="AB306" s="181"/>
      <c r="AC306" s="181"/>
      <c r="AD306" s="181"/>
      <c r="AE306" s="181"/>
      <c r="AF306" s="181"/>
      <c r="AG306" s="181"/>
      <c r="AH306" s="181"/>
      <c r="AI306" s="181"/>
      <c r="AJ306" s="181"/>
      <c r="AK306" s="181"/>
      <c r="AL306" s="181"/>
      <c r="AM306" s="181"/>
      <c r="AN306" s="181"/>
      <c r="AO306" s="181"/>
      <c r="AP306" s="181"/>
      <c r="AQ306" s="181"/>
      <c r="AR306" s="181"/>
      <c r="AS306" s="181"/>
      <c r="AT306" s="181"/>
      <c r="AU306" s="181"/>
      <c r="AV306" s="181"/>
      <c r="AW306" s="181"/>
      <c r="AX306" s="181"/>
      <c r="AY306" s="181"/>
      <c r="AZ306" s="181"/>
      <c r="BA306" s="181"/>
      <c r="BB306" s="181"/>
      <c r="BC306" s="181"/>
      <c r="BD306" s="181"/>
      <c r="BE306" s="181"/>
      <c r="BF306" s="181"/>
      <c r="BG306" s="181"/>
      <c r="BH306" s="181"/>
      <c r="BI306" s="181"/>
      <c r="BJ306" s="181"/>
      <c r="BK306" s="181"/>
      <c r="BL306" s="181"/>
      <c r="BM306" s="181"/>
      <c r="BN306" s="181"/>
      <c r="BO306" s="181"/>
      <c r="BP306" s="181"/>
      <c r="BQ306" s="181"/>
      <c r="BR306" s="181"/>
      <c r="BS306" s="181"/>
      <c r="BT306" s="181"/>
      <c r="BU306" s="181"/>
      <c r="BV306" s="181"/>
      <c r="BW306" s="181"/>
      <c r="BX306" s="181"/>
      <c r="BY306" s="181"/>
      <c r="BZ306" s="181"/>
      <c r="CA306" s="181"/>
      <c r="CB306" s="181"/>
      <c r="CC306" s="181"/>
      <c r="CD306" s="181"/>
      <c r="CE306" s="181"/>
      <c r="CF306" s="181"/>
      <c r="CG306" s="181"/>
      <c r="CH306" s="181"/>
      <c r="CI306" s="181"/>
      <c r="CJ306" s="181"/>
      <c r="CK306" s="181"/>
      <c r="CL306" s="181"/>
      <c r="CM306" s="181"/>
      <c r="CN306" s="181"/>
      <c r="CO306" s="181"/>
      <c r="CP306" s="181"/>
      <c r="CQ306" s="181"/>
      <c r="CR306" s="181"/>
      <c r="CS306" s="181"/>
      <c r="CT306" s="181"/>
      <c r="CU306" s="181"/>
      <c r="CV306" s="181"/>
      <c r="CW306" s="181"/>
      <c r="CX306" s="181"/>
      <c r="CY306" s="181"/>
      <c r="CZ306" s="181"/>
      <c r="DA306" s="181"/>
      <c r="DB306" s="181"/>
      <c r="DC306" s="181"/>
      <c r="DD306" s="181"/>
      <c r="DE306" s="181"/>
      <c r="DF306" s="181"/>
      <c r="DG306" s="181"/>
      <c r="DH306" s="181"/>
      <c r="DI306" s="181"/>
      <c r="DJ306" s="181"/>
      <c r="DK306" s="181"/>
      <c r="DL306" s="181"/>
      <c r="DM306" s="181"/>
      <c r="DN306" s="181"/>
      <c r="DO306" s="181"/>
      <c r="DP306" s="181"/>
      <c r="DQ306" s="181"/>
      <c r="DR306" s="181"/>
      <c r="DS306" s="181"/>
      <c r="DT306" s="181"/>
      <c r="DU306" s="181"/>
      <c r="DV306" s="181"/>
      <c r="DW306" s="181"/>
      <c r="DX306" s="181"/>
      <c r="DY306" s="181"/>
      <c r="DZ306" s="181"/>
      <c r="EA306" s="181"/>
      <c r="EB306" s="181"/>
      <c r="EC306" s="181"/>
      <c r="ED306" s="181"/>
      <c r="EE306" s="181"/>
      <c r="EF306" s="181"/>
      <c r="EG306" s="181"/>
      <c r="EH306" s="181"/>
      <c r="EI306" s="181"/>
      <c r="EJ306" s="181"/>
      <c r="EK306" s="181"/>
      <c r="EL306" s="181"/>
      <c r="EM306" s="181"/>
      <c r="EN306" s="181"/>
      <c r="EO306" s="181"/>
      <c r="EP306" s="181"/>
      <c r="EQ306" s="181"/>
      <c r="ER306" s="181"/>
      <c r="ES306" s="181"/>
      <c r="ET306" s="181"/>
      <c r="EU306" s="181"/>
      <c r="EV306" s="181"/>
      <c r="EW306" s="181"/>
      <c r="EX306" s="181"/>
      <c r="EY306" s="181"/>
      <c r="EZ306" s="181"/>
      <c r="FA306" s="181"/>
      <c r="FB306" s="181"/>
      <c r="FC306" s="181"/>
      <c r="FD306" s="181"/>
      <c r="FE306" s="181"/>
      <c r="FF306" s="181"/>
      <c r="FG306" s="181"/>
      <c r="FH306" s="181"/>
      <c r="FI306" s="181"/>
      <c r="FJ306" s="181"/>
      <c r="FK306" s="181"/>
      <c r="FL306" s="181"/>
      <c r="FM306" s="181"/>
      <c r="FN306" s="181"/>
      <c r="FO306" s="181"/>
      <c r="FP306" s="181"/>
      <c r="FQ306" s="181"/>
      <c r="FR306" s="181"/>
      <c r="FS306" s="181"/>
      <c r="FT306" s="181"/>
      <c r="FU306" s="181"/>
      <c r="FV306" s="181"/>
      <c r="FW306" s="181"/>
      <c r="FX306" s="181"/>
      <c r="FY306" s="181"/>
      <c r="FZ306" s="181"/>
      <c r="GA306" s="181"/>
      <c r="GB306" s="181"/>
      <c r="GC306" s="181"/>
      <c r="GD306" s="181"/>
      <c r="GE306" s="181"/>
      <c r="GF306" s="181"/>
      <c r="GG306" s="181"/>
      <c r="GH306" s="181"/>
      <c r="GI306" s="181"/>
      <c r="GJ306" s="181"/>
      <c r="GK306" s="181"/>
      <c r="GL306" s="181"/>
      <c r="GM306" s="181"/>
      <c r="GN306" s="181"/>
      <c r="GO306" s="181"/>
      <c r="GP306" s="181"/>
      <c r="GQ306" s="181"/>
      <c r="GR306" s="181"/>
      <c r="GS306" s="181"/>
      <c r="GT306" s="181"/>
      <c r="GU306" s="181"/>
      <c r="GV306" s="181"/>
      <c r="GW306" s="181"/>
      <c r="GX306" s="181"/>
      <c r="GY306" s="181"/>
      <c r="GZ306" s="181"/>
      <c r="HA306" s="181"/>
      <c r="HB306" s="181"/>
      <c r="HC306" s="181"/>
      <c r="HD306" s="181"/>
      <c r="HE306" s="181"/>
      <c r="HF306" s="181"/>
      <c r="HG306" s="181"/>
      <c r="HH306" s="181"/>
      <c r="HI306" s="181"/>
      <c r="HJ306" s="181"/>
      <c r="HK306" s="181"/>
      <c r="HL306" s="181"/>
      <c r="HM306" s="181"/>
      <c r="HN306" s="181"/>
      <c r="HO306" s="181"/>
      <c r="HP306" s="181"/>
      <c r="HQ306" s="181"/>
      <c r="HR306" s="181"/>
      <c r="HS306" s="181"/>
      <c r="HT306" s="181"/>
      <c r="HU306" s="181"/>
      <c r="HV306" s="181"/>
      <c r="HW306" s="181"/>
      <c r="HX306" s="181"/>
      <c r="HY306" s="181"/>
      <c r="HZ306" s="181"/>
      <c r="IA306" s="181"/>
      <c r="IB306" s="181"/>
      <c r="IC306" s="181"/>
      <c r="ID306" s="181"/>
      <c r="IE306" s="181"/>
      <c r="IF306" s="181"/>
      <c r="IG306" s="181"/>
      <c r="IH306" s="181"/>
      <c r="II306" s="181"/>
      <c r="IJ306" s="181"/>
      <c r="IK306" s="181"/>
      <c r="IL306" s="181"/>
      <c r="IM306" s="181"/>
      <c r="IN306" s="181"/>
      <c r="IO306" s="181"/>
      <c r="IP306" s="181"/>
      <c r="IQ306" s="181"/>
      <c r="IR306" s="181"/>
      <c r="IS306" s="181"/>
      <c r="IT306" s="181"/>
    </row>
    <row r="307" spans="1:254" ht="13.8" x14ac:dyDescent="0.3">
      <c r="A307" s="245" t="s">
        <v>278</v>
      </c>
      <c r="B307" s="206" t="s">
        <v>584</v>
      </c>
      <c r="C307" s="220" t="s">
        <v>160</v>
      </c>
      <c r="D307" s="220" t="s">
        <v>83</v>
      </c>
      <c r="E307" s="220" t="s">
        <v>270</v>
      </c>
      <c r="F307" s="220"/>
      <c r="G307" s="207">
        <f>SUM(G308+G310+G312)</f>
        <v>37014.11</v>
      </c>
      <c r="H307" s="240"/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240"/>
      <c r="U307" s="240"/>
      <c r="V307" s="240"/>
      <c r="W307" s="240"/>
      <c r="X307" s="240"/>
      <c r="Y307" s="240"/>
      <c r="Z307" s="240"/>
      <c r="AA307" s="240"/>
      <c r="AB307" s="240"/>
      <c r="AC307" s="240"/>
      <c r="AD307" s="240"/>
      <c r="AE307" s="240"/>
      <c r="AF307" s="240"/>
      <c r="AG307" s="240"/>
      <c r="AH307" s="240"/>
      <c r="AI307" s="240"/>
      <c r="AJ307" s="240"/>
      <c r="AK307" s="240"/>
      <c r="AL307" s="240"/>
      <c r="AM307" s="240"/>
      <c r="AN307" s="240"/>
      <c r="AO307" s="240"/>
      <c r="AP307" s="240"/>
      <c r="AQ307" s="240"/>
      <c r="AR307" s="240"/>
      <c r="AS307" s="240"/>
      <c r="AT307" s="240"/>
      <c r="AU307" s="240"/>
      <c r="AV307" s="240"/>
      <c r="AW307" s="240"/>
      <c r="AX307" s="240"/>
      <c r="AY307" s="240"/>
      <c r="AZ307" s="240"/>
      <c r="BA307" s="240"/>
      <c r="BB307" s="240"/>
      <c r="BC307" s="240"/>
      <c r="BD307" s="240"/>
      <c r="BE307" s="240"/>
      <c r="BF307" s="240"/>
      <c r="BG307" s="240"/>
      <c r="BH307" s="240"/>
      <c r="BI307" s="240"/>
      <c r="BJ307" s="240"/>
      <c r="BK307" s="240"/>
      <c r="BL307" s="240"/>
      <c r="BM307" s="240"/>
      <c r="BN307" s="240"/>
      <c r="BO307" s="240"/>
      <c r="BP307" s="240"/>
      <c r="BQ307" s="240"/>
      <c r="BR307" s="240"/>
      <c r="BS307" s="240"/>
      <c r="BT307" s="240"/>
      <c r="BU307" s="240"/>
      <c r="BV307" s="240"/>
      <c r="BW307" s="240"/>
      <c r="BX307" s="240"/>
      <c r="BY307" s="240"/>
      <c r="BZ307" s="240"/>
      <c r="CA307" s="240"/>
      <c r="CB307" s="240"/>
      <c r="CC307" s="240"/>
      <c r="CD307" s="240"/>
      <c r="CE307" s="240"/>
      <c r="CF307" s="240"/>
      <c r="CG307" s="240"/>
      <c r="CH307" s="240"/>
      <c r="CI307" s="240"/>
      <c r="CJ307" s="240"/>
      <c r="CK307" s="240"/>
      <c r="CL307" s="240"/>
      <c r="CM307" s="240"/>
      <c r="CN307" s="240"/>
      <c r="CO307" s="240"/>
      <c r="CP307" s="240"/>
      <c r="CQ307" s="240"/>
      <c r="CR307" s="240"/>
      <c r="CS307" s="240"/>
      <c r="CT307" s="240"/>
      <c r="CU307" s="240"/>
      <c r="CV307" s="240"/>
      <c r="CW307" s="240"/>
      <c r="CX307" s="240"/>
      <c r="CY307" s="240"/>
      <c r="CZ307" s="240"/>
      <c r="DA307" s="240"/>
      <c r="DB307" s="240"/>
      <c r="DC307" s="240"/>
      <c r="DD307" s="240"/>
      <c r="DE307" s="240"/>
      <c r="DF307" s="240"/>
      <c r="DG307" s="240"/>
      <c r="DH307" s="240"/>
      <c r="DI307" s="240"/>
      <c r="DJ307" s="240"/>
      <c r="DK307" s="240"/>
      <c r="DL307" s="240"/>
      <c r="DM307" s="240"/>
      <c r="DN307" s="240"/>
      <c r="DO307" s="240"/>
      <c r="DP307" s="240"/>
      <c r="DQ307" s="240"/>
      <c r="DR307" s="240"/>
      <c r="DS307" s="240"/>
      <c r="DT307" s="240"/>
      <c r="DU307" s="240"/>
      <c r="DV307" s="240"/>
      <c r="DW307" s="240"/>
      <c r="DX307" s="240"/>
      <c r="DY307" s="240"/>
      <c r="DZ307" s="240"/>
      <c r="EA307" s="240"/>
      <c r="EB307" s="240"/>
      <c r="EC307" s="240"/>
      <c r="ED307" s="240"/>
      <c r="EE307" s="240"/>
      <c r="EF307" s="240"/>
      <c r="EG307" s="240"/>
      <c r="EH307" s="240"/>
      <c r="EI307" s="240"/>
      <c r="EJ307" s="240"/>
      <c r="EK307" s="240"/>
      <c r="EL307" s="240"/>
      <c r="EM307" s="240"/>
      <c r="EN307" s="240"/>
      <c r="EO307" s="240"/>
      <c r="EP307" s="240"/>
      <c r="EQ307" s="240"/>
      <c r="ER307" s="240"/>
      <c r="ES307" s="240"/>
      <c r="ET307" s="240"/>
      <c r="EU307" s="240"/>
      <c r="EV307" s="240"/>
      <c r="EW307" s="240"/>
      <c r="EX307" s="240"/>
      <c r="EY307" s="240"/>
      <c r="EZ307" s="240"/>
      <c r="FA307" s="240"/>
      <c r="FB307" s="240"/>
      <c r="FC307" s="240"/>
      <c r="FD307" s="240"/>
      <c r="FE307" s="240"/>
      <c r="FF307" s="240"/>
      <c r="FG307" s="240"/>
      <c r="FH307" s="240"/>
      <c r="FI307" s="240"/>
      <c r="FJ307" s="240"/>
      <c r="FK307" s="240"/>
      <c r="FL307" s="240"/>
      <c r="FM307" s="240"/>
      <c r="FN307" s="240"/>
      <c r="FO307" s="240"/>
      <c r="FP307" s="240"/>
      <c r="FQ307" s="240"/>
      <c r="FR307" s="240"/>
      <c r="FS307" s="240"/>
      <c r="FT307" s="240"/>
      <c r="FU307" s="240"/>
      <c r="FV307" s="240"/>
      <c r="FW307" s="240"/>
      <c r="FX307" s="240"/>
      <c r="FY307" s="240"/>
      <c r="FZ307" s="240"/>
      <c r="GA307" s="240"/>
      <c r="GB307" s="240"/>
      <c r="GC307" s="240"/>
      <c r="GD307" s="240"/>
      <c r="GE307" s="240"/>
      <c r="GF307" s="240"/>
      <c r="GG307" s="240"/>
      <c r="GH307" s="240"/>
      <c r="GI307" s="240"/>
      <c r="GJ307" s="240"/>
      <c r="GK307" s="240"/>
      <c r="GL307" s="240"/>
      <c r="GM307" s="240"/>
      <c r="GN307" s="240"/>
      <c r="GO307" s="240"/>
      <c r="GP307" s="240"/>
      <c r="GQ307" s="240"/>
      <c r="GR307" s="240"/>
      <c r="GS307" s="240"/>
      <c r="GT307" s="240"/>
      <c r="GU307" s="240"/>
      <c r="GV307" s="240"/>
      <c r="GW307" s="240"/>
      <c r="GX307" s="240"/>
      <c r="GY307" s="240"/>
      <c r="GZ307" s="240"/>
      <c r="HA307" s="240"/>
      <c r="HB307" s="240"/>
      <c r="HC307" s="240"/>
      <c r="HD307" s="240"/>
      <c r="HE307" s="240"/>
      <c r="HF307" s="240"/>
      <c r="HG307" s="240"/>
      <c r="HH307" s="240"/>
      <c r="HI307" s="240"/>
      <c r="HJ307" s="240"/>
      <c r="HK307" s="240"/>
      <c r="HL307" s="240"/>
      <c r="HM307" s="240"/>
      <c r="HN307" s="240"/>
      <c r="HO307" s="240"/>
      <c r="HP307" s="240"/>
      <c r="HQ307" s="240"/>
      <c r="HR307" s="240"/>
      <c r="HS307" s="240"/>
      <c r="HT307" s="240"/>
      <c r="HU307" s="240"/>
      <c r="HV307" s="240"/>
      <c r="HW307" s="240"/>
      <c r="HX307" s="240"/>
      <c r="HY307" s="240"/>
      <c r="HZ307" s="240"/>
      <c r="IA307" s="240"/>
      <c r="IB307" s="240"/>
      <c r="IC307" s="240"/>
      <c r="ID307" s="240"/>
      <c r="IE307" s="240"/>
      <c r="IF307" s="240"/>
      <c r="IG307" s="240"/>
      <c r="IH307" s="240"/>
      <c r="II307" s="240"/>
      <c r="IJ307" s="240"/>
      <c r="IK307" s="240"/>
      <c r="IL307" s="240"/>
      <c r="IM307" s="240"/>
      <c r="IN307" s="240"/>
      <c r="IO307" s="240"/>
      <c r="IP307" s="240"/>
      <c r="IQ307" s="240"/>
      <c r="IR307" s="240"/>
      <c r="IS307" s="240"/>
      <c r="IT307" s="240"/>
    </row>
    <row r="308" spans="1:254" ht="13.8" x14ac:dyDescent="0.3">
      <c r="A308" s="204" t="s">
        <v>271</v>
      </c>
      <c r="B308" s="206" t="s">
        <v>584</v>
      </c>
      <c r="C308" s="220" t="s">
        <v>160</v>
      </c>
      <c r="D308" s="220" t="s">
        <v>83</v>
      </c>
      <c r="E308" s="220" t="s">
        <v>272</v>
      </c>
      <c r="F308" s="220"/>
      <c r="G308" s="207">
        <f>SUM(G309)</f>
        <v>18206.86</v>
      </c>
    </row>
    <row r="309" spans="1:254" s="238" customFormat="1" ht="26.4" x14ac:dyDescent="0.25">
      <c r="A309" s="209" t="s">
        <v>140</v>
      </c>
      <c r="B309" s="222" t="s">
        <v>584</v>
      </c>
      <c r="C309" s="222" t="s">
        <v>160</v>
      </c>
      <c r="D309" s="222" t="s">
        <v>83</v>
      </c>
      <c r="E309" s="222" t="s">
        <v>272</v>
      </c>
      <c r="F309" s="222" t="s">
        <v>141</v>
      </c>
      <c r="G309" s="212">
        <v>18206.86</v>
      </c>
      <c r="H309" s="181"/>
      <c r="I309" s="181"/>
      <c r="J309" s="181"/>
      <c r="K309" s="181"/>
      <c r="L309" s="181"/>
      <c r="M309" s="181"/>
      <c r="N309" s="181"/>
      <c r="O309" s="181"/>
      <c r="P309" s="181"/>
      <c r="Q309" s="181"/>
      <c r="R309" s="181"/>
      <c r="S309" s="181"/>
      <c r="T309" s="181"/>
      <c r="U309" s="181"/>
      <c r="V309" s="181"/>
      <c r="W309" s="181"/>
      <c r="X309" s="181"/>
      <c r="Y309" s="181"/>
      <c r="Z309" s="181"/>
      <c r="AA309" s="181"/>
      <c r="AB309" s="181"/>
      <c r="AC309" s="181"/>
      <c r="AD309" s="181"/>
      <c r="AE309" s="181"/>
      <c r="AF309" s="181"/>
      <c r="AG309" s="181"/>
      <c r="AH309" s="181"/>
      <c r="AI309" s="181"/>
      <c r="AJ309" s="181"/>
      <c r="AK309" s="181"/>
      <c r="AL309" s="181"/>
      <c r="AM309" s="181"/>
      <c r="AN309" s="181"/>
      <c r="AO309" s="181"/>
      <c r="AP309" s="181"/>
      <c r="AQ309" s="181"/>
      <c r="AR309" s="181"/>
      <c r="AS309" s="181"/>
      <c r="AT309" s="181"/>
      <c r="AU309" s="181"/>
      <c r="AV309" s="181"/>
      <c r="AW309" s="181"/>
      <c r="AX309" s="181"/>
      <c r="AY309" s="181"/>
      <c r="AZ309" s="181"/>
      <c r="BA309" s="181"/>
      <c r="BB309" s="181"/>
      <c r="BC309" s="181"/>
      <c r="BD309" s="181"/>
      <c r="BE309" s="181"/>
      <c r="BF309" s="181"/>
      <c r="BG309" s="181"/>
      <c r="BH309" s="181"/>
      <c r="BI309" s="181"/>
      <c r="BJ309" s="181"/>
      <c r="BK309" s="181"/>
      <c r="BL309" s="181"/>
      <c r="BM309" s="181"/>
      <c r="BN309" s="181"/>
      <c r="BO309" s="181"/>
      <c r="BP309" s="181"/>
      <c r="BQ309" s="181"/>
      <c r="BR309" s="181"/>
      <c r="BS309" s="181"/>
      <c r="BT309" s="181"/>
      <c r="BU309" s="181"/>
      <c r="BV309" s="181"/>
      <c r="BW309" s="181"/>
      <c r="BX309" s="181"/>
      <c r="BY309" s="181"/>
      <c r="BZ309" s="181"/>
      <c r="CA309" s="181"/>
      <c r="CB309" s="181"/>
      <c r="CC309" s="181"/>
      <c r="CD309" s="181"/>
      <c r="CE309" s="181"/>
      <c r="CF309" s="181"/>
      <c r="CG309" s="181"/>
      <c r="CH309" s="181"/>
      <c r="CI309" s="181"/>
      <c r="CJ309" s="181"/>
      <c r="CK309" s="181"/>
      <c r="CL309" s="181"/>
      <c r="CM309" s="181"/>
      <c r="CN309" s="181"/>
      <c r="CO309" s="181"/>
      <c r="CP309" s="181"/>
      <c r="CQ309" s="181"/>
      <c r="CR309" s="181"/>
      <c r="CS309" s="181"/>
      <c r="CT309" s="181"/>
      <c r="CU309" s="181"/>
      <c r="CV309" s="181"/>
      <c r="CW309" s="181"/>
      <c r="CX309" s="181"/>
      <c r="CY309" s="181"/>
      <c r="CZ309" s="181"/>
      <c r="DA309" s="181"/>
      <c r="DB309" s="181"/>
      <c r="DC309" s="181"/>
      <c r="DD309" s="181"/>
      <c r="DE309" s="181"/>
      <c r="DF309" s="181"/>
      <c r="DG309" s="181"/>
      <c r="DH309" s="181"/>
      <c r="DI309" s="181"/>
      <c r="DJ309" s="181"/>
      <c r="DK309" s="181"/>
      <c r="DL309" s="181"/>
      <c r="DM309" s="181"/>
      <c r="DN309" s="181"/>
      <c r="DO309" s="181"/>
      <c r="DP309" s="181"/>
      <c r="DQ309" s="181"/>
      <c r="DR309" s="181"/>
      <c r="DS309" s="181"/>
      <c r="DT309" s="181"/>
      <c r="DU309" s="181"/>
      <c r="DV309" s="181"/>
      <c r="DW309" s="181"/>
      <c r="DX309" s="181"/>
      <c r="DY309" s="181"/>
      <c r="DZ309" s="181"/>
      <c r="EA309" s="181"/>
      <c r="EB309" s="181"/>
      <c r="EC309" s="181"/>
      <c r="ED309" s="181"/>
      <c r="EE309" s="181"/>
      <c r="EF309" s="181"/>
      <c r="EG309" s="181"/>
      <c r="EH309" s="181"/>
      <c r="EI309" s="181"/>
      <c r="EJ309" s="181"/>
      <c r="EK309" s="181"/>
      <c r="EL309" s="181"/>
      <c r="EM309" s="181"/>
      <c r="EN309" s="181"/>
      <c r="EO309" s="181"/>
      <c r="EP309" s="181"/>
      <c r="EQ309" s="181"/>
      <c r="ER309" s="181"/>
      <c r="ES309" s="181"/>
      <c r="ET309" s="181"/>
      <c r="EU309" s="181"/>
      <c r="EV309" s="181"/>
      <c r="EW309" s="181"/>
      <c r="EX309" s="181"/>
      <c r="EY309" s="181"/>
      <c r="EZ309" s="181"/>
      <c r="FA309" s="181"/>
      <c r="FB309" s="181"/>
      <c r="FC309" s="181"/>
      <c r="FD309" s="181"/>
      <c r="FE309" s="181"/>
      <c r="FF309" s="181"/>
      <c r="FG309" s="181"/>
      <c r="FH309" s="181"/>
      <c r="FI309" s="181"/>
      <c r="FJ309" s="181"/>
      <c r="FK309" s="181"/>
      <c r="FL309" s="181"/>
      <c r="FM309" s="181"/>
      <c r="FN309" s="181"/>
      <c r="FO309" s="181"/>
      <c r="FP309" s="181"/>
      <c r="FQ309" s="181"/>
      <c r="FR309" s="181"/>
      <c r="FS309" s="181"/>
      <c r="FT309" s="181"/>
      <c r="FU309" s="181"/>
      <c r="FV309" s="181"/>
      <c r="FW309" s="181"/>
      <c r="FX309" s="181"/>
      <c r="FY309" s="181"/>
      <c r="FZ309" s="181"/>
      <c r="GA309" s="181"/>
      <c r="GB309" s="181"/>
      <c r="GC309" s="181"/>
      <c r="GD309" s="181"/>
      <c r="GE309" s="181"/>
      <c r="GF309" s="181"/>
      <c r="GG309" s="181"/>
      <c r="GH309" s="181"/>
      <c r="GI309" s="181"/>
      <c r="GJ309" s="181"/>
      <c r="GK309" s="181"/>
      <c r="GL309" s="181"/>
      <c r="GM309" s="181"/>
      <c r="GN309" s="181"/>
      <c r="GO309" s="181"/>
      <c r="GP309" s="181"/>
      <c r="GQ309" s="181"/>
      <c r="GR309" s="181"/>
      <c r="GS309" s="181"/>
      <c r="GT309" s="181"/>
      <c r="GU309" s="181"/>
      <c r="GV309" s="181"/>
      <c r="GW309" s="181"/>
      <c r="GX309" s="181"/>
      <c r="GY309" s="181"/>
      <c r="GZ309" s="181"/>
      <c r="HA309" s="181"/>
      <c r="HB309" s="181"/>
      <c r="HC309" s="181"/>
      <c r="HD309" s="181"/>
      <c r="HE309" s="181"/>
      <c r="HF309" s="181"/>
      <c r="HG309" s="181"/>
      <c r="HH309" s="181"/>
      <c r="HI309" s="181"/>
      <c r="HJ309" s="181"/>
      <c r="HK309" s="181"/>
      <c r="HL309" s="181"/>
      <c r="HM309" s="181"/>
      <c r="HN309" s="181"/>
      <c r="HO309" s="181"/>
      <c r="HP309" s="181"/>
      <c r="HQ309" s="181"/>
      <c r="HR309" s="181"/>
      <c r="HS309" s="181"/>
      <c r="HT309" s="181"/>
      <c r="HU309" s="181"/>
      <c r="HV309" s="181"/>
      <c r="HW309" s="181"/>
      <c r="HX309" s="181"/>
      <c r="HY309" s="181"/>
      <c r="HZ309" s="181"/>
      <c r="IA309" s="181"/>
      <c r="IB309" s="181"/>
      <c r="IC309" s="181"/>
      <c r="ID309" s="181"/>
      <c r="IE309" s="181"/>
      <c r="IF309" s="181"/>
      <c r="IG309" s="181"/>
      <c r="IH309" s="181"/>
      <c r="II309" s="181"/>
      <c r="IJ309" s="181"/>
      <c r="IK309" s="181"/>
      <c r="IL309" s="181"/>
      <c r="IM309" s="181"/>
      <c r="IN309" s="181"/>
      <c r="IO309" s="181"/>
      <c r="IP309" s="181"/>
      <c r="IQ309" s="181"/>
      <c r="IR309" s="181"/>
      <c r="IS309" s="181"/>
      <c r="IT309" s="181"/>
    </row>
    <row r="310" spans="1:254" ht="13.8" x14ac:dyDescent="0.3">
      <c r="A310" s="204" t="s">
        <v>273</v>
      </c>
      <c r="B310" s="263">
        <v>510</v>
      </c>
      <c r="C310" s="220" t="s">
        <v>160</v>
      </c>
      <c r="D310" s="220" t="s">
        <v>83</v>
      </c>
      <c r="E310" s="220" t="s">
        <v>274</v>
      </c>
      <c r="F310" s="220"/>
      <c r="G310" s="207">
        <f>SUM(G311)</f>
        <v>3829.25</v>
      </c>
    </row>
    <row r="311" spans="1:254" ht="26.4" x14ac:dyDescent="0.25">
      <c r="A311" s="209" t="s">
        <v>140</v>
      </c>
      <c r="B311" s="211" t="s">
        <v>584</v>
      </c>
      <c r="C311" s="222" t="s">
        <v>160</v>
      </c>
      <c r="D311" s="222" t="s">
        <v>83</v>
      </c>
      <c r="E311" s="222" t="s">
        <v>274</v>
      </c>
      <c r="F311" s="222" t="s">
        <v>141</v>
      </c>
      <c r="G311" s="212">
        <v>3829.25</v>
      </c>
    </row>
    <row r="312" spans="1:254" ht="13.8" x14ac:dyDescent="0.3">
      <c r="A312" s="204" t="s">
        <v>275</v>
      </c>
      <c r="B312" s="220" t="s">
        <v>584</v>
      </c>
      <c r="C312" s="220" t="s">
        <v>160</v>
      </c>
      <c r="D312" s="220" t="s">
        <v>83</v>
      </c>
      <c r="E312" s="220" t="s">
        <v>276</v>
      </c>
      <c r="F312" s="220"/>
      <c r="G312" s="207">
        <f>SUM(G313)</f>
        <v>14978</v>
      </c>
    </row>
    <row r="313" spans="1:254" ht="26.4" x14ac:dyDescent="0.25">
      <c r="A313" s="209" t="s">
        <v>140</v>
      </c>
      <c r="B313" s="226">
        <v>510</v>
      </c>
      <c r="C313" s="222" t="s">
        <v>160</v>
      </c>
      <c r="D313" s="222" t="s">
        <v>83</v>
      </c>
      <c r="E313" s="222" t="s">
        <v>276</v>
      </c>
      <c r="F313" s="222" t="s">
        <v>141</v>
      </c>
      <c r="G313" s="212">
        <v>14978</v>
      </c>
    </row>
    <row r="314" spans="1:254" x14ac:dyDescent="0.25">
      <c r="A314" s="276" t="s">
        <v>635</v>
      </c>
      <c r="B314" s="201" t="s">
        <v>584</v>
      </c>
      <c r="C314" s="200" t="s">
        <v>160</v>
      </c>
      <c r="D314" s="200" t="s">
        <v>102</v>
      </c>
      <c r="E314" s="200"/>
      <c r="F314" s="200"/>
      <c r="G314" s="202">
        <f>SUM(G315)</f>
        <v>16828.739999999998</v>
      </c>
    </row>
    <row r="315" spans="1:254" ht="13.8" x14ac:dyDescent="0.3">
      <c r="A315" s="204" t="s">
        <v>130</v>
      </c>
      <c r="B315" s="220" t="s">
        <v>584</v>
      </c>
      <c r="C315" s="220" t="s">
        <v>160</v>
      </c>
      <c r="D315" s="220" t="s">
        <v>102</v>
      </c>
      <c r="E315" s="220" t="s">
        <v>131</v>
      </c>
      <c r="F315" s="220"/>
      <c r="G315" s="207">
        <f>SUM(G316)</f>
        <v>16828.739999999998</v>
      </c>
    </row>
    <row r="316" spans="1:254" s="126" customFormat="1" x14ac:dyDescent="0.25">
      <c r="A316" s="214" t="s">
        <v>278</v>
      </c>
      <c r="B316" s="216" t="s">
        <v>584</v>
      </c>
      <c r="C316" s="219" t="s">
        <v>160</v>
      </c>
      <c r="D316" s="219" t="s">
        <v>102</v>
      </c>
      <c r="E316" s="219" t="s">
        <v>270</v>
      </c>
      <c r="F316" s="219"/>
      <c r="G316" s="217">
        <f>SUM(G317:G325)</f>
        <v>16828.739999999998</v>
      </c>
    </row>
    <row r="317" spans="1:254" s="213" customFormat="1" hidden="1" x14ac:dyDescent="0.25">
      <c r="A317" s="209" t="s">
        <v>586</v>
      </c>
      <c r="B317" s="226">
        <v>510</v>
      </c>
      <c r="C317" s="222" t="s">
        <v>160</v>
      </c>
      <c r="D317" s="222" t="s">
        <v>102</v>
      </c>
      <c r="E317" s="222" t="s">
        <v>279</v>
      </c>
      <c r="F317" s="222" t="s">
        <v>98</v>
      </c>
      <c r="G317" s="212">
        <v>0</v>
      </c>
    </row>
    <row r="318" spans="1:254" s="213" customFormat="1" ht="39.6" hidden="1" x14ac:dyDescent="0.25">
      <c r="A318" s="209" t="s">
        <v>585</v>
      </c>
      <c r="B318" s="226">
        <v>510</v>
      </c>
      <c r="C318" s="222" t="s">
        <v>160</v>
      </c>
      <c r="D318" s="222" t="s">
        <v>102</v>
      </c>
      <c r="E318" s="222" t="s">
        <v>280</v>
      </c>
      <c r="F318" s="222" t="s">
        <v>90</v>
      </c>
      <c r="G318" s="212">
        <v>0</v>
      </c>
    </row>
    <row r="319" spans="1:254" s="213" customFormat="1" hidden="1" x14ac:dyDescent="0.25">
      <c r="A319" s="209" t="s">
        <v>586</v>
      </c>
      <c r="B319" s="226">
        <v>510</v>
      </c>
      <c r="C319" s="222" t="s">
        <v>160</v>
      </c>
      <c r="D319" s="222" t="s">
        <v>102</v>
      </c>
      <c r="E319" s="222" t="s">
        <v>280</v>
      </c>
      <c r="F319" s="222" t="s">
        <v>98</v>
      </c>
      <c r="G319" s="212">
        <v>0</v>
      </c>
    </row>
    <row r="320" spans="1:254" s="251" customFormat="1" x14ac:dyDescent="0.25">
      <c r="A320" s="209" t="s">
        <v>586</v>
      </c>
      <c r="B320" s="226">
        <v>510</v>
      </c>
      <c r="C320" s="222" t="s">
        <v>160</v>
      </c>
      <c r="D320" s="222" t="s">
        <v>102</v>
      </c>
      <c r="E320" s="222" t="s">
        <v>270</v>
      </c>
      <c r="F320" s="222" t="s">
        <v>98</v>
      </c>
      <c r="G320" s="217">
        <v>1370.01</v>
      </c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  <c r="AF320" s="126"/>
      <c r="AG320" s="126"/>
      <c r="AH320" s="126"/>
      <c r="AI320" s="126"/>
      <c r="AJ320" s="126"/>
      <c r="AK320" s="126"/>
      <c r="AL320" s="126"/>
      <c r="AM320" s="126"/>
      <c r="AN320" s="126"/>
      <c r="AO320" s="126"/>
      <c r="AP320" s="126"/>
      <c r="AQ320" s="126"/>
      <c r="AR320" s="126"/>
      <c r="AS320" s="126"/>
      <c r="AT320" s="126"/>
      <c r="AU320" s="126"/>
      <c r="AV320" s="126"/>
      <c r="AW320" s="126"/>
      <c r="AX320" s="126"/>
      <c r="AY320" s="126"/>
      <c r="AZ320" s="126"/>
      <c r="BA320" s="126"/>
      <c r="BB320" s="126"/>
      <c r="BC320" s="126"/>
      <c r="BD320" s="126"/>
      <c r="BE320" s="126"/>
      <c r="BF320" s="126"/>
      <c r="BG320" s="126"/>
      <c r="BH320" s="126"/>
      <c r="BI320" s="126"/>
      <c r="BJ320" s="126"/>
      <c r="BK320" s="126"/>
      <c r="BL320" s="126"/>
      <c r="BM320" s="126"/>
      <c r="BN320" s="126"/>
      <c r="BO320" s="126"/>
      <c r="BP320" s="126"/>
      <c r="BQ320" s="126"/>
      <c r="BR320" s="126"/>
      <c r="BS320" s="126"/>
      <c r="BT320" s="126"/>
      <c r="BU320" s="126"/>
      <c r="BV320" s="126"/>
      <c r="BW320" s="126"/>
      <c r="BX320" s="126"/>
      <c r="BY320" s="126"/>
      <c r="BZ320" s="126"/>
      <c r="CA320" s="126"/>
      <c r="CB320" s="126"/>
      <c r="CC320" s="126"/>
      <c r="CD320" s="126"/>
      <c r="CE320" s="126"/>
      <c r="CF320" s="126"/>
      <c r="CG320" s="126"/>
      <c r="CH320" s="126"/>
      <c r="CI320" s="126"/>
      <c r="CJ320" s="126"/>
      <c r="CK320" s="126"/>
      <c r="CL320" s="126"/>
      <c r="CM320" s="126"/>
      <c r="CN320" s="126"/>
      <c r="CO320" s="126"/>
      <c r="CP320" s="126"/>
      <c r="CQ320" s="126"/>
      <c r="CR320" s="126"/>
      <c r="CS320" s="126"/>
      <c r="CT320" s="126"/>
      <c r="CU320" s="126"/>
      <c r="CV320" s="126"/>
      <c r="CW320" s="126"/>
      <c r="CX320" s="126"/>
      <c r="CY320" s="126"/>
      <c r="CZ320" s="126"/>
      <c r="DA320" s="126"/>
      <c r="DB320" s="126"/>
      <c r="DC320" s="126"/>
      <c r="DD320" s="126"/>
      <c r="DE320" s="126"/>
      <c r="DF320" s="126"/>
      <c r="DG320" s="126"/>
      <c r="DH320" s="126"/>
      <c r="DI320" s="126"/>
      <c r="DJ320" s="126"/>
      <c r="DK320" s="126"/>
      <c r="DL320" s="126"/>
      <c r="DM320" s="126"/>
      <c r="DN320" s="126"/>
      <c r="DO320" s="126"/>
      <c r="DP320" s="126"/>
      <c r="DQ320" s="126"/>
      <c r="DR320" s="126"/>
      <c r="DS320" s="126"/>
      <c r="DT320" s="126"/>
      <c r="DU320" s="126"/>
      <c r="DV320" s="126"/>
      <c r="DW320" s="126"/>
      <c r="DX320" s="126"/>
      <c r="DY320" s="126"/>
      <c r="DZ320" s="126"/>
      <c r="EA320" s="126"/>
      <c r="EB320" s="126"/>
      <c r="EC320" s="126"/>
      <c r="ED320" s="126"/>
      <c r="EE320" s="126"/>
      <c r="EF320" s="126"/>
      <c r="EG320" s="126"/>
      <c r="EH320" s="126"/>
      <c r="EI320" s="126"/>
      <c r="EJ320" s="126"/>
      <c r="EK320" s="126"/>
      <c r="EL320" s="126"/>
      <c r="EM320" s="126"/>
      <c r="EN320" s="126"/>
      <c r="EO320" s="126"/>
      <c r="EP320" s="126"/>
      <c r="EQ320" s="126"/>
      <c r="ER320" s="126"/>
      <c r="ES320" s="126"/>
      <c r="ET320" s="126"/>
      <c r="EU320" s="126"/>
      <c r="EV320" s="126"/>
      <c r="EW320" s="126"/>
      <c r="EX320" s="126"/>
      <c r="EY320" s="126"/>
      <c r="EZ320" s="126"/>
      <c r="FA320" s="126"/>
      <c r="FB320" s="126"/>
      <c r="FC320" s="126"/>
      <c r="FD320" s="126"/>
      <c r="FE320" s="126"/>
      <c r="FF320" s="126"/>
      <c r="FG320" s="126"/>
      <c r="FH320" s="126"/>
      <c r="FI320" s="126"/>
      <c r="FJ320" s="126"/>
      <c r="FK320" s="126"/>
      <c r="FL320" s="126"/>
      <c r="FM320" s="126"/>
      <c r="FN320" s="126"/>
      <c r="FO320" s="126"/>
      <c r="FP320" s="126"/>
      <c r="FQ320" s="126"/>
      <c r="FR320" s="126"/>
      <c r="FS320" s="126"/>
      <c r="FT320" s="126"/>
      <c r="FU320" s="126"/>
      <c r="FV320" s="126"/>
      <c r="FW320" s="126"/>
      <c r="FX320" s="126"/>
      <c r="FY320" s="126"/>
      <c r="FZ320" s="126"/>
      <c r="GA320" s="126"/>
      <c r="GB320" s="126"/>
      <c r="GC320" s="126"/>
      <c r="GD320" s="126"/>
      <c r="GE320" s="126"/>
      <c r="GF320" s="126"/>
      <c r="GG320" s="126"/>
      <c r="GH320" s="126"/>
      <c r="GI320" s="126"/>
      <c r="GJ320" s="126"/>
      <c r="GK320" s="126"/>
      <c r="GL320" s="126"/>
      <c r="GM320" s="126"/>
      <c r="GN320" s="126"/>
      <c r="GO320" s="126"/>
      <c r="GP320" s="126"/>
      <c r="GQ320" s="126"/>
      <c r="GR320" s="126"/>
      <c r="GS320" s="126"/>
      <c r="GT320" s="126"/>
      <c r="GU320" s="126"/>
      <c r="GV320" s="126"/>
      <c r="GW320" s="126"/>
      <c r="GX320" s="126"/>
      <c r="GY320" s="126"/>
      <c r="GZ320" s="126"/>
      <c r="HA320" s="126"/>
      <c r="HB320" s="126"/>
      <c r="HC320" s="126"/>
      <c r="HD320" s="126"/>
      <c r="HE320" s="126"/>
      <c r="HF320" s="126"/>
      <c r="HG320" s="126"/>
      <c r="HH320" s="126"/>
      <c r="HI320" s="126"/>
      <c r="HJ320" s="126"/>
      <c r="HK320" s="126"/>
      <c r="HL320" s="126"/>
      <c r="HM320" s="126"/>
      <c r="HN320" s="126"/>
      <c r="HO320" s="126"/>
      <c r="HP320" s="126"/>
      <c r="HQ320" s="126"/>
      <c r="HR320" s="126"/>
      <c r="HS320" s="126"/>
      <c r="HT320" s="126"/>
      <c r="HU320" s="126"/>
      <c r="HV320" s="126"/>
      <c r="HW320" s="126"/>
      <c r="HX320" s="126"/>
      <c r="HY320" s="126"/>
      <c r="HZ320" s="126"/>
      <c r="IA320" s="126"/>
      <c r="IB320" s="126"/>
      <c r="IC320" s="126"/>
      <c r="ID320" s="126"/>
      <c r="IE320" s="126"/>
      <c r="IF320" s="126"/>
      <c r="IG320" s="126"/>
      <c r="IH320" s="126"/>
      <c r="II320" s="126"/>
      <c r="IJ320" s="126"/>
      <c r="IK320" s="126"/>
      <c r="IL320" s="126"/>
      <c r="IM320" s="126"/>
      <c r="IN320" s="126"/>
      <c r="IO320" s="126"/>
      <c r="IP320" s="126"/>
      <c r="IQ320" s="126"/>
      <c r="IR320" s="126"/>
      <c r="IS320" s="126"/>
      <c r="IT320" s="126"/>
    </row>
    <row r="321" spans="1:254" s="251" customFormat="1" ht="26.4" x14ac:dyDescent="0.25">
      <c r="A321" s="209" t="s">
        <v>140</v>
      </c>
      <c r="B321" s="226">
        <v>510</v>
      </c>
      <c r="C321" s="222" t="s">
        <v>160</v>
      </c>
      <c r="D321" s="222" t="s">
        <v>102</v>
      </c>
      <c r="E321" s="222" t="s">
        <v>270</v>
      </c>
      <c r="F321" s="222" t="s">
        <v>141</v>
      </c>
      <c r="G321" s="217">
        <v>2199.3200000000002</v>
      </c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N321" s="126"/>
      <c r="AO321" s="126"/>
      <c r="AP321" s="126"/>
      <c r="AQ321" s="126"/>
      <c r="AR321" s="126"/>
      <c r="AS321" s="126"/>
      <c r="AT321" s="126"/>
      <c r="AU321" s="126"/>
      <c r="AV321" s="126"/>
      <c r="AW321" s="126"/>
      <c r="AX321" s="126"/>
      <c r="AY321" s="126"/>
      <c r="AZ321" s="126"/>
      <c r="BA321" s="126"/>
      <c r="BB321" s="126"/>
      <c r="BC321" s="126"/>
      <c r="BD321" s="126"/>
      <c r="BE321" s="126"/>
      <c r="BF321" s="126"/>
      <c r="BG321" s="126"/>
      <c r="BH321" s="126"/>
      <c r="BI321" s="126"/>
      <c r="BJ321" s="126"/>
      <c r="BK321" s="126"/>
      <c r="BL321" s="126"/>
      <c r="BM321" s="126"/>
      <c r="BN321" s="126"/>
      <c r="BO321" s="126"/>
      <c r="BP321" s="126"/>
      <c r="BQ321" s="126"/>
      <c r="BR321" s="126"/>
      <c r="BS321" s="126"/>
      <c r="BT321" s="126"/>
      <c r="BU321" s="126"/>
      <c r="BV321" s="126"/>
      <c r="BW321" s="126"/>
      <c r="BX321" s="126"/>
      <c r="BY321" s="126"/>
      <c r="BZ321" s="126"/>
      <c r="CA321" s="126"/>
      <c r="CB321" s="126"/>
      <c r="CC321" s="126"/>
      <c r="CD321" s="126"/>
      <c r="CE321" s="126"/>
      <c r="CF321" s="126"/>
      <c r="CG321" s="126"/>
      <c r="CH321" s="126"/>
      <c r="CI321" s="126"/>
      <c r="CJ321" s="126"/>
      <c r="CK321" s="126"/>
      <c r="CL321" s="126"/>
      <c r="CM321" s="126"/>
      <c r="CN321" s="126"/>
      <c r="CO321" s="126"/>
      <c r="CP321" s="126"/>
      <c r="CQ321" s="126"/>
      <c r="CR321" s="126"/>
      <c r="CS321" s="126"/>
      <c r="CT321" s="126"/>
      <c r="CU321" s="126"/>
      <c r="CV321" s="126"/>
      <c r="CW321" s="126"/>
      <c r="CX321" s="126"/>
      <c r="CY321" s="126"/>
      <c r="CZ321" s="126"/>
      <c r="DA321" s="126"/>
      <c r="DB321" s="126"/>
      <c r="DC321" s="126"/>
      <c r="DD321" s="126"/>
      <c r="DE321" s="126"/>
      <c r="DF321" s="126"/>
      <c r="DG321" s="126"/>
      <c r="DH321" s="126"/>
      <c r="DI321" s="126"/>
      <c r="DJ321" s="126"/>
      <c r="DK321" s="126"/>
      <c r="DL321" s="126"/>
      <c r="DM321" s="126"/>
      <c r="DN321" s="126"/>
      <c r="DO321" s="126"/>
      <c r="DP321" s="126"/>
      <c r="DQ321" s="126"/>
      <c r="DR321" s="126"/>
      <c r="DS321" s="126"/>
      <c r="DT321" s="126"/>
      <c r="DU321" s="126"/>
      <c r="DV321" s="126"/>
      <c r="DW321" s="126"/>
      <c r="DX321" s="126"/>
      <c r="DY321" s="126"/>
      <c r="DZ321" s="126"/>
      <c r="EA321" s="126"/>
      <c r="EB321" s="126"/>
      <c r="EC321" s="126"/>
      <c r="ED321" s="126"/>
      <c r="EE321" s="126"/>
      <c r="EF321" s="126"/>
      <c r="EG321" s="126"/>
      <c r="EH321" s="126"/>
      <c r="EI321" s="126"/>
      <c r="EJ321" s="126"/>
      <c r="EK321" s="126"/>
      <c r="EL321" s="126"/>
      <c r="EM321" s="126"/>
      <c r="EN321" s="126"/>
      <c r="EO321" s="126"/>
      <c r="EP321" s="126"/>
      <c r="EQ321" s="126"/>
      <c r="ER321" s="126"/>
      <c r="ES321" s="126"/>
      <c r="ET321" s="126"/>
      <c r="EU321" s="126"/>
      <c r="EV321" s="126"/>
      <c r="EW321" s="126"/>
      <c r="EX321" s="126"/>
      <c r="EY321" s="126"/>
      <c r="EZ321" s="126"/>
      <c r="FA321" s="126"/>
      <c r="FB321" s="126"/>
      <c r="FC321" s="126"/>
      <c r="FD321" s="126"/>
      <c r="FE321" s="126"/>
      <c r="FF321" s="126"/>
      <c r="FG321" s="126"/>
      <c r="FH321" s="126"/>
      <c r="FI321" s="126"/>
      <c r="FJ321" s="126"/>
      <c r="FK321" s="126"/>
      <c r="FL321" s="126"/>
      <c r="FM321" s="126"/>
      <c r="FN321" s="126"/>
      <c r="FO321" s="126"/>
      <c r="FP321" s="126"/>
      <c r="FQ321" s="126"/>
      <c r="FR321" s="126"/>
      <c r="FS321" s="126"/>
      <c r="FT321" s="126"/>
      <c r="FU321" s="126"/>
      <c r="FV321" s="126"/>
      <c r="FW321" s="126"/>
      <c r="FX321" s="126"/>
      <c r="FY321" s="126"/>
      <c r="FZ321" s="126"/>
      <c r="GA321" s="126"/>
      <c r="GB321" s="126"/>
      <c r="GC321" s="126"/>
      <c r="GD321" s="126"/>
      <c r="GE321" s="126"/>
      <c r="GF321" s="126"/>
      <c r="GG321" s="126"/>
      <c r="GH321" s="126"/>
      <c r="GI321" s="126"/>
      <c r="GJ321" s="126"/>
      <c r="GK321" s="126"/>
      <c r="GL321" s="126"/>
      <c r="GM321" s="126"/>
      <c r="GN321" s="126"/>
      <c r="GO321" s="126"/>
      <c r="GP321" s="126"/>
      <c r="GQ321" s="126"/>
      <c r="GR321" s="126"/>
      <c r="GS321" s="126"/>
      <c r="GT321" s="126"/>
      <c r="GU321" s="126"/>
      <c r="GV321" s="126"/>
      <c r="GW321" s="126"/>
      <c r="GX321" s="126"/>
      <c r="GY321" s="126"/>
      <c r="GZ321" s="126"/>
      <c r="HA321" s="126"/>
      <c r="HB321" s="126"/>
      <c r="HC321" s="126"/>
      <c r="HD321" s="126"/>
      <c r="HE321" s="126"/>
      <c r="HF321" s="126"/>
      <c r="HG321" s="126"/>
      <c r="HH321" s="126"/>
      <c r="HI321" s="126"/>
      <c r="HJ321" s="126"/>
      <c r="HK321" s="126"/>
      <c r="HL321" s="126"/>
      <c r="HM321" s="126"/>
      <c r="HN321" s="126"/>
      <c r="HO321" s="126"/>
      <c r="HP321" s="126"/>
      <c r="HQ321" s="126"/>
      <c r="HR321" s="126"/>
      <c r="HS321" s="126"/>
      <c r="HT321" s="126"/>
      <c r="HU321" s="126"/>
      <c r="HV321" s="126"/>
      <c r="HW321" s="126"/>
      <c r="HX321" s="126"/>
      <c r="HY321" s="126"/>
      <c r="HZ321" s="126"/>
      <c r="IA321" s="126"/>
      <c r="IB321" s="126"/>
      <c r="IC321" s="126"/>
      <c r="ID321" s="126"/>
      <c r="IE321" s="126"/>
      <c r="IF321" s="126"/>
      <c r="IG321" s="126"/>
      <c r="IH321" s="126"/>
      <c r="II321" s="126"/>
      <c r="IJ321" s="126"/>
      <c r="IK321" s="126"/>
      <c r="IL321" s="126"/>
      <c r="IM321" s="126"/>
      <c r="IN321" s="126"/>
      <c r="IO321" s="126"/>
      <c r="IP321" s="126"/>
      <c r="IQ321" s="126"/>
      <c r="IR321" s="126"/>
      <c r="IS321" s="126"/>
      <c r="IT321" s="126"/>
    </row>
    <row r="322" spans="1:254" s="251" customFormat="1" ht="39.6" hidden="1" x14ac:dyDescent="0.25">
      <c r="A322" s="209" t="s">
        <v>585</v>
      </c>
      <c r="B322" s="271">
        <v>510</v>
      </c>
      <c r="C322" s="219" t="s">
        <v>160</v>
      </c>
      <c r="D322" s="219" t="s">
        <v>102</v>
      </c>
      <c r="E322" s="219" t="s">
        <v>281</v>
      </c>
      <c r="F322" s="219" t="s">
        <v>90</v>
      </c>
      <c r="G322" s="217">
        <v>0</v>
      </c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  <c r="AN322" s="126"/>
      <c r="AO322" s="126"/>
      <c r="AP322" s="126"/>
      <c r="AQ322" s="126"/>
      <c r="AR322" s="126"/>
      <c r="AS322" s="126"/>
      <c r="AT322" s="126"/>
      <c r="AU322" s="126"/>
      <c r="AV322" s="126"/>
      <c r="AW322" s="126"/>
      <c r="AX322" s="126"/>
      <c r="AY322" s="126"/>
      <c r="AZ322" s="126"/>
      <c r="BA322" s="126"/>
      <c r="BB322" s="126"/>
      <c r="BC322" s="126"/>
      <c r="BD322" s="126"/>
      <c r="BE322" s="126"/>
      <c r="BF322" s="126"/>
      <c r="BG322" s="126"/>
      <c r="BH322" s="126"/>
      <c r="BI322" s="126"/>
      <c r="BJ322" s="126"/>
      <c r="BK322" s="126"/>
      <c r="BL322" s="126"/>
      <c r="BM322" s="126"/>
      <c r="BN322" s="126"/>
      <c r="BO322" s="126"/>
      <c r="BP322" s="126"/>
      <c r="BQ322" s="126"/>
      <c r="BR322" s="126"/>
      <c r="BS322" s="126"/>
      <c r="BT322" s="126"/>
      <c r="BU322" s="126"/>
      <c r="BV322" s="126"/>
      <c r="BW322" s="126"/>
      <c r="BX322" s="126"/>
      <c r="BY322" s="126"/>
      <c r="BZ322" s="126"/>
      <c r="CA322" s="126"/>
      <c r="CB322" s="126"/>
      <c r="CC322" s="126"/>
      <c r="CD322" s="126"/>
      <c r="CE322" s="126"/>
      <c r="CF322" s="126"/>
      <c r="CG322" s="126"/>
      <c r="CH322" s="126"/>
      <c r="CI322" s="126"/>
      <c r="CJ322" s="126"/>
      <c r="CK322" s="126"/>
      <c r="CL322" s="126"/>
      <c r="CM322" s="126"/>
      <c r="CN322" s="126"/>
      <c r="CO322" s="126"/>
      <c r="CP322" s="126"/>
      <c r="CQ322" s="126"/>
      <c r="CR322" s="126"/>
      <c r="CS322" s="126"/>
      <c r="CT322" s="126"/>
      <c r="CU322" s="126"/>
      <c r="CV322" s="126"/>
      <c r="CW322" s="126"/>
      <c r="CX322" s="126"/>
      <c r="CY322" s="126"/>
      <c r="CZ322" s="126"/>
      <c r="DA322" s="126"/>
      <c r="DB322" s="126"/>
      <c r="DC322" s="126"/>
      <c r="DD322" s="126"/>
      <c r="DE322" s="126"/>
      <c r="DF322" s="126"/>
      <c r="DG322" s="126"/>
      <c r="DH322" s="126"/>
      <c r="DI322" s="126"/>
      <c r="DJ322" s="126"/>
      <c r="DK322" s="126"/>
      <c r="DL322" s="126"/>
      <c r="DM322" s="126"/>
      <c r="DN322" s="126"/>
      <c r="DO322" s="126"/>
      <c r="DP322" s="126"/>
      <c r="DQ322" s="126"/>
      <c r="DR322" s="126"/>
      <c r="DS322" s="126"/>
      <c r="DT322" s="126"/>
      <c r="DU322" s="126"/>
      <c r="DV322" s="126"/>
      <c r="DW322" s="126"/>
      <c r="DX322" s="126"/>
      <c r="DY322" s="126"/>
      <c r="DZ322" s="126"/>
      <c r="EA322" s="126"/>
      <c r="EB322" s="126"/>
      <c r="EC322" s="126"/>
      <c r="ED322" s="126"/>
      <c r="EE322" s="126"/>
      <c r="EF322" s="126"/>
      <c r="EG322" s="126"/>
      <c r="EH322" s="126"/>
      <c r="EI322" s="126"/>
      <c r="EJ322" s="126"/>
      <c r="EK322" s="126"/>
      <c r="EL322" s="126"/>
      <c r="EM322" s="126"/>
      <c r="EN322" s="126"/>
      <c r="EO322" s="126"/>
      <c r="EP322" s="126"/>
      <c r="EQ322" s="126"/>
      <c r="ER322" s="126"/>
      <c r="ES322" s="126"/>
      <c r="ET322" s="126"/>
      <c r="EU322" s="126"/>
      <c r="EV322" s="126"/>
      <c r="EW322" s="126"/>
      <c r="EX322" s="126"/>
      <c r="EY322" s="126"/>
      <c r="EZ322" s="126"/>
      <c r="FA322" s="126"/>
      <c r="FB322" s="126"/>
      <c r="FC322" s="126"/>
      <c r="FD322" s="126"/>
      <c r="FE322" s="126"/>
      <c r="FF322" s="126"/>
      <c r="FG322" s="126"/>
      <c r="FH322" s="126"/>
      <c r="FI322" s="126"/>
      <c r="FJ322" s="126"/>
      <c r="FK322" s="126"/>
      <c r="FL322" s="126"/>
      <c r="FM322" s="126"/>
      <c r="FN322" s="126"/>
      <c r="FO322" s="126"/>
      <c r="FP322" s="126"/>
      <c r="FQ322" s="126"/>
      <c r="FR322" s="126"/>
      <c r="FS322" s="126"/>
      <c r="FT322" s="126"/>
      <c r="FU322" s="126"/>
      <c r="FV322" s="126"/>
      <c r="FW322" s="126"/>
      <c r="FX322" s="126"/>
      <c r="FY322" s="126"/>
      <c r="FZ322" s="126"/>
      <c r="GA322" s="126"/>
      <c r="GB322" s="126"/>
      <c r="GC322" s="126"/>
      <c r="GD322" s="126"/>
      <c r="GE322" s="126"/>
      <c r="GF322" s="126"/>
      <c r="GG322" s="126"/>
      <c r="GH322" s="126"/>
      <c r="GI322" s="126"/>
      <c r="GJ322" s="126"/>
      <c r="GK322" s="126"/>
      <c r="GL322" s="126"/>
      <c r="GM322" s="126"/>
      <c r="GN322" s="126"/>
      <c r="GO322" s="126"/>
      <c r="GP322" s="126"/>
      <c r="GQ322" s="126"/>
      <c r="GR322" s="126"/>
      <c r="GS322" s="126"/>
      <c r="GT322" s="126"/>
      <c r="GU322" s="126"/>
      <c r="GV322" s="126"/>
      <c r="GW322" s="126"/>
      <c r="GX322" s="126"/>
      <c r="GY322" s="126"/>
      <c r="GZ322" s="126"/>
      <c r="HA322" s="126"/>
      <c r="HB322" s="126"/>
      <c r="HC322" s="126"/>
      <c r="HD322" s="126"/>
      <c r="HE322" s="126"/>
      <c r="HF322" s="126"/>
      <c r="HG322" s="126"/>
      <c r="HH322" s="126"/>
      <c r="HI322" s="126"/>
      <c r="HJ322" s="126"/>
      <c r="HK322" s="126"/>
      <c r="HL322" s="126"/>
      <c r="HM322" s="126"/>
      <c r="HN322" s="126"/>
      <c r="HO322" s="126"/>
      <c r="HP322" s="126"/>
      <c r="HQ322" s="126"/>
      <c r="HR322" s="126"/>
      <c r="HS322" s="126"/>
      <c r="HT322" s="126"/>
      <c r="HU322" s="126"/>
      <c r="HV322" s="126"/>
      <c r="HW322" s="126"/>
      <c r="HX322" s="126"/>
      <c r="HY322" s="126"/>
      <c r="HZ322" s="126"/>
      <c r="IA322" s="126"/>
      <c r="IB322" s="126"/>
      <c r="IC322" s="126"/>
      <c r="ID322" s="126"/>
      <c r="IE322" s="126"/>
      <c r="IF322" s="126"/>
      <c r="IG322" s="126"/>
      <c r="IH322" s="126"/>
      <c r="II322" s="126"/>
      <c r="IJ322" s="126"/>
      <c r="IK322" s="126"/>
      <c r="IL322" s="126"/>
      <c r="IM322" s="126"/>
      <c r="IN322" s="126"/>
      <c r="IO322" s="126"/>
      <c r="IP322" s="126"/>
      <c r="IQ322" s="126"/>
      <c r="IR322" s="126"/>
      <c r="IS322" s="126"/>
      <c r="IT322" s="126"/>
    </row>
    <row r="323" spans="1:254" x14ac:dyDescent="0.25">
      <c r="A323" s="209" t="s">
        <v>586</v>
      </c>
      <c r="B323" s="271">
        <v>510</v>
      </c>
      <c r="C323" s="219" t="s">
        <v>160</v>
      </c>
      <c r="D323" s="219" t="s">
        <v>102</v>
      </c>
      <c r="E323" s="219" t="s">
        <v>281</v>
      </c>
      <c r="F323" s="219" t="s">
        <v>98</v>
      </c>
      <c r="G323" s="217">
        <v>1325.94</v>
      </c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  <c r="AF323" s="126"/>
      <c r="AG323" s="126"/>
      <c r="AH323" s="126"/>
      <c r="AI323" s="126"/>
      <c r="AJ323" s="126"/>
      <c r="AK323" s="126"/>
      <c r="AL323" s="126"/>
      <c r="AM323" s="126"/>
      <c r="AN323" s="126"/>
      <c r="AO323" s="126"/>
      <c r="AP323" s="126"/>
      <c r="AQ323" s="126"/>
      <c r="AR323" s="126"/>
      <c r="AS323" s="126"/>
      <c r="AT323" s="126"/>
      <c r="AU323" s="126"/>
      <c r="AV323" s="126"/>
      <c r="AW323" s="126"/>
      <c r="AX323" s="126"/>
      <c r="AY323" s="126"/>
      <c r="AZ323" s="126"/>
      <c r="BA323" s="126"/>
      <c r="BB323" s="126"/>
      <c r="BC323" s="126"/>
      <c r="BD323" s="126"/>
      <c r="BE323" s="126"/>
      <c r="BF323" s="126"/>
      <c r="BG323" s="126"/>
      <c r="BH323" s="126"/>
      <c r="BI323" s="126"/>
      <c r="BJ323" s="126"/>
      <c r="BK323" s="126"/>
      <c r="BL323" s="126"/>
      <c r="BM323" s="126"/>
      <c r="BN323" s="126"/>
      <c r="BO323" s="126"/>
      <c r="BP323" s="126"/>
      <c r="BQ323" s="126"/>
      <c r="BR323" s="126"/>
      <c r="BS323" s="126"/>
      <c r="BT323" s="126"/>
      <c r="BU323" s="126"/>
      <c r="BV323" s="126"/>
      <c r="BW323" s="126"/>
      <c r="BX323" s="126"/>
      <c r="BY323" s="126"/>
      <c r="BZ323" s="126"/>
      <c r="CA323" s="126"/>
      <c r="CB323" s="126"/>
      <c r="CC323" s="126"/>
      <c r="CD323" s="126"/>
      <c r="CE323" s="126"/>
      <c r="CF323" s="126"/>
      <c r="CG323" s="126"/>
      <c r="CH323" s="126"/>
      <c r="CI323" s="126"/>
      <c r="CJ323" s="126"/>
      <c r="CK323" s="126"/>
      <c r="CL323" s="126"/>
      <c r="CM323" s="126"/>
      <c r="CN323" s="126"/>
      <c r="CO323" s="126"/>
      <c r="CP323" s="126"/>
      <c r="CQ323" s="126"/>
      <c r="CR323" s="126"/>
      <c r="CS323" s="126"/>
      <c r="CT323" s="126"/>
      <c r="CU323" s="126"/>
      <c r="CV323" s="126"/>
      <c r="CW323" s="126"/>
      <c r="CX323" s="126"/>
      <c r="CY323" s="126"/>
      <c r="CZ323" s="126"/>
      <c r="DA323" s="126"/>
      <c r="DB323" s="126"/>
      <c r="DC323" s="126"/>
      <c r="DD323" s="126"/>
      <c r="DE323" s="126"/>
      <c r="DF323" s="126"/>
      <c r="DG323" s="126"/>
      <c r="DH323" s="126"/>
      <c r="DI323" s="126"/>
      <c r="DJ323" s="126"/>
      <c r="DK323" s="126"/>
      <c r="DL323" s="126"/>
      <c r="DM323" s="126"/>
      <c r="DN323" s="126"/>
      <c r="DO323" s="126"/>
      <c r="DP323" s="126"/>
      <c r="DQ323" s="126"/>
      <c r="DR323" s="126"/>
      <c r="DS323" s="126"/>
      <c r="DT323" s="126"/>
      <c r="DU323" s="126"/>
      <c r="DV323" s="126"/>
      <c r="DW323" s="126"/>
      <c r="DX323" s="126"/>
      <c r="DY323" s="126"/>
      <c r="DZ323" s="126"/>
      <c r="EA323" s="126"/>
      <c r="EB323" s="126"/>
      <c r="EC323" s="126"/>
      <c r="ED323" s="126"/>
      <c r="EE323" s="126"/>
      <c r="EF323" s="126"/>
      <c r="EG323" s="126"/>
      <c r="EH323" s="126"/>
      <c r="EI323" s="126"/>
      <c r="EJ323" s="126"/>
      <c r="EK323" s="126"/>
      <c r="EL323" s="126"/>
      <c r="EM323" s="126"/>
      <c r="EN323" s="126"/>
      <c r="EO323" s="126"/>
      <c r="EP323" s="126"/>
      <c r="EQ323" s="126"/>
      <c r="ER323" s="126"/>
      <c r="ES323" s="126"/>
      <c r="ET323" s="126"/>
      <c r="EU323" s="126"/>
      <c r="EV323" s="126"/>
      <c r="EW323" s="126"/>
      <c r="EX323" s="126"/>
      <c r="EY323" s="126"/>
      <c r="EZ323" s="126"/>
      <c r="FA323" s="126"/>
      <c r="FB323" s="126"/>
      <c r="FC323" s="126"/>
      <c r="FD323" s="126"/>
      <c r="FE323" s="126"/>
      <c r="FF323" s="126"/>
      <c r="FG323" s="126"/>
      <c r="FH323" s="126"/>
      <c r="FI323" s="126"/>
      <c r="FJ323" s="126"/>
      <c r="FK323" s="126"/>
      <c r="FL323" s="126"/>
      <c r="FM323" s="126"/>
      <c r="FN323" s="126"/>
      <c r="FO323" s="126"/>
      <c r="FP323" s="126"/>
      <c r="FQ323" s="126"/>
      <c r="FR323" s="126"/>
      <c r="FS323" s="126"/>
      <c r="FT323" s="126"/>
      <c r="FU323" s="126"/>
      <c r="FV323" s="126"/>
      <c r="FW323" s="126"/>
      <c r="FX323" s="126"/>
      <c r="FY323" s="126"/>
      <c r="FZ323" s="126"/>
      <c r="GA323" s="126"/>
      <c r="GB323" s="126"/>
      <c r="GC323" s="126"/>
      <c r="GD323" s="126"/>
      <c r="GE323" s="126"/>
      <c r="GF323" s="126"/>
      <c r="GG323" s="126"/>
      <c r="GH323" s="126"/>
      <c r="GI323" s="126"/>
      <c r="GJ323" s="126"/>
      <c r="GK323" s="126"/>
      <c r="GL323" s="126"/>
      <c r="GM323" s="126"/>
      <c r="GN323" s="126"/>
      <c r="GO323" s="126"/>
      <c r="GP323" s="126"/>
      <c r="GQ323" s="126"/>
      <c r="GR323" s="126"/>
      <c r="GS323" s="126"/>
      <c r="GT323" s="126"/>
      <c r="GU323" s="126"/>
      <c r="GV323" s="126"/>
      <c r="GW323" s="126"/>
      <c r="GX323" s="126"/>
      <c r="GY323" s="126"/>
      <c r="GZ323" s="126"/>
      <c r="HA323" s="126"/>
      <c r="HB323" s="126"/>
      <c r="HC323" s="126"/>
      <c r="HD323" s="126"/>
      <c r="HE323" s="126"/>
      <c r="HF323" s="126"/>
      <c r="HG323" s="126"/>
      <c r="HH323" s="126"/>
      <c r="HI323" s="126"/>
      <c r="HJ323" s="126"/>
      <c r="HK323" s="126"/>
      <c r="HL323" s="126"/>
      <c r="HM323" s="126"/>
      <c r="HN323" s="126"/>
      <c r="HO323" s="126"/>
      <c r="HP323" s="126"/>
      <c r="HQ323" s="126"/>
      <c r="HR323" s="126"/>
      <c r="HS323" s="126"/>
      <c r="HT323" s="126"/>
      <c r="HU323" s="126"/>
      <c r="HV323" s="126"/>
      <c r="HW323" s="126"/>
      <c r="HX323" s="126"/>
      <c r="HY323" s="126"/>
      <c r="HZ323" s="126"/>
      <c r="IA323" s="126"/>
      <c r="IB323" s="126"/>
      <c r="IC323" s="126"/>
      <c r="ID323" s="126"/>
      <c r="IE323" s="126"/>
      <c r="IF323" s="126"/>
      <c r="IG323" s="126"/>
      <c r="IH323" s="126"/>
      <c r="II323" s="126"/>
      <c r="IJ323" s="126"/>
      <c r="IK323" s="126"/>
      <c r="IL323" s="126"/>
      <c r="IM323" s="126"/>
      <c r="IN323" s="126"/>
      <c r="IO323" s="126"/>
      <c r="IP323" s="126"/>
      <c r="IQ323" s="126"/>
      <c r="IR323" s="126"/>
      <c r="IS323" s="126"/>
      <c r="IT323" s="126"/>
    </row>
    <row r="324" spans="1:254" ht="39.6" hidden="1" x14ac:dyDescent="0.25">
      <c r="A324" s="209" t="s">
        <v>585</v>
      </c>
      <c r="B324" s="271">
        <v>510</v>
      </c>
      <c r="C324" s="219" t="s">
        <v>160</v>
      </c>
      <c r="D324" s="219" t="s">
        <v>102</v>
      </c>
      <c r="E324" s="219" t="s">
        <v>282</v>
      </c>
      <c r="F324" s="219" t="s">
        <v>90</v>
      </c>
      <c r="G324" s="217">
        <v>0</v>
      </c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  <c r="AF324" s="126"/>
      <c r="AG324" s="126"/>
      <c r="AH324" s="126"/>
      <c r="AI324" s="126"/>
      <c r="AJ324" s="126"/>
      <c r="AK324" s="126"/>
      <c r="AL324" s="126"/>
      <c r="AM324" s="126"/>
      <c r="AN324" s="126"/>
      <c r="AO324" s="126"/>
      <c r="AP324" s="126"/>
      <c r="AQ324" s="126"/>
      <c r="AR324" s="126"/>
      <c r="AS324" s="126"/>
      <c r="AT324" s="126"/>
      <c r="AU324" s="126"/>
      <c r="AV324" s="126"/>
      <c r="AW324" s="126"/>
      <c r="AX324" s="126"/>
      <c r="AY324" s="126"/>
      <c r="AZ324" s="126"/>
      <c r="BA324" s="126"/>
      <c r="BB324" s="126"/>
      <c r="BC324" s="126"/>
      <c r="BD324" s="126"/>
      <c r="BE324" s="126"/>
      <c r="BF324" s="126"/>
      <c r="BG324" s="126"/>
      <c r="BH324" s="126"/>
      <c r="BI324" s="126"/>
      <c r="BJ324" s="126"/>
      <c r="BK324" s="126"/>
      <c r="BL324" s="126"/>
      <c r="BM324" s="126"/>
      <c r="BN324" s="126"/>
      <c r="BO324" s="126"/>
      <c r="BP324" s="126"/>
      <c r="BQ324" s="126"/>
      <c r="BR324" s="126"/>
      <c r="BS324" s="126"/>
      <c r="BT324" s="126"/>
      <c r="BU324" s="126"/>
      <c r="BV324" s="126"/>
      <c r="BW324" s="126"/>
      <c r="BX324" s="126"/>
      <c r="BY324" s="126"/>
      <c r="BZ324" s="126"/>
      <c r="CA324" s="126"/>
      <c r="CB324" s="126"/>
      <c r="CC324" s="126"/>
      <c r="CD324" s="126"/>
      <c r="CE324" s="126"/>
      <c r="CF324" s="126"/>
      <c r="CG324" s="126"/>
      <c r="CH324" s="126"/>
      <c r="CI324" s="126"/>
      <c r="CJ324" s="126"/>
      <c r="CK324" s="126"/>
      <c r="CL324" s="126"/>
      <c r="CM324" s="126"/>
      <c r="CN324" s="126"/>
      <c r="CO324" s="126"/>
      <c r="CP324" s="126"/>
      <c r="CQ324" s="126"/>
      <c r="CR324" s="126"/>
      <c r="CS324" s="126"/>
      <c r="CT324" s="126"/>
      <c r="CU324" s="126"/>
      <c r="CV324" s="126"/>
      <c r="CW324" s="126"/>
      <c r="CX324" s="126"/>
      <c r="CY324" s="126"/>
      <c r="CZ324" s="126"/>
      <c r="DA324" s="126"/>
      <c r="DB324" s="126"/>
      <c r="DC324" s="126"/>
      <c r="DD324" s="126"/>
      <c r="DE324" s="126"/>
      <c r="DF324" s="126"/>
      <c r="DG324" s="126"/>
      <c r="DH324" s="126"/>
      <c r="DI324" s="126"/>
      <c r="DJ324" s="126"/>
      <c r="DK324" s="126"/>
      <c r="DL324" s="126"/>
      <c r="DM324" s="126"/>
      <c r="DN324" s="126"/>
      <c r="DO324" s="126"/>
      <c r="DP324" s="126"/>
      <c r="DQ324" s="126"/>
      <c r="DR324" s="126"/>
      <c r="DS324" s="126"/>
      <c r="DT324" s="126"/>
      <c r="DU324" s="126"/>
      <c r="DV324" s="126"/>
      <c r="DW324" s="126"/>
      <c r="DX324" s="126"/>
      <c r="DY324" s="126"/>
      <c r="DZ324" s="126"/>
      <c r="EA324" s="126"/>
      <c r="EB324" s="126"/>
      <c r="EC324" s="126"/>
      <c r="ED324" s="126"/>
      <c r="EE324" s="126"/>
      <c r="EF324" s="126"/>
      <c r="EG324" s="126"/>
      <c r="EH324" s="126"/>
      <c r="EI324" s="126"/>
      <c r="EJ324" s="126"/>
      <c r="EK324" s="126"/>
      <c r="EL324" s="126"/>
      <c r="EM324" s="126"/>
      <c r="EN324" s="126"/>
      <c r="EO324" s="126"/>
      <c r="EP324" s="126"/>
      <c r="EQ324" s="126"/>
      <c r="ER324" s="126"/>
      <c r="ES324" s="126"/>
      <c r="ET324" s="126"/>
      <c r="EU324" s="126"/>
      <c r="EV324" s="126"/>
      <c r="EW324" s="126"/>
      <c r="EX324" s="126"/>
      <c r="EY324" s="126"/>
      <c r="EZ324" s="126"/>
      <c r="FA324" s="126"/>
      <c r="FB324" s="126"/>
      <c r="FC324" s="126"/>
      <c r="FD324" s="126"/>
      <c r="FE324" s="126"/>
      <c r="FF324" s="126"/>
      <c r="FG324" s="126"/>
      <c r="FH324" s="126"/>
      <c r="FI324" s="126"/>
      <c r="FJ324" s="126"/>
      <c r="FK324" s="126"/>
      <c r="FL324" s="126"/>
      <c r="FM324" s="126"/>
      <c r="FN324" s="126"/>
      <c r="FO324" s="126"/>
      <c r="FP324" s="126"/>
      <c r="FQ324" s="126"/>
      <c r="FR324" s="126"/>
      <c r="FS324" s="126"/>
      <c r="FT324" s="126"/>
      <c r="FU324" s="126"/>
      <c r="FV324" s="126"/>
      <c r="FW324" s="126"/>
      <c r="FX324" s="126"/>
      <c r="FY324" s="126"/>
      <c r="FZ324" s="126"/>
      <c r="GA324" s="126"/>
      <c r="GB324" s="126"/>
      <c r="GC324" s="126"/>
      <c r="GD324" s="126"/>
      <c r="GE324" s="126"/>
      <c r="GF324" s="126"/>
      <c r="GG324" s="126"/>
      <c r="GH324" s="126"/>
      <c r="GI324" s="126"/>
      <c r="GJ324" s="126"/>
      <c r="GK324" s="126"/>
      <c r="GL324" s="126"/>
      <c r="GM324" s="126"/>
      <c r="GN324" s="126"/>
      <c r="GO324" s="126"/>
      <c r="GP324" s="126"/>
      <c r="GQ324" s="126"/>
      <c r="GR324" s="126"/>
      <c r="GS324" s="126"/>
      <c r="GT324" s="126"/>
      <c r="GU324" s="126"/>
      <c r="GV324" s="126"/>
      <c r="GW324" s="126"/>
      <c r="GX324" s="126"/>
      <c r="GY324" s="126"/>
      <c r="GZ324" s="126"/>
      <c r="HA324" s="126"/>
      <c r="HB324" s="126"/>
      <c r="HC324" s="126"/>
      <c r="HD324" s="126"/>
      <c r="HE324" s="126"/>
      <c r="HF324" s="126"/>
      <c r="HG324" s="126"/>
      <c r="HH324" s="126"/>
      <c r="HI324" s="126"/>
      <c r="HJ324" s="126"/>
      <c r="HK324" s="126"/>
      <c r="HL324" s="126"/>
      <c r="HM324" s="126"/>
      <c r="HN324" s="126"/>
      <c r="HO324" s="126"/>
      <c r="HP324" s="126"/>
      <c r="HQ324" s="126"/>
      <c r="HR324" s="126"/>
      <c r="HS324" s="126"/>
      <c r="HT324" s="126"/>
      <c r="HU324" s="126"/>
      <c r="HV324" s="126"/>
      <c r="HW324" s="126"/>
      <c r="HX324" s="126"/>
      <c r="HY324" s="126"/>
      <c r="HZ324" s="126"/>
      <c r="IA324" s="126"/>
      <c r="IB324" s="126"/>
      <c r="IC324" s="126"/>
      <c r="ID324" s="126"/>
      <c r="IE324" s="126"/>
      <c r="IF324" s="126"/>
      <c r="IG324" s="126"/>
      <c r="IH324" s="126"/>
      <c r="II324" s="126"/>
      <c r="IJ324" s="126"/>
      <c r="IK324" s="126"/>
      <c r="IL324" s="126"/>
      <c r="IM324" s="126"/>
      <c r="IN324" s="126"/>
      <c r="IO324" s="126"/>
      <c r="IP324" s="126"/>
      <c r="IQ324" s="126"/>
      <c r="IR324" s="126"/>
      <c r="IS324" s="126"/>
      <c r="IT324" s="126"/>
    </row>
    <row r="325" spans="1:254" x14ac:dyDescent="0.25">
      <c r="A325" s="209" t="s">
        <v>586</v>
      </c>
      <c r="B325" s="271">
        <v>510</v>
      </c>
      <c r="C325" s="219" t="s">
        <v>160</v>
      </c>
      <c r="D325" s="219" t="s">
        <v>102</v>
      </c>
      <c r="E325" s="219" t="s">
        <v>282</v>
      </c>
      <c r="F325" s="219" t="s">
        <v>98</v>
      </c>
      <c r="G325" s="217">
        <v>11933.47</v>
      </c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  <c r="AF325" s="126"/>
      <c r="AG325" s="126"/>
      <c r="AH325" s="126"/>
      <c r="AI325" s="126"/>
      <c r="AJ325" s="126"/>
      <c r="AK325" s="126"/>
      <c r="AL325" s="126"/>
      <c r="AM325" s="126"/>
      <c r="AN325" s="126"/>
      <c r="AO325" s="126"/>
      <c r="AP325" s="126"/>
      <c r="AQ325" s="126"/>
      <c r="AR325" s="126"/>
      <c r="AS325" s="126"/>
      <c r="AT325" s="126"/>
      <c r="AU325" s="126"/>
      <c r="AV325" s="126"/>
      <c r="AW325" s="126"/>
      <c r="AX325" s="126"/>
      <c r="AY325" s="126"/>
      <c r="AZ325" s="126"/>
      <c r="BA325" s="126"/>
      <c r="BB325" s="126"/>
      <c r="BC325" s="126"/>
      <c r="BD325" s="126"/>
      <c r="BE325" s="126"/>
      <c r="BF325" s="126"/>
      <c r="BG325" s="126"/>
      <c r="BH325" s="126"/>
      <c r="BI325" s="126"/>
      <c r="BJ325" s="126"/>
      <c r="BK325" s="126"/>
      <c r="BL325" s="126"/>
      <c r="BM325" s="126"/>
      <c r="BN325" s="126"/>
      <c r="BO325" s="126"/>
      <c r="BP325" s="126"/>
      <c r="BQ325" s="126"/>
      <c r="BR325" s="126"/>
      <c r="BS325" s="126"/>
      <c r="BT325" s="126"/>
      <c r="BU325" s="126"/>
      <c r="BV325" s="126"/>
      <c r="BW325" s="126"/>
      <c r="BX325" s="126"/>
      <c r="BY325" s="126"/>
      <c r="BZ325" s="126"/>
      <c r="CA325" s="126"/>
      <c r="CB325" s="126"/>
      <c r="CC325" s="126"/>
      <c r="CD325" s="126"/>
      <c r="CE325" s="126"/>
      <c r="CF325" s="126"/>
      <c r="CG325" s="126"/>
      <c r="CH325" s="126"/>
      <c r="CI325" s="126"/>
      <c r="CJ325" s="126"/>
      <c r="CK325" s="126"/>
      <c r="CL325" s="126"/>
      <c r="CM325" s="126"/>
      <c r="CN325" s="126"/>
      <c r="CO325" s="126"/>
      <c r="CP325" s="126"/>
      <c r="CQ325" s="126"/>
      <c r="CR325" s="126"/>
      <c r="CS325" s="126"/>
      <c r="CT325" s="126"/>
      <c r="CU325" s="126"/>
      <c r="CV325" s="126"/>
      <c r="CW325" s="126"/>
      <c r="CX325" s="126"/>
      <c r="CY325" s="126"/>
      <c r="CZ325" s="126"/>
      <c r="DA325" s="126"/>
      <c r="DB325" s="126"/>
      <c r="DC325" s="126"/>
      <c r="DD325" s="126"/>
      <c r="DE325" s="126"/>
      <c r="DF325" s="126"/>
      <c r="DG325" s="126"/>
      <c r="DH325" s="126"/>
      <c r="DI325" s="126"/>
      <c r="DJ325" s="126"/>
      <c r="DK325" s="126"/>
      <c r="DL325" s="126"/>
      <c r="DM325" s="126"/>
      <c r="DN325" s="126"/>
      <c r="DO325" s="126"/>
      <c r="DP325" s="126"/>
      <c r="DQ325" s="126"/>
      <c r="DR325" s="126"/>
      <c r="DS325" s="126"/>
      <c r="DT325" s="126"/>
      <c r="DU325" s="126"/>
      <c r="DV325" s="126"/>
      <c r="DW325" s="126"/>
      <c r="DX325" s="126"/>
      <c r="DY325" s="126"/>
      <c r="DZ325" s="126"/>
      <c r="EA325" s="126"/>
      <c r="EB325" s="126"/>
      <c r="EC325" s="126"/>
      <c r="ED325" s="126"/>
      <c r="EE325" s="126"/>
      <c r="EF325" s="126"/>
      <c r="EG325" s="126"/>
      <c r="EH325" s="126"/>
      <c r="EI325" s="126"/>
      <c r="EJ325" s="126"/>
      <c r="EK325" s="126"/>
      <c r="EL325" s="126"/>
      <c r="EM325" s="126"/>
      <c r="EN325" s="126"/>
      <c r="EO325" s="126"/>
      <c r="EP325" s="126"/>
      <c r="EQ325" s="126"/>
      <c r="ER325" s="126"/>
      <c r="ES325" s="126"/>
      <c r="ET325" s="126"/>
      <c r="EU325" s="126"/>
      <c r="EV325" s="126"/>
      <c r="EW325" s="126"/>
      <c r="EX325" s="126"/>
      <c r="EY325" s="126"/>
      <c r="EZ325" s="126"/>
      <c r="FA325" s="126"/>
      <c r="FB325" s="126"/>
      <c r="FC325" s="126"/>
      <c r="FD325" s="126"/>
      <c r="FE325" s="126"/>
      <c r="FF325" s="126"/>
      <c r="FG325" s="126"/>
      <c r="FH325" s="126"/>
      <c r="FI325" s="126"/>
      <c r="FJ325" s="126"/>
      <c r="FK325" s="126"/>
      <c r="FL325" s="126"/>
      <c r="FM325" s="126"/>
      <c r="FN325" s="126"/>
      <c r="FO325" s="126"/>
      <c r="FP325" s="126"/>
      <c r="FQ325" s="126"/>
      <c r="FR325" s="126"/>
      <c r="FS325" s="126"/>
      <c r="FT325" s="126"/>
      <c r="FU325" s="126"/>
      <c r="FV325" s="126"/>
      <c r="FW325" s="126"/>
      <c r="FX325" s="126"/>
      <c r="FY325" s="126"/>
      <c r="FZ325" s="126"/>
      <c r="GA325" s="126"/>
      <c r="GB325" s="126"/>
      <c r="GC325" s="126"/>
      <c r="GD325" s="126"/>
      <c r="GE325" s="126"/>
      <c r="GF325" s="126"/>
      <c r="GG325" s="126"/>
      <c r="GH325" s="126"/>
      <c r="GI325" s="126"/>
      <c r="GJ325" s="126"/>
      <c r="GK325" s="126"/>
      <c r="GL325" s="126"/>
      <c r="GM325" s="126"/>
      <c r="GN325" s="126"/>
      <c r="GO325" s="126"/>
      <c r="GP325" s="126"/>
      <c r="GQ325" s="126"/>
      <c r="GR325" s="126"/>
      <c r="GS325" s="126"/>
      <c r="GT325" s="126"/>
      <c r="GU325" s="126"/>
      <c r="GV325" s="126"/>
      <c r="GW325" s="126"/>
      <c r="GX325" s="126"/>
      <c r="GY325" s="126"/>
      <c r="GZ325" s="126"/>
      <c r="HA325" s="126"/>
      <c r="HB325" s="126"/>
      <c r="HC325" s="126"/>
      <c r="HD325" s="126"/>
      <c r="HE325" s="126"/>
      <c r="HF325" s="126"/>
      <c r="HG325" s="126"/>
      <c r="HH325" s="126"/>
      <c r="HI325" s="126"/>
      <c r="HJ325" s="126"/>
      <c r="HK325" s="126"/>
      <c r="HL325" s="126"/>
      <c r="HM325" s="126"/>
      <c r="HN325" s="126"/>
      <c r="HO325" s="126"/>
      <c r="HP325" s="126"/>
      <c r="HQ325" s="126"/>
      <c r="HR325" s="126"/>
      <c r="HS325" s="126"/>
      <c r="HT325" s="126"/>
      <c r="HU325" s="126"/>
      <c r="HV325" s="126"/>
      <c r="HW325" s="126"/>
      <c r="HX325" s="126"/>
      <c r="HY325" s="126"/>
      <c r="HZ325" s="126"/>
      <c r="IA325" s="126"/>
      <c r="IB325" s="126"/>
      <c r="IC325" s="126"/>
      <c r="ID325" s="126"/>
      <c r="IE325" s="126"/>
      <c r="IF325" s="126"/>
      <c r="IG325" s="126"/>
      <c r="IH325" s="126"/>
      <c r="II325" s="126"/>
      <c r="IJ325" s="126"/>
      <c r="IK325" s="126"/>
      <c r="IL325" s="126"/>
      <c r="IM325" s="126"/>
      <c r="IN325" s="126"/>
      <c r="IO325" s="126"/>
      <c r="IP325" s="126"/>
      <c r="IQ325" s="126"/>
      <c r="IR325" s="126"/>
      <c r="IS325" s="126"/>
      <c r="IT325" s="126"/>
    </row>
    <row r="326" spans="1:254" s="213" customFormat="1" ht="15.6" x14ac:dyDescent="0.3">
      <c r="A326" s="195" t="s">
        <v>283</v>
      </c>
      <c r="B326" s="197" t="s">
        <v>584</v>
      </c>
      <c r="C326" s="242" t="s">
        <v>284</v>
      </c>
      <c r="D326" s="242"/>
      <c r="E326" s="242"/>
      <c r="F326" s="242"/>
      <c r="G326" s="243">
        <f>SUM(G327+G332)</f>
        <v>12120.93</v>
      </c>
      <c r="H326" s="181"/>
      <c r="I326" s="181"/>
      <c r="J326" s="181"/>
      <c r="K326" s="181"/>
      <c r="L326" s="181"/>
      <c r="M326" s="181"/>
      <c r="N326" s="181"/>
      <c r="O326" s="181"/>
      <c r="P326" s="181"/>
      <c r="Q326" s="181"/>
      <c r="R326" s="181"/>
      <c r="S326" s="181"/>
      <c r="T326" s="181"/>
      <c r="U326" s="181"/>
      <c r="V326" s="181"/>
      <c r="W326" s="181"/>
      <c r="X326" s="181"/>
      <c r="Y326" s="181"/>
      <c r="Z326" s="181"/>
      <c r="AA326" s="181"/>
      <c r="AB326" s="181"/>
      <c r="AC326" s="181"/>
      <c r="AD326" s="181"/>
      <c r="AE326" s="181"/>
      <c r="AF326" s="181"/>
      <c r="AG326" s="181"/>
      <c r="AH326" s="181"/>
      <c r="AI326" s="181"/>
      <c r="AJ326" s="181"/>
      <c r="AK326" s="181"/>
      <c r="AL326" s="181"/>
      <c r="AM326" s="181"/>
      <c r="AN326" s="181"/>
      <c r="AO326" s="181"/>
      <c r="AP326" s="181"/>
      <c r="AQ326" s="181"/>
      <c r="AR326" s="181"/>
      <c r="AS326" s="181"/>
      <c r="AT326" s="181"/>
      <c r="AU326" s="181"/>
      <c r="AV326" s="181"/>
      <c r="AW326" s="181"/>
      <c r="AX326" s="181"/>
      <c r="AY326" s="181"/>
      <c r="AZ326" s="181"/>
      <c r="BA326" s="181"/>
      <c r="BB326" s="181"/>
      <c r="BC326" s="181"/>
      <c r="BD326" s="181"/>
      <c r="BE326" s="181"/>
      <c r="BF326" s="181"/>
      <c r="BG326" s="181"/>
      <c r="BH326" s="181"/>
      <c r="BI326" s="181"/>
      <c r="BJ326" s="181"/>
      <c r="BK326" s="181"/>
      <c r="BL326" s="181"/>
      <c r="BM326" s="181"/>
      <c r="BN326" s="181"/>
      <c r="BO326" s="181"/>
      <c r="BP326" s="181"/>
      <c r="BQ326" s="181"/>
      <c r="BR326" s="181"/>
      <c r="BS326" s="181"/>
      <c r="BT326" s="181"/>
      <c r="BU326" s="181"/>
      <c r="BV326" s="181"/>
      <c r="BW326" s="181"/>
      <c r="BX326" s="181"/>
      <c r="BY326" s="181"/>
      <c r="BZ326" s="181"/>
      <c r="CA326" s="181"/>
      <c r="CB326" s="181"/>
      <c r="CC326" s="181"/>
      <c r="CD326" s="181"/>
      <c r="CE326" s="181"/>
      <c r="CF326" s="181"/>
      <c r="CG326" s="181"/>
      <c r="CH326" s="181"/>
      <c r="CI326" s="181"/>
      <c r="CJ326" s="181"/>
      <c r="CK326" s="181"/>
      <c r="CL326" s="181"/>
      <c r="CM326" s="181"/>
      <c r="CN326" s="181"/>
      <c r="CO326" s="181"/>
      <c r="CP326" s="181"/>
      <c r="CQ326" s="181"/>
      <c r="CR326" s="181"/>
      <c r="CS326" s="181"/>
      <c r="CT326" s="181"/>
      <c r="CU326" s="181"/>
      <c r="CV326" s="181"/>
      <c r="CW326" s="181"/>
      <c r="CX326" s="181"/>
      <c r="CY326" s="181"/>
      <c r="CZ326" s="181"/>
      <c r="DA326" s="181"/>
      <c r="DB326" s="181"/>
      <c r="DC326" s="181"/>
      <c r="DD326" s="181"/>
      <c r="DE326" s="181"/>
      <c r="DF326" s="181"/>
      <c r="DG326" s="181"/>
      <c r="DH326" s="181"/>
      <c r="DI326" s="181"/>
      <c r="DJ326" s="181"/>
      <c r="DK326" s="181"/>
      <c r="DL326" s="181"/>
      <c r="DM326" s="181"/>
      <c r="DN326" s="181"/>
      <c r="DO326" s="181"/>
      <c r="DP326" s="181"/>
      <c r="DQ326" s="181"/>
      <c r="DR326" s="181"/>
      <c r="DS326" s="181"/>
      <c r="DT326" s="181"/>
      <c r="DU326" s="181"/>
      <c r="DV326" s="181"/>
      <c r="DW326" s="181"/>
      <c r="DX326" s="181"/>
      <c r="DY326" s="181"/>
      <c r="DZ326" s="181"/>
      <c r="EA326" s="181"/>
      <c r="EB326" s="181"/>
      <c r="EC326" s="181"/>
      <c r="ED326" s="181"/>
      <c r="EE326" s="181"/>
      <c r="EF326" s="181"/>
      <c r="EG326" s="181"/>
      <c r="EH326" s="181"/>
      <c r="EI326" s="181"/>
      <c r="EJ326" s="181"/>
      <c r="EK326" s="181"/>
      <c r="EL326" s="181"/>
      <c r="EM326" s="181"/>
      <c r="EN326" s="181"/>
      <c r="EO326" s="181"/>
      <c r="EP326" s="181"/>
      <c r="EQ326" s="181"/>
      <c r="ER326" s="181"/>
      <c r="ES326" s="181"/>
      <c r="ET326" s="181"/>
      <c r="EU326" s="181"/>
      <c r="EV326" s="181"/>
      <c r="EW326" s="181"/>
      <c r="EX326" s="181"/>
      <c r="EY326" s="181"/>
      <c r="EZ326" s="181"/>
      <c r="FA326" s="181"/>
      <c r="FB326" s="181"/>
      <c r="FC326" s="181"/>
      <c r="FD326" s="181"/>
      <c r="FE326" s="181"/>
      <c r="FF326" s="181"/>
      <c r="FG326" s="181"/>
      <c r="FH326" s="181"/>
      <c r="FI326" s="181"/>
      <c r="FJ326" s="181"/>
      <c r="FK326" s="181"/>
      <c r="FL326" s="181"/>
      <c r="FM326" s="181"/>
      <c r="FN326" s="181"/>
      <c r="FO326" s="181"/>
      <c r="FP326" s="181"/>
      <c r="FQ326" s="181"/>
      <c r="FR326" s="181"/>
      <c r="FS326" s="181"/>
      <c r="FT326" s="181"/>
      <c r="FU326" s="181"/>
      <c r="FV326" s="181"/>
      <c r="FW326" s="181"/>
      <c r="FX326" s="181"/>
      <c r="FY326" s="181"/>
      <c r="FZ326" s="181"/>
      <c r="GA326" s="181"/>
      <c r="GB326" s="181"/>
      <c r="GC326" s="181"/>
      <c r="GD326" s="181"/>
      <c r="GE326" s="181"/>
      <c r="GF326" s="181"/>
      <c r="GG326" s="181"/>
      <c r="GH326" s="181"/>
      <c r="GI326" s="181"/>
      <c r="GJ326" s="181"/>
      <c r="GK326" s="181"/>
      <c r="GL326" s="181"/>
      <c r="GM326" s="181"/>
      <c r="GN326" s="181"/>
      <c r="GO326" s="181"/>
      <c r="GP326" s="181"/>
      <c r="GQ326" s="181"/>
      <c r="GR326" s="181"/>
      <c r="GS326" s="181"/>
      <c r="GT326" s="181"/>
      <c r="GU326" s="181"/>
      <c r="GV326" s="181"/>
      <c r="GW326" s="181"/>
      <c r="GX326" s="181"/>
      <c r="GY326" s="181"/>
      <c r="GZ326" s="181"/>
      <c r="HA326" s="181"/>
      <c r="HB326" s="181"/>
      <c r="HC326" s="181"/>
      <c r="HD326" s="181"/>
      <c r="HE326" s="181"/>
      <c r="HF326" s="181"/>
      <c r="HG326" s="181"/>
      <c r="HH326" s="181"/>
      <c r="HI326" s="181"/>
      <c r="HJ326" s="181"/>
      <c r="HK326" s="181"/>
      <c r="HL326" s="181"/>
      <c r="HM326" s="181"/>
      <c r="HN326" s="181"/>
      <c r="HO326" s="181"/>
      <c r="HP326" s="181"/>
      <c r="HQ326" s="181"/>
      <c r="HR326" s="181"/>
      <c r="HS326" s="181"/>
      <c r="HT326" s="181"/>
      <c r="HU326" s="181"/>
      <c r="HV326" s="181"/>
      <c r="HW326" s="181"/>
      <c r="HX326" s="181"/>
      <c r="HY326" s="181"/>
      <c r="HZ326" s="181"/>
      <c r="IA326" s="181"/>
      <c r="IB326" s="181"/>
      <c r="IC326" s="181"/>
      <c r="ID326" s="181"/>
      <c r="IE326" s="181"/>
      <c r="IF326" s="181"/>
      <c r="IG326" s="181"/>
      <c r="IH326" s="181"/>
      <c r="II326" s="181"/>
      <c r="IJ326" s="181"/>
      <c r="IK326" s="181"/>
      <c r="IL326" s="181"/>
      <c r="IM326" s="181"/>
      <c r="IN326" s="181"/>
      <c r="IO326" s="181"/>
      <c r="IP326" s="181"/>
      <c r="IQ326" s="181"/>
      <c r="IR326" s="181"/>
      <c r="IS326" s="181"/>
      <c r="IT326" s="181"/>
    </row>
    <row r="327" spans="1:254" ht="13.8" x14ac:dyDescent="0.25">
      <c r="A327" s="228" t="s">
        <v>285</v>
      </c>
      <c r="B327" s="197" t="s">
        <v>584</v>
      </c>
      <c r="C327" s="197" t="s">
        <v>284</v>
      </c>
      <c r="D327" s="197" t="s">
        <v>83</v>
      </c>
      <c r="E327" s="200" t="s">
        <v>286</v>
      </c>
      <c r="F327" s="197"/>
      <c r="G327" s="198">
        <f>SUM(G328)</f>
        <v>1850.46</v>
      </c>
    </row>
    <row r="328" spans="1:254" ht="13.8" x14ac:dyDescent="0.3">
      <c r="A328" s="204" t="s">
        <v>287</v>
      </c>
      <c r="B328" s="220" t="s">
        <v>584</v>
      </c>
      <c r="C328" s="220" t="s">
        <v>284</v>
      </c>
      <c r="D328" s="220" t="s">
        <v>83</v>
      </c>
      <c r="E328" s="220" t="s">
        <v>286</v>
      </c>
      <c r="F328" s="220"/>
      <c r="G328" s="207">
        <f>SUM(G329)</f>
        <v>1850.46</v>
      </c>
      <c r="H328" s="238"/>
      <c r="I328" s="238"/>
      <c r="J328" s="238"/>
      <c r="K328" s="238"/>
      <c r="L328" s="238"/>
      <c r="M328" s="238"/>
      <c r="N328" s="238"/>
      <c r="O328" s="238"/>
      <c r="P328" s="238"/>
      <c r="Q328" s="238"/>
      <c r="R328" s="238"/>
      <c r="S328" s="238"/>
      <c r="T328" s="238"/>
      <c r="U328" s="238"/>
      <c r="V328" s="238"/>
      <c r="W328" s="238"/>
      <c r="X328" s="238"/>
      <c r="Y328" s="238"/>
      <c r="Z328" s="238"/>
      <c r="AA328" s="238"/>
      <c r="AB328" s="238"/>
      <c r="AC328" s="238"/>
      <c r="AD328" s="238"/>
      <c r="AE328" s="238"/>
      <c r="AF328" s="238"/>
      <c r="AG328" s="238"/>
      <c r="AH328" s="238"/>
      <c r="AI328" s="238"/>
      <c r="AJ328" s="238"/>
      <c r="AK328" s="238"/>
      <c r="AL328" s="238"/>
      <c r="AM328" s="238"/>
      <c r="AN328" s="238"/>
      <c r="AO328" s="238"/>
      <c r="AP328" s="238"/>
      <c r="AQ328" s="238"/>
      <c r="AR328" s="238"/>
      <c r="AS328" s="238"/>
      <c r="AT328" s="238"/>
      <c r="AU328" s="238"/>
      <c r="AV328" s="238"/>
      <c r="AW328" s="238"/>
      <c r="AX328" s="238"/>
      <c r="AY328" s="238"/>
      <c r="AZ328" s="238"/>
      <c r="BA328" s="238"/>
      <c r="BB328" s="238"/>
      <c r="BC328" s="238"/>
      <c r="BD328" s="238"/>
      <c r="BE328" s="238"/>
      <c r="BF328" s="238"/>
      <c r="BG328" s="238"/>
      <c r="BH328" s="238"/>
      <c r="BI328" s="238"/>
      <c r="BJ328" s="238"/>
      <c r="BK328" s="238"/>
      <c r="BL328" s="238"/>
      <c r="BM328" s="238"/>
      <c r="BN328" s="238"/>
      <c r="BO328" s="238"/>
      <c r="BP328" s="238"/>
      <c r="BQ328" s="238"/>
      <c r="BR328" s="238"/>
      <c r="BS328" s="238"/>
      <c r="BT328" s="238"/>
      <c r="BU328" s="238"/>
      <c r="BV328" s="238"/>
      <c r="BW328" s="238"/>
      <c r="BX328" s="238"/>
      <c r="BY328" s="238"/>
      <c r="BZ328" s="238"/>
      <c r="CA328" s="238"/>
      <c r="CB328" s="238"/>
      <c r="CC328" s="238"/>
      <c r="CD328" s="238"/>
      <c r="CE328" s="238"/>
      <c r="CF328" s="238"/>
      <c r="CG328" s="238"/>
      <c r="CH328" s="238"/>
      <c r="CI328" s="238"/>
      <c r="CJ328" s="238"/>
      <c r="CK328" s="238"/>
      <c r="CL328" s="238"/>
      <c r="CM328" s="238"/>
      <c r="CN328" s="238"/>
      <c r="CO328" s="238"/>
      <c r="CP328" s="238"/>
      <c r="CQ328" s="238"/>
      <c r="CR328" s="238"/>
      <c r="CS328" s="238"/>
      <c r="CT328" s="238"/>
      <c r="CU328" s="238"/>
      <c r="CV328" s="238"/>
      <c r="CW328" s="238"/>
      <c r="CX328" s="238"/>
      <c r="CY328" s="238"/>
      <c r="CZ328" s="238"/>
      <c r="DA328" s="238"/>
      <c r="DB328" s="238"/>
      <c r="DC328" s="238"/>
      <c r="DD328" s="238"/>
      <c r="DE328" s="238"/>
      <c r="DF328" s="238"/>
      <c r="DG328" s="238"/>
      <c r="DH328" s="238"/>
      <c r="DI328" s="238"/>
      <c r="DJ328" s="238"/>
      <c r="DK328" s="238"/>
      <c r="DL328" s="238"/>
      <c r="DM328" s="238"/>
      <c r="DN328" s="238"/>
      <c r="DO328" s="238"/>
      <c r="DP328" s="238"/>
      <c r="DQ328" s="238"/>
      <c r="DR328" s="238"/>
      <c r="DS328" s="238"/>
      <c r="DT328" s="238"/>
      <c r="DU328" s="238"/>
      <c r="DV328" s="238"/>
      <c r="DW328" s="238"/>
      <c r="DX328" s="238"/>
      <c r="DY328" s="238"/>
      <c r="DZ328" s="238"/>
      <c r="EA328" s="238"/>
      <c r="EB328" s="238"/>
      <c r="EC328" s="238"/>
      <c r="ED328" s="238"/>
      <c r="EE328" s="238"/>
      <c r="EF328" s="238"/>
      <c r="EG328" s="238"/>
      <c r="EH328" s="238"/>
      <c r="EI328" s="238"/>
      <c r="EJ328" s="238"/>
      <c r="EK328" s="238"/>
      <c r="EL328" s="238"/>
      <c r="EM328" s="238"/>
      <c r="EN328" s="238"/>
      <c r="EO328" s="238"/>
      <c r="EP328" s="238"/>
      <c r="EQ328" s="238"/>
      <c r="ER328" s="238"/>
      <c r="ES328" s="238"/>
      <c r="ET328" s="238"/>
      <c r="EU328" s="238"/>
      <c r="EV328" s="238"/>
      <c r="EW328" s="238"/>
      <c r="EX328" s="238"/>
      <c r="EY328" s="238"/>
      <c r="EZ328" s="238"/>
      <c r="FA328" s="238"/>
      <c r="FB328" s="238"/>
      <c r="FC328" s="238"/>
      <c r="FD328" s="238"/>
      <c r="FE328" s="238"/>
      <c r="FF328" s="238"/>
      <c r="FG328" s="238"/>
      <c r="FH328" s="238"/>
      <c r="FI328" s="238"/>
      <c r="FJ328" s="238"/>
      <c r="FK328" s="238"/>
      <c r="FL328" s="238"/>
      <c r="FM328" s="238"/>
      <c r="FN328" s="238"/>
      <c r="FO328" s="238"/>
      <c r="FP328" s="238"/>
      <c r="FQ328" s="238"/>
      <c r="FR328" s="238"/>
      <c r="FS328" s="238"/>
      <c r="FT328" s="238"/>
      <c r="FU328" s="238"/>
      <c r="FV328" s="238"/>
      <c r="FW328" s="238"/>
      <c r="FX328" s="238"/>
      <c r="FY328" s="238"/>
      <c r="FZ328" s="238"/>
      <c r="GA328" s="238"/>
      <c r="GB328" s="238"/>
      <c r="GC328" s="238"/>
      <c r="GD328" s="238"/>
      <c r="GE328" s="238"/>
      <c r="GF328" s="238"/>
      <c r="GG328" s="238"/>
      <c r="GH328" s="238"/>
      <c r="GI328" s="238"/>
      <c r="GJ328" s="238"/>
      <c r="GK328" s="238"/>
      <c r="GL328" s="238"/>
      <c r="GM328" s="238"/>
      <c r="GN328" s="238"/>
      <c r="GO328" s="238"/>
      <c r="GP328" s="238"/>
      <c r="GQ328" s="238"/>
      <c r="GR328" s="238"/>
      <c r="GS328" s="238"/>
      <c r="GT328" s="238"/>
      <c r="GU328" s="238"/>
      <c r="GV328" s="238"/>
      <c r="GW328" s="238"/>
      <c r="GX328" s="238"/>
      <c r="GY328" s="238"/>
      <c r="GZ328" s="238"/>
      <c r="HA328" s="238"/>
      <c r="HB328" s="238"/>
      <c r="HC328" s="238"/>
      <c r="HD328" s="238"/>
      <c r="HE328" s="238"/>
      <c r="HF328" s="238"/>
      <c r="HG328" s="238"/>
      <c r="HH328" s="238"/>
      <c r="HI328" s="238"/>
      <c r="HJ328" s="238"/>
      <c r="HK328" s="238"/>
      <c r="HL328" s="238"/>
      <c r="HM328" s="238"/>
      <c r="HN328" s="238"/>
      <c r="HO328" s="238"/>
      <c r="HP328" s="238"/>
      <c r="HQ328" s="238"/>
      <c r="HR328" s="238"/>
      <c r="HS328" s="238"/>
      <c r="HT328" s="238"/>
      <c r="HU328" s="238"/>
      <c r="HV328" s="238"/>
      <c r="HW328" s="238"/>
      <c r="HX328" s="238"/>
      <c r="HY328" s="238"/>
      <c r="HZ328" s="238"/>
      <c r="IA328" s="238"/>
      <c r="IB328" s="238"/>
      <c r="IC328" s="238"/>
      <c r="ID328" s="238"/>
      <c r="IE328" s="238"/>
      <c r="IF328" s="238"/>
      <c r="IG328" s="238"/>
      <c r="IH328" s="238"/>
      <c r="II328" s="238"/>
      <c r="IJ328" s="238"/>
      <c r="IK328" s="238"/>
      <c r="IL328" s="238"/>
      <c r="IM328" s="238"/>
      <c r="IN328" s="238"/>
      <c r="IO328" s="238"/>
      <c r="IP328" s="238"/>
      <c r="IQ328" s="238"/>
      <c r="IR328" s="238"/>
      <c r="IS328" s="238"/>
      <c r="IT328" s="238"/>
    </row>
    <row r="329" spans="1:254" ht="26.4" x14ac:dyDescent="0.25">
      <c r="A329" s="277" t="s">
        <v>288</v>
      </c>
      <c r="B329" s="222" t="s">
        <v>584</v>
      </c>
      <c r="C329" s="222" t="s">
        <v>284</v>
      </c>
      <c r="D329" s="222" t="s">
        <v>83</v>
      </c>
      <c r="E329" s="222" t="s">
        <v>286</v>
      </c>
      <c r="F329" s="222"/>
      <c r="G329" s="212">
        <f>SUM(G331+G330)</f>
        <v>1850.46</v>
      </c>
    </row>
    <row r="330" spans="1:254" x14ac:dyDescent="0.25">
      <c r="A330" s="209" t="s">
        <v>586</v>
      </c>
      <c r="B330" s="219" t="s">
        <v>584</v>
      </c>
      <c r="C330" s="219" t="s">
        <v>284</v>
      </c>
      <c r="D330" s="219" t="s">
        <v>83</v>
      </c>
      <c r="E330" s="219" t="s">
        <v>286</v>
      </c>
      <c r="F330" s="219" t="s">
        <v>98</v>
      </c>
      <c r="G330" s="217">
        <v>8.9700000000000006</v>
      </c>
    </row>
    <row r="331" spans="1:254" x14ac:dyDescent="0.25">
      <c r="A331" s="214" t="s">
        <v>256</v>
      </c>
      <c r="B331" s="219" t="s">
        <v>584</v>
      </c>
      <c r="C331" s="216" t="s">
        <v>284</v>
      </c>
      <c r="D331" s="216" t="s">
        <v>83</v>
      </c>
      <c r="E331" s="216" t="s">
        <v>286</v>
      </c>
      <c r="F331" s="216" t="s">
        <v>257</v>
      </c>
      <c r="G331" s="217">
        <v>1841.49</v>
      </c>
    </row>
    <row r="332" spans="1:254" ht="13.8" x14ac:dyDescent="0.25">
      <c r="A332" s="218" t="s">
        <v>289</v>
      </c>
      <c r="B332" s="200" t="s">
        <v>584</v>
      </c>
      <c r="C332" s="229" t="s">
        <v>284</v>
      </c>
      <c r="D332" s="229" t="s">
        <v>85</v>
      </c>
      <c r="E332" s="229"/>
      <c r="F332" s="229"/>
      <c r="G332" s="198">
        <f>SUM(G333)</f>
        <v>10270.469999999999</v>
      </c>
    </row>
    <row r="333" spans="1:254" s="213" customFormat="1" ht="13.8" x14ac:dyDescent="0.3">
      <c r="A333" s="204" t="s">
        <v>290</v>
      </c>
      <c r="B333" s="220" t="s">
        <v>584</v>
      </c>
      <c r="C333" s="206" t="s">
        <v>284</v>
      </c>
      <c r="D333" s="206" t="s">
        <v>85</v>
      </c>
      <c r="E333" s="206" t="s">
        <v>636</v>
      </c>
      <c r="F333" s="206"/>
      <c r="G333" s="207">
        <f>SUM(G334)</f>
        <v>10270.469999999999</v>
      </c>
      <c r="H333" s="181"/>
      <c r="I333" s="181"/>
      <c r="J333" s="181"/>
      <c r="K333" s="181"/>
      <c r="L333" s="181"/>
      <c r="M333" s="181"/>
      <c r="N333" s="181"/>
      <c r="O333" s="181"/>
      <c r="P333" s="181"/>
      <c r="Q333" s="181"/>
      <c r="R333" s="181"/>
      <c r="S333" s="181"/>
      <c r="T333" s="181"/>
      <c r="U333" s="181"/>
      <c r="V333" s="181"/>
      <c r="W333" s="181"/>
      <c r="X333" s="181"/>
      <c r="Y333" s="181"/>
      <c r="Z333" s="181"/>
      <c r="AA333" s="181"/>
      <c r="AB333" s="181"/>
      <c r="AC333" s="181"/>
      <c r="AD333" s="181"/>
      <c r="AE333" s="181"/>
      <c r="AF333" s="181"/>
      <c r="AG333" s="181"/>
      <c r="AH333" s="181"/>
      <c r="AI333" s="181"/>
      <c r="AJ333" s="181"/>
      <c r="AK333" s="181"/>
      <c r="AL333" s="181"/>
      <c r="AM333" s="181"/>
      <c r="AN333" s="181"/>
      <c r="AO333" s="181"/>
      <c r="AP333" s="181"/>
      <c r="AQ333" s="181"/>
      <c r="AR333" s="181"/>
      <c r="AS333" s="181"/>
      <c r="AT333" s="181"/>
      <c r="AU333" s="181"/>
      <c r="AV333" s="181"/>
      <c r="AW333" s="181"/>
      <c r="AX333" s="181"/>
      <c r="AY333" s="181"/>
      <c r="AZ333" s="181"/>
      <c r="BA333" s="181"/>
      <c r="BB333" s="181"/>
      <c r="BC333" s="181"/>
      <c r="BD333" s="181"/>
      <c r="BE333" s="181"/>
      <c r="BF333" s="181"/>
      <c r="BG333" s="181"/>
      <c r="BH333" s="181"/>
      <c r="BI333" s="181"/>
      <c r="BJ333" s="181"/>
      <c r="BK333" s="181"/>
      <c r="BL333" s="181"/>
      <c r="BM333" s="181"/>
      <c r="BN333" s="181"/>
      <c r="BO333" s="181"/>
      <c r="BP333" s="181"/>
      <c r="BQ333" s="181"/>
      <c r="BR333" s="181"/>
      <c r="BS333" s="181"/>
      <c r="BT333" s="181"/>
      <c r="BU333" s="181"/>
      <c r="BV333" s="181"/>
      <c r="BW333" s="181"/>
      <c r="BX333" s="181"/>
      <c r="BY333" s="181"/>
      <c r="BZ333" s="181"/>
      <c r="CA333" s="181"/>
      <c r="CB333" s="181"/>
      <c r="CC333" s="181"/>
      <c r="CD333" s="181"/>
      <c r="CE333" s="181"/>
      <c r="CF333" s="181"/>
      <c r="CG333" s="181"/>
      <c r="CH333" s="181"/>
      <c r="CI333" s="181"/>
      <c r="CJ333" s="181"/>
      <c r="CK333" s="181"/>
      <c r="CL333" s="181"/>
      <c r="CM333" s="181"/>
      <c r="CN333" s="181"/>
      <c r="CO333" s="181"/>
      <c r="CP333" s="181"/>
      <c r="CQ333" s="181"/>
      <c r="CR333" s="181"/>
      <c r="CS333" s="181"/>
      <c r="CT333" s="181"/>
      <c r="CU333" s="181"/>
      <c r="CV333" s="181"/>
      <c r="CW333" s="181"/>
      <c r="CX333" s="181"/>
      <c r="CY333" s="181"/>
      <c r="CZ333" s="181"/>
      <c r="DA333" s="181"/>
      <c r="DB333" s="181"/>
      <c r="DC333" s="181"/>
      <c r="DD333" s="181"/>
      <c r="DE333" s="181"/>
      <c r="DF333" s="181"/>
      <c r="DG333" s="181"/>
      <c r="DH333" s="181"/>
      <c r="DI333" s="181"/>
      <c r="DJ333" s="181"/>
      <c r="DK333" s="181"/>
      <c r="DL333" s="181"/>
      <c r="DM333" s="181"/>
      <c r="DN333" s="181"/>
      <c r="DO333" s="181"/>
      <c r="DP333" s="181"/>
      <c r="DQ333" s="181"/>
      <c r="DR333" s="181"/>
      <c r="DS333" s="181"/>
      <c r="DT333" s="181"/>
      <c r="DU333" s="181"/>
      <c r="DV333" s="181"/>
      <c r="DW333" s="181"/>
      <c r="DX333" s="181"/>
      <c r="DY333" s="181"/>
      <c r="DZ333" s="181"/>
      <c r="EA333" s="181"/>
      <c r="EB333" s="181"/>
      <c r="EC333" s="181"/>
      <c r="ED333" s="181"/>
      <c r="EE333" s="181"/>
      <c r="EF333" s="181"/>
      <c r="EG333" s="181"/>
      <c r="EH333" s="181"/>
      <c r="EI333" s="181"/>
      <c r="EJ333" s="181"/>
      <c r="EK333" s="181"/>
      <c r="EL333" s="181"/>
      <c r="EM333" s="181"/>
      <c r="EN333" s="181"/>
      <c r="EO333" s="181"/>
      <c r="EP333" s="181"/>
      <c r="EQ333" s="181"/>
      <c r="ER333" s="181"/>
      <c r="ES333" s="181"/>
      <c r="ET333" s="181"/>
      <c r="EU333" s="181"/>
      <c r="EV333" s="181"/>
      <c r="EW333" s="181"/>
      <c r="EX333" s="181"/>
      <c r="EY333" s="181"/>
      <c r="EZ333" s="181"/>
      <c r="FA333" s="181"/>
      <c r="FB333" s="181"/>
      <c r="FC333" s="181"/>
      <c r="FD333" s="181"/>
      <c r="FE333" s="181"/>
      <c r="FF333" s="181"/>
      <c r="FG333" s="181"/>
      <c r="FH333" s="181"/>
      <c r="FI333" s="181"/>
      <c r="FJ333" s="181"/>
      <c r="FK333" s="181"/>
      <c r="FL333" s="181"/>
      <c r="FM333" s="181"/>
      <c r="FN333" s="181"/>
      <c r="FO333" s="181"/>
      <c r="FP333" s="181"/>
      <c r="FQ333" s="181"/>
      <c r="FR333" s="181"/>
      <c r="FS333" s="181"/>
      <c r="FT333" s="181"/>
      <c r="FU333" s="181"/>
      <c r="FV333" s="181"/>
      <c r="FW333" s="181"/>
      <c r="FX333" s="181"/>
      <c r="FY333" s="181"/>
      <c r="FZ333" s="181"/>
      <c r="GA333" s="181"/>
      <c r="GB333" s="181"/>
      <c r="GC333" s="181"/>
      <c r="GD333" s="181"/>
      <c r="GE333" s="181"/>
      <c r="GF333" s="181"/>
      <c r="GG333" s="181"/>
      <c r="GH333" s="181"/>
      <c r="GI333" s="181"/>
      <c r="GJ333" s="181"/>
      <c r="GK333" s="181"/>
      <c r="GL333" s="181"/>
      <c r="GM333" s="181"/>
      <c r="GN333" s="181"/>
      <c r="GO333" s="181"/>
      <c r="GP333" s="181"/>
      <c r="GQ333" s="181"/>
      <c r="GR333" s="181"/>
      <c r="GS333" s="181"/>
      <c r="GT333" s="181"/>
      <c r="GU333" s="181"/>
      <c r="GV333" s="181"/>
      <c r="GW333" s="181"/>
      <c r="GX333" s="181"/>
      <c r="GY333" s="181"/>
      <c r="GZ333" s="181"/>
      <c r="HA333" s="181"/>
      <c r="HB333" s="181"/>
      <c r="HC333" s="181"/>
      <c r="HD333" s="181"/>
      <c r="HE333" s="181"/>
      <c r="HF333" s="181"/>
      <c r="HG333" s="181"/>
      <c r="HH333" s="181"/>
      <c r="HI333" s="181"/>
      <c r="HJ333" s="181"/>
      <c r="HK333" s="181"/>
      <c r="HL333" s="181"/>
      <c r="HM333" s="181"/>
      <c r="HN333" s="181"/>
      <c r="HO333" s="181"/>
      <c r="HP333" s="181"/>
      <c r="HQ333" s="181"/>
      <c r="HR333" s="181"/>
      <c r="HS333" s="181"/>
      <c r="HT333" s="181"/>
      <c r="HU333" s="181"/>
      <c r="HV333" s="181"/>
      <c r="HW333" s="181"/>
      <c r="HX333" s="181"/>
      <c r="HY333" s="181"/>
      <c r="HZ333" s="181"/>
      <c r="IA333" s="181"/>
      <c r="IB333" s="181"/>
      <c r="IC333" s="181"/>
      <c r="ID333" s="181"/>
      <c r="IE333" s="181"/>
      <c r="IF333" s="181"/>
      <c r="IG333" s="181"/>
      <c r="IH333" s="181"/>
      <c r="II333" s="181"/>
      <c r="IJ333" s="181"/>
      <c r="IK333" s="181"/>
      <c r="IL333" s="181"/>
      <c r="IM333" s="181"/>
      <c r="IN333" s="181"/>
      <c r="IO333" s="181"/>
      <c r="IP333" s="181"/>
      <c r="IQ333" s="181"/>
      <c r="IR333" s="181"/>
      <c r="IS333" s="181"/>
      <c r="IT333" s="181"/>
    </row>
    <row r="334" spans="1:254" s="213" customFormat="1" x14ac:dyDescent="0.25">
      <c r="A334" s="214" t="s">
        <v>292</v>
      </c>
      <c r="B334" s="237" t="s">
        <v>584</v>
      </c>
      <c r="C334" s="216" t="s">
        <v>284</v>
      </c>
      <c r="D334" s="216" t="s">
        <v>85</v>
      </c>
      <c r="E334" s="216" t="s">
        <v>637</v>
      </c>
      <c r="F334" s="216"/>
      <c r="G334" s="217">
        <f>SUM(G335)</f>
        <v>10270.469999999999</v>
      </c>
      <c r="H334" s="181"/>
      <c r="I334" s="181"/>
      <c r="J334" s="181"/>
      <c r="K334" s="181"/>
      <c r="L334" s="181"/>
      <c r="M334" s="181"/>
      <c r="N334" s="181"/>
      <c r="O334" s="181"/>
      <c r="P334" s="181"/>
      <c r="Q334" s="181"/>
      <c r="R334" s="181"/>
      <c r="S334" s="181"/>
      <c r="T334" s="181"/>
      <c r="U334" s="181"/>
      <c r="V334" s="181"/>
      <c r="W334" s="181"/>
      <c r="X334" s="181"/>
      <c r="Y334" s="181"/>
      <c r="Z334" s="181"/>
      <c r="AA334" s="181"/>
      <c r="AB334" s="181"/>
      <c r="AC334" s="181"/>
      <c r="AD334" s="181"/>
      <c r="AE334" s="181"/>
      <c r="AF334" s="181"/>
      <c r="AG334" s="181"/>
      <c r="AH334" s="181"/>
      <c r="AI334" s="181"/>
      <c r="AJ334" s="181"/>
      <c r="AK334" s="181"/>
      <c r="AL334" s="181"/>
      <c r="AM334" s="181"/>
      <c r="AN334" s="181"/>
      <c r="AO334" s="181"/>
      <c r="AP334" s="181"/>
      <c r="AQ334" s="181"/>
      <c r="AR334" s="181"/>
      <c r="AS334" s="181"/>
      <c r="AT334" s="181"/>
      <c r="AU334" s="181"/>
      <c r="AV334" s="181"/>
      <c r="AW334" s="181"/>
      <c r="AX334" s="181"/>
      <c r="AY334" s="181"/>
      <c r="AZ334" s="181"/>
      <c r="BA334" s="181"/>
      <c r="BB334" s="181"/>
      <c r="BC334" s="181"/>
      <c r="BD334" s="181"/>
      <c r="BE334" s="181"/>
      <c r="BF334" s="181"/>
      <c r="BG334" s="181"/>
      <c r="BH334" s="181"/>
      <c r="BI334" s="181"/>
      <c r="BJ334" s="181"/>
      <c r="BK334" s="181"/>
      <c r="BL334" s="181"/>
      <c r="BM334" s="181"/>
      <c r="BN334" s="181"/>
      <c r="BO334" s="181"/>
      <c r="BP334" s="181"/>
      <c r="BQ334" s="181"/>
      <c r="BR334" s="181"/>
      <c r="BS334" s="181"/>
      <c r="BT334" s="181"/>
      <c r="BU334" s="181"/>
      <c r="BV334" s="181"/>
      <c r="BW334" s="181"/>
      <c r="BX334" s="181"/>
      <c r="BY334" s="181"/>
      <c r="BZ334" s="181"/>
      <c r="CA334" s="181"/>
      <c r="CB334" s="181"/>
      <c r="CC334" s="181"/>
      <c r="CD334" s="181"/>
      <c r="CE334" s="181"/>
      <c r="CF334" s="181"/>
      <c r="CG334" s="181"/>
      <c r="CH334" s="181"/>
      <c r="CI334" s="181"/>
      <c r="CJ334" s="181"/>
      <c r="CK334" s="181"/>
      <c r="CL334" s="181"/>
      <c r="CM334" s="181"/>
      <c r="CN334" s="181"/>
      <c r="CO334" s="181"/>
      <c r="CP334" s="181"/>
      <c r="CQ334" s="181"/>
      <c r="CR334" s="181"/>
      <c r="CS334" s="181"/>
      <c r="CT334" s="181"/>
      <c r="CU334" s="181"/>
      <c r="CV334" s="181"/>
      <c r="CW334" s="181"/>
      <c r="CX334" s="181"/>
      <c r="CY334" s="181"/>
      <c r="CZ334" s="181"/>
      <c r="DA334" s="181"/>
      <c r="DB334" s="181"/>
      <c r="DC334" s="181"/>
      <c r="DD334" s="181"/>
      <c r="DE334" s="181"/>
      <c r="DF334" s="181"/>
      <c r="DG334" s="181"/>
      <c r="DH334" s="181"/>
      <c r="DI334" s="181"/>
      <c r="DJ334" s="181"/>
      <c r="DK334" s="181"/>
      <c r="DL334" s="181"/>
      <c r="DM334" s="181"/>
      <c r="DN334" s="181"/>
      <c r="DO334" s="181"/>
      <c r="DP334" s="181"/>
      <c r="DQ334" s="181"/>
      <c r="DR334" s="181"/>
      <c r="DS334" s="181"/>
      <c r="DT334" s="181"/>
      <c r="DU334" s="181"/>
      <c r="DV334" s="181"/>
      <c r="DW334" s="181"/>
      <c r="DX334" s="181"/>
      <c r="DY334" s="181"/>
      <c r="DZ334" s="181"/>
      <c r="EA334" s="181"/>
      <c r="EB334" s="181"/>
      <c r="EC334" s="181"/>
      <c r="ED334" s="181"/>
      <c r="EE334" s="181"/>
      <c r="EF334" s="181"/>
      <c r="EG334" s="181"/>
      <c r="EH334" s="181"/>
      <c r="EI334" s="181"/>
      <c r="EJ334" s="181"/>
      <c r="EK334" s="181"/>
      <c r="EL334" s="181"/>
      <c r="EM334" s="181"/>
      <c r="EN334" s="181"/>
      <c r="EO334" s="181"/>
      <c r="EP334" s="181"/>
      <c r="EQ334" s="181"/>
      <c r="ER334" s="181"/>
      <c r="ES334" s="181"/>
      <c r="ET334" s="181"/>
      <c r="EU334" s="181"/>
      <c r="EV334" s="181"/>
      <c r="EW334" s="181"/>
      <c r="EX334" s="181"/>
      <c r="EY334" s="181"/>
      <c r="EZ334" s="181"/>
      <c r="FA334" s="181"/>
      <c r="FB334" s="181"/>
      <c r="FC334" s="181"/>
      <c r="FD334" s="181"/>
      <c r="FE334" s="181"/>
      <c r="FF334" s="181"/>
      <c r="FG334" s="181"/>
      <c r="FH334" s="181"/>
      <c r="FI334" s="181"/>
      <c r="FJ334" s="181"/>
      <c r="FK334" s="181"/>
      <c r="FL334" s="181"/>
      <c r="FM334" s="181"/>
      <c r="FN334" s="181"/>
      <c r="FO334" s="181"/>
      <c r="FP334" s="181"/>
      <c r="FQ334" s="181"/>
      <c r="FR334" s="181"/>
      <c r="FS334" s="181"/>
      <c r="FT334" s="181"/>
      <c r="FU334" s="181"/>
      <c r="FV334" s="181"/>
      <c r="FW334" s="181"/>
      <c r="FX334" s="181"/>
      <c r="FY334" s="181"/>
      <c r="FZ334" s="181"/>
      <c r="GA334" s="181"/>
      <c r="GB334" s="181"/>
      <c r="GC334" s="181"/>
      <c r="GD334" s="181"/>
      <c r="GE334" s="181"/>
      <c r="GF334" s="181"/>
      <c r="GG334" s="181"/>
      <c r="GH334" s="181"/>
      <c r="GI334" s="181"/>
      <c r="GJ334" s="181"/>
      <c r="GK334" s="181"/>
      <c r="GL334" s="181"/>
      <c r="GM334" s="181"/>
      <c r="GN334" s="181"/>
      <c r="GO334" s="181"/>
      <c r="GP334" s="181"/>
      <c r="GQ334" s="181"/>
      <c r="GR334" s="181"/>
      <c r="GS334" s="181"/>
      <c r="GT334" s="181"/>
      <c r="GU334" s="181"/>
      <c r="GV334" s="181"/>
      <c r="GW334" s="181"/>
      <c r="GX334" s="181"/>
      <c r="GY334" s="181"/>
      <c r="GZ334" s="181"/>
      <c r="HA334" s="181"/>
      <c r="HB334" s="181"/>
      <c r="HC334" s="181"/>
      <c r="HD334" s="181"/>
      <c r="HE334" s="181"/>
      <c r="HF334" s="181"/>
      <c r="HG334" s="181"/>
      <c r="HH334" s="181"/>
      <c r="HI334" s="181"/>
      <c r="HJ334" s="181"/>
      <c r="HK334" s="181"/>
      <c r="HL334" s="181"/>
      <c r="HM334" s="181"/>
      <c r="HN334" s="181"/>
      <c r="HO334" s="181"/>
      <c r="HP334" s="181"/>
      <c r="HQ334" s="181"/>
      <c r="HR334" s="181"/>
      <c r="HS334" s="181"/>
      <c r="HT334" s="181"/>
      <c r="HU334" s="181"/>
      <c r="HV334" s="181"/>
      <c r="HW334" s="181"/>
      <c r="HX334" s="181"/>
      <c r="HY334" s="181"/>
      <c r="HZ334" s="181"/>
      <c r="IA334" s="181"/>
      <c r="IB334" s="181"/>
      <c r="IC334" s="181"/>
      <c r="ID334" s="181"/>
      <c r="IE334" s="181"/>
      <c r="IF334" s="181"/>
      <c r="IG334" s="181"/>
      <c r="IH334" s="181"/>
      <c r="II334" s="181"/>
      <c r="IJ334" s="181"/>
      <c r="IK334" s="181"/>
      <c r="IL334" s="181"/>
      <c r="IM334" s="181"/>
      <c r="IN334" s="181"/>
      <c r="IO334" s="181"/>
      <c r="IP334" s="181"/>
      <c r="IQ334" s="181"/>
      <c r="IR334" s="181"/>
      <c r="IS334" s="181"/>
      <c r="IT334" s="181"/>
    </row>
    <row r="335" spans="1:254" s="213" customFormat="1" ht="26.4" x14ac:dyDescent="0.25">
      <c r="A335" s="278" t="s">
        <v>140</v>
      </c>
      <c r="B335" s="211" t="s">
        <v>584</v>
      </c>
      <c r="C335" s="211" t="s">
        <v>284</v>
      </c>
      <c r="D335" s="211" t="s">
        <v>85</v>
      </c>
      <c r="E335" s="211" t="s">
        <v>636</v>
      </c>
      <c r="F335" s="211" t="s">
        <v>141</v>
      </c>
      <c r="G335" s="212">
        <v>10270.469999999999</v>
      </c>
    </row>
    <row r="336" spans="1:254" ht="15.6" x14ac:dyDescent="0.3">
      <c r="A336" s="195" t="s">
        <v>324</v>
      </c>
      <c r="B336" s="262">
        <v>510</v>
      </c>
      <c r="C336" s="242" t="s">
        <v>114</v>
      </c>
      <c r="D336" s="242"/>
      <c r="E336" s="242"/>
      <c r="F336" s="242"/>
      <c r="G336" s="243">
        <f>SUM(G337+G346+G340+G349)</f>
        <v>21811.39</v>
      </c>
    </row>
    <row r="337" spans="1:254" ht="14.4" x14ac:dyDescent="0.3">
      <c r="A337" s="256" t="s">
        <v>638</v>
      </c>
      <c r="B337" s="263">
        <v>510</v>
      </c>
      <c r="C337" s="253" t="s">
        <v>114</v>
      </c>
      <c r="D337" s="253" t="s">
        <v>83</v>
      </c>
      <c r="E337" s="253"/>
      <c r="F337" s="253"/>
      <c r="G337" s="254">
        <f>SUM(G338)</f>
        <v>14462.92</v>
      </c>
    </row>
    <row r="338" spans="1:254" ht="26.4" x14ac:dyDescent="0.25">
      <c r="A338" s="214" t="s">
        <v>331</v>
      </c>
      <c r="B338" s="279">
        <v>510</v>
      </c>
      <c r="C338" s="219" t="s">
        <v>114</v>
      </c>
      <c r="D338" s="219" t="s">
        <v>83</v>
      </c>
      <c r="E338" s="219" t="s">
        <v>327</v>
      </c>
      <c r="F338" s="219"/>
      <c r="G338" s="217">
        <f>SUM(G339)</f>
        <v>14462.92</v>
      </c>
    </row>
    <row r="339" spans="1:254" ht="26.4" x14ac:dyDescent="0.25">
      <c r="A339" s="209" t="s">
        <v>140</v>
      </c>
      <c r="B339" s="226">
        <v>510</v>
      </c>
      <c r="C339" s="222" t="s">
        <v>114</v>
      </c>
      <c r="D339" s="222" t="s">
        <v>83</v>
      </c>
      <c r="E339" s="222" t="s">
        <v>327</v>
      </c>
      <c r="F339" s="222" t="s">
        <v>141</v>
      </c>
      <c r="G339" s="212">
        <v>14462.92</v>
      </c>
    </row>
    <row r="340" spans="1:254" s="240" customFormat="1" ht="13.8" x14ac:dyDescent="0.3">
      <c r="A340" s="204" t="s">
        <v>328</v>
      </c>
      <c r="B340" s="263">
        <v>510</v>
      </c>
      <c r="C340" s="220" t="s">
        <v>114</v>
      </c>
      <c r="D340" s="220" t="s">
        <v>85</v>
      </c>
      <c r="E340" s="220"/>
      <c r="F340" s="220"/>
      <c r="G340" s="207">
        <f>SUM(G341)</f>
        <v>5688.0999999999995</v>
      </c>
    </row>
    <row r="341" spans="1:254" ht="26.4" x14ac:dyDescent="0.25">
      <c r="A341" s="214" t="s">
        <v>331</v>
      </c>
      <c r="B341" s="279">
        <v>510</v>
      </c>
      <c r="C341" s="219" t="s">
        <v>114</v>
      </c>
      <c r="D341" s="219" t="s">
        <v>85</v>
      </c>
      <c r="E341" s="219" t="s">
        <v>327</v>
      </c>
      <c r="F341" s="222"/>
      <c r="G341" s="212">
        <f>SUM(G342:G345)</f>
        <v>5688.0999999999995</v>
      </c>
    </row>
    <row r="342" spans="1:254" x14ac:dyDescent="0.25">
      <c r="A342" s="209" t="s">
        <v>586</v>
      </c>
      <c r="B342" s="226">
        <v>510</v>
      </c>
      <c r="C342" s="222" t="s">
        <v>114</v>
      </c>
      <c r="D342" s="222" t="s">
        <v>85</v>
      </c>
      <c r="E342" s="222" t="s">
        <v>327</v>
      </c>
      <c r="F342" s="222" t="s">
        <v>98</v>
      </c>
      <c r="G342" s="212">
        <v>0</v>
      </c>
    </row>
    <row r="343" spans="1:254" x14ac:dyDescent="0.25">
      <c r="A343" s="209" t="s">
        <v>594</v>
      </c>
      <c r="B343" s="226">
        <v>510</v>
      </c>
      <c r="C343" s="222" t="s">
        <v>114</v>
      </c>
      <c r="D343" s="222" t="s">
        <v>85</v>
      </c>
      <c r="E343" s="222" t="s">
        <v>327</v>
      </c>
      <c r="F343" s="222" t="s">
        <v>139</v>
      </c>
      <c r="G343" s="212">
        <v>302.33999999999997</v>
      </c>
    </row>
    <row r="344" spans="1:254" ht="26.4" x14ac:dyDescent="0.25">
      <c r="A344" s="278" t="s">
        <v>140</v>
      </c>
      <c r="B344" s="226">
        <v>510</v>
      </c>
      <c r="C344" s="222" t="s">
        <v>114</v>
      </c>
      <c r="D344" s="222" t="s">
        <v>85</v>
      </c>
      <c r="E344" s="222" t="s">
        <v>327</v>
      </c>
      <c r="F344" s="222" t="s">
        <v>141</v>
      </c>
      <c r="G344" s="212">
        <v>122.6</v>
      </c>
    </row>
    <row r="345" spans="1:254" x14ac:dyDescent="0.25">
      <c r="A345" s="209" t="s">
        <v>594</v>
      </c>
      <c r="B345" s="226">
        <v>510</v>
      </c>
      <c r="C345" s="222" t="s">
        <v>114</v>
      </c>
      <c r="D345" s="222" t="s">
        <v>85</v>
      </c>
      <c r="E345" s="222" t="s">
        <v>329</v>
      </c>
      <c r="F345" s="222" t="s">
        <v>139</v>
      </c>
      <c r="G345" s="212">
        <v>5263.16</v>
      </c>
    </row>
    <row r="346" spans="1:254" ht="14.4" x14ac:dyDescent="0.3">
      <c r="A346" s="256" t="s">
        <v>330</v>
      </c>
      <c r="B346" s="263">
        <v>510</v>
      </c>
      <c r="C346" s="253" t="s">
        <v>114</v>
      </c>
      <c r="D346" s="253" t="s">
        <v>109</v>
      </c>
      <c r="E346" s="253"/>
      <c r="F346" s="253"/>
      <c r="G346" s="254">
        <f>SUM(G347)</f>
        <v>1660.37</v>
      </c>
    </row>
    <row r="347" spans="1:254" ht="26.4" x14ac:dyDescent="0.25">
      <c r="A347" s="214" t="s">
        <v>331</v>
      </c>
      <c r="B347" s="279">
        <v>510</v>
      </c>
      <c r="C347" s="219" t="s">
        <v>114</v>
      </c>
      <c r="D347" s="219" t="s">
        <v>109</v>
      </c>
      <c r="E347" s="219" t="s">
        <v>327</v>
      </c>
      <c r="F347" s="219"/>
      <c r="G347" s="217">
        <f>SUM(G348)</f>
        <v>1660.37</v>
      </c>
    </row>
    <row r="348" spans="1:254" s="203" customFormat="1" ht="26.4" x14ac:dyDescent="0.25">
      <c r="A348" s="209" t="s">
        <v>140</v>
      </c>
      <c r="B348" s="226">
        <v>510</v>
      </c>
      <c r="C348" s="222" t="s">
        <v>114</v>
      </c>
      <c r="D348" s="222" t="s">
        <v>109</v>
      </c>
      <c r="E348" s="222" t="s">
        <v>327</v>
      </c>
      <c r="F348" s="222" t="s">
        <v>141</v>
      </c>
      <c r="G348" s="212">
        <v>1660.37</v>
      </c>
      <c r="H348" s="213"/>
      <c r="I348" s="213"/>
      <c r="J348" s="213"/>
      <c r="K348" s="213"/>
      <c r="L348" s="213"/>
      <c r="M348" s="213"/>
      <c r="N348" s="213"/>
      <c r="O348" s="213"/>
      <c r="P348" s="213"/>
      <c r="Q348" s="213"/>
      <c r="R348" s="213"/>
      <c r="S348" s="213"/>
      <c r="T348" s="213"/>
      <c r="U348" s="213"/>
      <c r="V348" s="213"/>
      <c r="W348" s="213"/>
      <c r="X348" s="213"/>
      <c r="Y348" s="213"/>
      <c r="Z348" s="213"/>
      <c r="AA348" s="213"/>
      <c r="AB348" s="213"/>
      <c r="AC348" s="213"/>
      <c r="AD348" s="213"/>
      <c r="AE348" s="213"/>
      <c r="AF348" s="213"/>
      <c r="AG348" s="213"/>
      <c r="AH348" s="213"/>
      <c r="AI348" s="213"/>
      <c r="AJ348" s="213"/>
      <c r="AK348" s="213"/>
      <c r="AL348" s="213"/>
      <c r="AM348" s="213"/>
      <c r="AN348" s="213"/>
      <c r="AO348" s="213"/>
      <c r="AP348" s="213"/>
      <c r="AQ348" s="213"/>
      <c r="AR348" s="213"/>
      <c r="AS348" s="213"/>
      <c r="AT348" s="213"/>
      <c r="AU348" s="213"/>
      <c r="AV348" s="213"/>
      <c r="AW348" s="213"/>
      <c r="AX348" s="213"/>
      <c r="AY348" s="213"/>
      <c r="AZ348" s="213"/>
      <c r="BA348" s="213"/>
      <c r="BB348" s="213"/>
      <c r="BC348" s="213"/>
      <c r="BD348" s="213"/>
      <c r="BE348" s="213"/>
      <c r="BF348" s="213"/>
      <c r="BG348" s="213"/>
      <c r="BH348" s="213"/>
      <c r="BI348" s="213"/>
      <c r="BJ348" s="213"/>
      <c r="BK348" s="213"/>
      <c r="BL348" s="213"/>
      <c r="BM348" s="213"/>
      <c r="BN348" s="213"/>
      <c r="BO348" s="213"/>
      <c r="BP348" s="213"/>
      <c r="BQ348" s="213"/>
      <c r="BR348" s="213"/>
      <c r="BS348" s="213"/>
      <c r="BT348" s="213"/>
      <c r="BU348" s="213"/>
      <c r="BV348" s="213"/>
      <c r="BW348" s="213"/>
      <c r="BX348" s="213"/>
      <c r="BY348" s="213"/>
      <c r="BZ348" s="213"/>
      <c r="CA348" s="213"/>
      <c r="CB348" s="213"/>
      <c r="CC348" s="213"/>
      <c r="CD348" s="213"/>
      <c r="CE348" s="213"/>
      <c r="CF348" s="213"/>
      <c r="CG348" s="213"/>
      <c r="CH348" s="213"/>
      <c r="CI348" s="213"/>
      <c r="CJ348" s="213"/>
      <c r="CK348" s="213"/>
      <c r="CL348" s="213"/>
      <c r="CM348" s="213"/>
      <c r="CN348" s="213"/>
      <c r="CO348" s="213"/>
      <c r="CP348" s="213"/>
      <c r="CQ348" s="213"/>
      <c r="CR348" s="213"/>
      <c r="CS348" s="213"/>
      <c r="CT348" s="213"/>
      <c r="CU348" s="213"/>
      <c r="CV348" s="213"/>
      <c r="CW348" s="213"/>
      <c r="CX348" s="213"/>
      <c r="CY348" s="213"/>
      <c r="CZ348" s="213"/>
      <c r="DA348" s="213"/>
      <c r="DB348" s="213"/>
      <c r="DC348" s="213"/>
      <c r="DD348" s="213"/>
      <c r="DE348" s="213"/>
      <c r="DF348" s="213"/>
      <c r="DG348" s="213"/>
      <c r="DH348" s="213"/>
      <c r="DI348" s="213"/>
      <c r="DJ348" s="213"/>
      <c r="DK348" s="213"/>
      <c r="DL348" s="213"/>
      <c r="DM348" s="213"/>
      <c r="DN348" s="213"/>
      <c r="DO348" s="213"/>
      <c r="DP348" s="213"/>
      <c r="DQ348" s="213"/>
      <c r="DR348" s="213"/>
      <c r="DS348" s="213"/>
      <c r="DT348" s="213"/>
      <c r="DU348" s="213"/>
      <c r="DV348" s="213"/>
      <c r="DW348" s="213"/>
      <c r="DX348" s="213"/>
      <c r="DY348" s="213"/>
      <c r="DZ348" s="213"/>
      <c r="EA348" s="213"/>
      <c r="EB348" s="213"/>
      <c r="EC348" s="213"/>
      <c r="ED348" s="213"/>
      <c r="EE348" s="213"/>
      <c r="EF348" s="213"/>
      <c r="EG348" s="213"/>
      <c r="EH348" s="213"/>
      <c r="EI348" s="213"/>
      <c r="EJ348" s="213"/>
      <c r="EK348" s="213"/>
      <c r="EL348" s="213"/>
      <c r="EM348" s="213"/>
      <c r="EN348" s="213"/>
      <c r="EO348" s="213"/>
      <c r="EP348" s="213"/>
      <c r="EQ348" s="213"/>
      <c r="ER348" s="213"/>
      <c r="ES348" s="213"/>
      <c r="ET348" s="213"/>
      <c r="EU348" s="213"/>
      <c r="EV348" s="213"/>
      <c r="EW348" s="213"/>
      <c r="EX348" s="213"/>
      <c r="EY348" s="213"/>
      <c r="EZ348" s="213"/>
      <c r="FA348" s="213"/>
      <c r="FB348" s="213"/>
      <c r="FC348" s="213"/>
      <c r="FD348" s="213"/>
      <c r="FE348" s="213"/>
      <c r="FF348" s="213"/>
      <c r="FG348" s="213"/>
      <c r="FH348" s="213"/>
      <c r="FI348" s="213"/>
      <c r="FJ348" s="213"/>
      <c r="FK348" s="213"/>
      <c r="FL348" s="213"/>
      <c r="FM348" s="213"/>
      <c r="FN348" s="213"/>
      <c r="FO348" s="213"/>
      <c r="FP348" s="213"/>
      <c r="FQ348" s="213"/>
      <c r="FR348" s="213"/>
      <c r="FS348" s="213"/>
      <c r="FT348" s="213"/>
      <c r="FU348" s="213"/>
      <c r="FV348" s="213"/>
      <c r="FW348" s="213"/>
      <c r="FX348" s="213"/>
      <c r="FY348" s="213"/>
      <c r="FZ348" s="213"/>
      <c r="GA348" s="213"/>
      <c r="GB348" s="213"/>
      <c r="GC348" s="213"/>
      <c r="GD348" s="213"/>
      <c r="GE348" s="213"/>
      <c r="GF348" s="213"/>
      <c r="GG348" s="213"/>
      <c r="GH348" s="213"/>
      <c r="GI348" s="213"/>
      <c r="GJ348" s="213"/>
      <c r="GK348" s="213"/>
      <c r="GL348" s="213"/>
      <c r="GM348" s="213"/>
      <c r="GN348" s="213"/>
      <c r="GO348" s="213"/>
      <c r="GP348" s="213"/>
      <c r="GQ348" s="213"/>
      <c r="GR348" s="213"/>
      <c r="GS348" s="213"/>
      <c r="GT348" s="213"/>
      <c r="GU348" s="213"/>
      <c r="GV348" s="213"/>
      <c r="GW348" s="213"/>
      <c r="GX348" s="213"/>
      <c r="GY348" s="213"/>
      <c r="GZ348" s="213"/>
      <c r="HA348" s="213"/>
      <c r="HB348" s="213"/>
      <c r="HC348" s="213"/>
      <c r="HD348" s="213"/>
      <c r="HE348" s="213"/>
      <c r="HF348" s="213"/>
      <c r="HG348" s="213"/>
      <c r="HH348" s="213"/>
      <c r="HI348" s="213"/>
      <c r="HJ348" s="213"/>
      <c r="HK348" s="213"/>
      <c r="HL348" s="213"/>
      <c r="HM348" s="213"/>
      <c r="HN348" s="213"/>
      <c r="HO348" s="213"/>
      <c r="HP348" s="213"/>
      <c r="HQ348" s="213"/>
      <c r="HR348" s="213"/>
      <c r="HS348" s="213"/>
      <c r="HT348" s="213"/>
      <c r="HU348" s="213"/>
      <c r="HV348" s="213"/>
      <c r="HW348" s="213"/>
      <c r="HX348" s="213"/>
      <c r="HY348" s="213"/>
      <c r="HZ348" s="213"/>
      <c r="IA348" s="213"/>
      <c r="IB348" s="213"/>
      <c r="IC348" s="213"/>
      <c r="ID348" s="213"/>
      <c r="IE348" s="213"/>
      <c r="IF348" s="213"/>
      <c r="IG348" s="213"/>
      <c r="IH348" s="213"/>
      <c r="II348" s="213"/>
      <c r="IJ348" s="213"/>
      <c r="IK348" s="213"/>
      <c r="IL348" s="213"/>
      <c r="IM348" s="213"/>
      <c r="IN348" s="213"/>
      <c r="IO348" s="213"/>
      <c r="IP348" s="213"/>
      <c r="IQ348" s="213"/>
      <c r="IR348" s="213"/>
      <c r="IS348" s="213"/>
      <c r="IT348" s="213"/>
    </row>
    <row r="349" spans="1:254" s="203" customFormat="1" ht="13.8" x14ac:dyDescent="0.25">
      <c r="A349" s="214" t="s">
        <v>186</v>
      </c>
      <c r="B349" s="216" t="s">
        <v>584</v>
      </c>
      <c r="C349" s="219" t="s">
        <v>114</v>
      </c>
      <c r="D349" s="219" t="s">
        <v>109</v>
      </c>
      <c r="E349" s="219" t="s">
        <v>187</v>
      </c>
      <c r="F349" s="219"/>
      <c r="G349" s="212">
        <f>SUM(G350)</f>
        <v>0</v>
      </c>
      <c r="H349" s="213"/>
      <c r="I349" s="213"/>
      <c r="J349" s="213"/>
      <c r="K349" s="213"/>
      <c r="L349" s="213"/>
      <c r="M349" s="213"/>
      <c r="N349" s="213"/>
      <c r="O349" s="213"/>
      <c r="P349" s="213"/>
      <c r="Q349" s="213"/>
      <c r="R349" s="213"/>
      <c r="S349" s="213"/>
      <c r="T349" s="213"/>
      <c r="U349" s="213"/>
      <c r="V349" s="213"/>
      <c r="W349" s="213"/>
      <c r="X349" s="213"/>
      <c r="Y349" s="213"/>
      <c r="Z349" s="213"/>
      <c r="AA349" s="213"/>
      <c r="AB349" s="213"/>
      <c r="AC349" s="213"/>
      <c r="AD349" s="213"/>
      <c r="AE349" s="213"/>
      <c r="AF349" s="213"/>
      <c r="AG349" s="213"/>
      <c r="AH349" s="213"/>
      <c r="AI349" s="213"/>
      <c r="AJ349" s="213"/>
      <c r="AK349" s="213"/>
      <c r="AL349" s="213"/>
      <c r="AM349" s="213"/>
      <c r="AN349" s="213"/>
      <c r="AO349" s="213"/>
      <c r="AP349" s="213"/>
      <c r="AQ349" s="213"/>
      <c r="AR349" s="213"/>
      <c r="AS349" s="213"/>
      <c r="AT349" s="213"/>
      <c r="AU349" s="213"/>
      <c r="AV349" s="213"/>
      <c r="AW349" s="213"/>
      <c r="AX349" s="213"/>
      <c r="AY349" s="213"/>
      <c r="AZ349" s="213"/>
      <c r="BA349" s="213"/>
      <c r="BB349" s="213"/>
      <c r="BC349" s="213"/>
      <c r="BD349" s="213"/>
      <c r="BE349" s="213"/>
      <c r="BF349" s="213"/>
      <c r="BG349" s="213"/>
      <c r="BH349" s="213"/>
      <c r="BI349" s="213"/>
      <c r="BJ349" s="213"/>
      <c r="BK349" s="213"/>
      <c r="BL349" s="213"/>
      <c r="BM349" s="213"/>
      <c r="BN349" s="213"/>
      <c r="BO349" s="213"/>
      <c r="BP349" s="213"/>
      <c r="BQ349" s="213"/>
      <c r="BR349" s="213"/>
      <c r="BS349" s="213"/>
      <c r="BT349" s="213"/>
      <c r="BU349" s="213"/>
      <c r="BV349" s="213"/>
      <c r="BW349" s="213"/>
      <c r="BX349" s="213"/>
      <c r="BY349" s="213"/>
      <c r="BZ349" s="213"/>
      <c r="CA349" s="213"/>
      <c r="CB349" s="213"/>
      <c r="CC349" s="213"/>
      <c r="CD349" s="213"/>
      <c r="CE349" s="213"/>
      <c r="CF349" s="213"/>
      <c r="CG349" s="213"/>
      <c r="CH349" s="213"/>
      <c r="CI349" s="213"/>
      <c r="CJ349" s="213"/>
      <c r="CK349" s="213"/>
      <c r="CL349" s="213"/>
      <c r="CM349" s="213"/>
      <c r="CN349" s="213"/>
      <c r="CO349" s="213"/>
      <c r="CP349" s="213"/>
      <c r="CQ349" s="213"/>
      <c r="CR349" s="213"/>
      <c r="CS349" s="213"/>
      <c r="CT349" s="213"/>
      <c r="CU349" s="213"/>
      <c r="CV349" s="213"/>
      <c r="CW349" s="213"/>
      <c r="CX349" s="213"/>
      <c r="CY349" s="213"/>
      <c r="CZ349" s="213"/>
      <c r="DA349" s="213"/>
      <c r="DB349" s="213"/>
      <c r="DC349" s="213"/>
      <c r="DD349" s="213"/>
      <c r="DE349" s="213"/>
      <c r="DF349" s="213"/>
      <c r="DG349" s="213"/>
      <c r="DH349" s="213"/>
      <c r="DI349" s="213"/>
      <c r="DJ349" s="213"/>
      <c r="DK349" s="213"/>
      <c r="DL349" s="213"/>
      <c r="DM349" s="213"/>
      <c r="DN349" s="213"/>
      <c r="DO349" s="213"/>
      <c r="DP349" s="213"/>
      <c r="DQ349" s="213"/>
      <c r="DR349" s="213"/>
      <c r="DS349" s="213"/>
      <c r="DT349" s="213"/>
      <c r="DU349" s="213"/>
      <c r="DV349" s="213"/>
      <c r="DW349" s="213"/>
      <c r="DX349" s="213"/>
      <c r="DY349" s="213"/>
      <c r="DZ349" s="213"/>
      <c r="EA349" s="213"/>
      <c r="EB349" s="213"/>
      <c r="EC349" s="213"/>
      <c r="ED349" s="213"/>
      <c r="EE349" s="213"/>
      <c r="EF349" s="213"/>
      <c r="EG349" s="213"/>
      <c r="EH349" s="213"/>
      <c r="EI349" s="213"/>
      <c r="EJ349" s="213"/>
      <c r="EK349" s="213"/>
      <c r="EL349" s="213"/>
      <c r="EM349" s="213"/>
      <c r="EN349" s="213"/>
      <c r="EO349" s="213"/>
      <c r="EP349" s="213"/>
      <c r="EQ349" s="213"/>
      <c r="ER349" s="213"/>
      <c r="ES349" s="213"/>
      <c r="ET349" s="213"/>
      <c r="EU349" s="213"/>
      <c r="EV349" s="213"/>
      <c r="EW349" s="213"/>
      <c r="EX349" s="213"/>
      <c r="EY349" s="213"/>
      <c r="EZ349" s="213"/>
      <c r="FA349" s="213"/>
      <c r="FB349" s="213"/>
      <c r="FC349" s="213"/>
      <c r="FD349" s="213"/>
      <c r="FE349" s="213"/>
      <c r="FF349" s="213"/>
      <c r="FG349" s="213"/>
      <c r="FH349" s="213"/>
      <c r="FI349" s="213"/>
      <c r="FJ349" s="213"/>
      <c r="FK349" s="213"/>
      <c r="FL349" s="213"/>
      <c r="FM349" s="213"/>
      <c r="FN349" s="213"/>
      <c r="FO349" s="213"/>
      <c r="FP349" s="213"/>
      <c r="FQ349" s="213"/>
      <c r="FR349" s="213"/>
      <c r="FS349" s="213"/>
      <c r="FT349" s="213"/>
      <c r="FU349" s="213"/>
      <c r="FV349" s="213"/>
      <c r="FW349" s="213"/>
      <c r="FX349" s="213"/>
      <c r="FY349" s="213"/>
      <c r="FZ349" s="213"/>
      <c r="GA349" s="213"/>
      <c r="GB349" s="213"/>
      <c r="GC349" s="213"/>
      <c r="GD349" s="213"/>
      <c r="GE349" s="213"/>
      <c r="GF349" s="213"/>
      <c r="GG349" s="213"/>
      <c r="GH349" s="213"/>
      <c r="GI349" s="213"/>
      <c r="GJ349" s="213"/>
      <c r="GK349" s="213"/>
      <c r="GL349" s="213"/>
      <c r="GM349" s="213"/>
      <c r="GN349" s="213"/>
      <c r="GO349" s="213"/>
      <c r="GP349" s="213"/>
      <c r="GQ349" s="213"/>
      <c r="GR349" s="213"/>
      <c r="GS349" s="213"/>
      <c r="GT349" s="213"/>
      <c r="GU349" s="213"/>
      <c r="GV349" s="213"/>
      <c r="GW349" s="213"/>
      <c r="GX349" s="213"/>
      <c r="GY349" s="213"/>
      <c r="GZ349" s="213"/>
      <c r="HA349" s="213"/>
      <c r="HB349" s="213"/>
      <c r="HC349" s="213"/>
      <c r="HD349" s="213"/>
      <c r="HE349" s="213"/>
      <c r="HF349" s="213"/>
      <c r="HG349" s="213"/>
      <c r="HH349" s="213"/>
      <c r="HI349" s="213"/>
      <c r="HJ349" s="213"/>
      <c r="HK349" s="213"/>
      <c r="HL349" s="213"/>
      <c r="HM349" s="213"/>
      <c r="HN349" s="213"/>
      <c r="HO349" s="213"/>
      <c r="HP349" s="213"/>
      <c r="HQ349" s="213"/>
      <c r="HR349" s="213"/>
      <c r="HS349" s="213"/>
      <c r="HT349" s="213"/>
      <c r="HU349" s="213"/>
      <c r="HV349" s="213"/>
      <c r="HW349" s="213"/>
      <c r="HX349" s="213"/>
      <c r="HY349" s="213"/>
      <c r="HZ349" s="213"/>
      <c r="IA349" s="213"/>
      <c r="IB349" s="213"/>
      <c r="IC349" s="213"/>
      <c r="ID349" s="213"/>
      <c r="IE349" s="213"/>
      <c r="IF349" s="213"/>
      <c r="IG349" s="213"/>
      <c r="IH349" s="213"/>
      <c r="II349" s="213"/>
      <c r="IJ349" s="213"/>
      <c r="IK349" s="213"/>
      <c r="IL349" s="213"/>
      <c r="IM349" s="213"/>
      <c r="IN349" s="213"/>
      <c r="IO349" s="213"/>
      <c r="IP349" s="213"/>
      <c r="IQ349" s="213"/>
      <c r="IR349" s="213"/>
      <c r="IS349" s="213"/>
      <c r="IT349" s="213"/>
    </row>
    <row r="350" spans="1:254" s="203" customFormat="1" ht="26.4" x14ac:dyDescent="0.25">
      <c r="A350" s="209" t="s">
        <v>140</v>
      </c>
      <c r="B350" s="211" t="s">
        <v>584</v>
      </c>
      <c r="C350" s="222" t="s">
        <v>114</v>
      </c>
      <c r="D350" s="222" t="s">
        <v>109</v>
      </c>
      <c r="E350" s="222" t="s">
        <v>187</v>
      </c>
      <c r="F350" s="222" t="s">
        <v>141</v>
      </c>
      <c r="G350" s="212">
        <v>0</v>
      </c>
      <c r="H350" s="213"/>
      <c r="I350" s="213"/>
      <c r="J350" s="213"/>
      <c r="K350" s="213"/>
      <c r="L350" s="213"/>
      <c r="M350" s="213"/>
      <c r="N350" s="213"/>
      <c r="O350" s="213"/>
      <c r="P350" s="213"/>
      <c r="Q350" s="213"/>
      <c r="R350" s="213"/>
      <c r="S350" s="213"/>
      <c r="T350" s="213"/>
      <c r="U350" s="213"/>
      <c r="V350" s="213"/>
      <c r="W350" s="213"/>
      <c r="X350" s="213"/>
      <c r="Y350" s="213"/>
      <c r="Z350" s="213"/>
      <c r="AA350" s="213"/>
      <c r="AB350" s="213"/>
      <c r="AC350" s="213"/>
      <c r="AD350" s="213"/>
      <c r="AE350" s="213"/>
      <c r="AF350" s="213"/>
      <c r="AG350" s="213"/>
      <c r="AH350" s="213"/>
      <c r="AI350" s="213"/>
      <c r="AJ350" s="213"/>
      <c r="AK350" s="213"/>
      <c r="AL350" s="213"/>
      <c r="AM350" s="213"/>
      <c r="AN350" s="213"/>
      <c r="AO350" s="213"/>
      <c r="AP350" s="213"/>
      <c r="AQ350" s="213"/>
      <c r="AR350" s="213"/>
      <c r="AS350" s="213"/>
      <c r="AT350" s="213"/>
      <c r="AU350" s="213"/>
      <c r="AV350" s="213"/>
      <c r="AW350" s="213"/>
      <c r="AX350" s="213"/>
      <c r="AY350" s="213"/>
      <c r="AZ350" s="213"/>
      <c r="BA350" s="213"/>
      <c r="BB350" s="213"/>
      <c r="BC350" s="213"/>
      <c r="BD350" s="213"/>
      <c r="BE350" s="213"/>
      <c r="BF350" s="213"/>
      <c r="BG350" s="213"/>
      <c r="BH350" s="213"/>
      <c r="BI350" s="213"/>
      <c r="BJ350" s="213"/>
      <c r="BK350" s="213"/>
      <c r="BL350" s="213"/>
      <c r="BM350" s="213"/>
      <c r="BN350" s="213"/>
      <c r="BO350" s="213"/>
      <c r="BP350" s="213"/>
      <c r="BQ350" s="213"/>
      <c r="BR350" s="213"/>
      <c r="BS350" s="213"/>
      <c r="BT350" s="213"/>
      <c r="BU350" s="213"/>
      <c r="BV350" s="213"/>
      <c r="BW350" s="213"/>
      <c r="BX350" s="213"/>
      <c r="BY350" s="213"/>
      <c r="BZ350" s="213"/>
      <c r="CA350" s="213"/>
      <c r="CB350" s="213"/>
      <c r="CC350" s="213"/>
      <c r="CD350" s="213"/>
      <c r="CE350" s="213"/>
      <c r="CF350" s="213"/>
      <c r="CG350" s="213"/>
      <c r="CH350" s="213"/>
      <c r="CI350" s="213"/>
      <c r="CJ350" s="213"/>
      <c r="CK350" s="213"/>
      <c r="CL350" s="213"/>
      <c r="CM350" s="213"/>
      <c r="CN350" s="213"/>
      <c r="CO350" s="213"/>
      <c r="CP350" s="213"/>
      <c r="CQ350" s="213"/>
      <c r="CR350" s="213"/>
      <c r="CS350" s="213"/>
      <c r="CT350" s="213"/>
      <c r="CU350" s="213"/>
      <c r="CV350" s="213"/>
      <c r="CW350" s="213"/>
      <c r="CX350" s="213"/>
      <c r="CY350" s="213"/>
      <c r="CZ350" s="213"/>
      <c r="DA350" s="213"/>
      <c r="DB350" s="213"/>
      <c r="DC350" s="213"/>
      <c r="DD350" s="213"/>
      <c r="DE350" s="213"/>
      <c r="DF350" s="213"/>
      <c r="DG350" s="213"/>
      <c r="DH350" s="213"/>
      <c r="DI350" s="213"/>
      <c r="DJ350" s="213"/>
      <c r="DK350" s="213"/>
      <c r="DL350" s="213"/>
      <c r="DM350" s="213"/>
      <c r="DN350" s="213"/>
      <c r="DO350" s="213"/>
      <c r="DP350" s="213"/>
      <c r="DQ350" s="213"/>
      <c r="DR350" s="213"/>
      <c r="DS350" s="213"/>
      <c r="DT350" s="213"/>
      <c r="DU350" s="213"/>
      <c r="DV350" s="213"/>
      <c r="DW350" s="213"/>
      <c r="DX350" s="213"/>
      <c r="DY350" s="213"/>
      <c r="DZ350" s="213"/>
      <c r="EA350" s="213"/>
      <c r="EB350" s="213"/>
      <c r="EC350" s="213"/>
      <c r="ED350" s="213"/>
      <c r="EE350" s="213"/>
      <c r="EF350" s="213"/>
      <c r="EG350" s="213"/>
      <c r="EH350" s="213"/>
      <c r="EI350" s="213"/>
      <c r="EJ350" s="213"/>
      <c r="EK350" s="213"/>
      <c r="EL350" s="213"/>
      <c r="EM350" s="213"/>
      <c r="EN350" s="213"/>
      <c r="EO350" s="213"/>
      <c r="EP350" s="213"/>
      <c r="EQ350" s="213"/>
      <c r="ER350" s="213"/>
      <c r="ES350" s="213"/>
      <c r="ET350" s="213"/>
      <c r="EU350" s="213"/>
      <c r="EV350" s="213"/>
      <c r="EW350" s="213"/>
      <c r="EX350" s="213"/>
      <c r="EY350" s="213"/>
      <c r="EZ350" s="213"/>
      <c r="FA350" s="213"/>
      <c r="FB350" s="213"/>
      <c r="FC350" s="213"/>
      <c r="FD350" s="213"/>
      <c r="FE350" s="213"/>
      <c r="FF350" s="213"/>
      <c r="FG350" s="213"/>
      <c r="FH350" s="213"/>
      <c r="FI350" s="213"/>
      <c r="FJ350" s="213"/>
      <c r="FK350" s="213"/>
      <c r="FL350" s="213"/>
      <c r="FM350" s="213"/>
      <c r="FN350" s="213"/>
      <c r="FO350" s="213"/>
      <c r="FP350" s="213"/>
      <c r="FQ350" s="213"/>
      <c r="FR350" s="213"/>
      <c r="FS350" s="213"/>
      <c r="FT350" s="213"/>
      <c r="FU350" s="213"/>
      <c r="FV350" s="213"/>
      <c r="FW350" s="213"/>
      <c r="FX350" s="213"/>
      <c r="FY350" s="213"/>
      <c r="FZ350" s="213"/>
      <c r="GA350" s="213"/>
      <c r="GB350" s="213"/>
      <c r="GC350" s="213"/>
      <c r="GD350" s="213"/>
      <c r="GE350" s="213"/>
      <c r="GF350" s="213"/>
      <c r="GG350" s="213"/>
      <c r="GH350" s="213"/>
      <c r="GI350" s="213"/>
      <c r="GJ350" s="213"/>
      <c r="GK350" s="213"/>
      <c r="GL350" s="213"/>
      <c r="GM350" s="213"/>
      <c r="GN350" s="213"/>
      <c r="GO350" s="213"/>
      <c r="GP350" s="213"/>
      <c r="GQ350" s="213"/>
      <c r="GR350" s="213"/>
      <c r="GS350" s="213"/>
      <c r="GT350" s="213"/>
      <c r="GU350" s="213"/>
      <c r="GV350" s="213"/>
      <c r="GW350" s="213"/>
      <c r="GX350" s="213"/>
      <c r="GY350" s="213"/>
      <c r="GZ350" s="213"/>
      <c r="HA350" s="213"/>
      <c r="HB350" s="213"/>
      <c r="HC350" s="213"/>
      <c r="HD350" s="213"/>
      <c r="HE350" s="213"/>
      <c r="HF350" s="213"/>
      <c r="HG350" s="213"/>
      <c r="HH350" s="213"/>
      <c r="HI350" s="213"/>
      <c r="HJ350" s="213"/>
      <c r="HK350" s="213"/>
      <c r="HL350" s="213"/>
      <c r="HM350" s="213"/>
      <c r="HN350" s="213"/>
      <c r="HO350" s="213"/>
      <c r="HP350" s="213"/>
      <c r="HQ350" s="213"/>
      <c r="HR350" s="213"/>
      <c r="HS350" s="213"/>
      <c r="HT350" s="213"/>
      <c r="HU350" s="213"/>
      <c r="HV350" s="213"/>
      <c r="HW350" s="213"/>
      <c r="HX350" s="213"/>
      <c r="HY350" s="213"/>
      <c r="HZ350" s="213"/>
      <c r="IA350" s="213"/>
      <c r="IB350" s="213"/>
      <c r="IC350" s="213"/>
      <c r="ID350" s="213"/>
      <c r="IE350" s="213"/>
      <c r="IF350" s="213"/>
      <c r="IG350" s="213"/>
      <c r="IH350" s="213"/>
      <c r="II350" s="213"/>
      <c r="IJ350" s="213"/>
      <c r="IK350" s="213"/>
      <c r="IL350" s="213"/>
      <c r="IM350" s="213"/>
      <c r="IN350" s="213"/>
      <c r="IO350" s="213"/>
      <c r="IP350" s="213"/>
      <c r="IQ350" s="213"/>
      <c r="IR350" s="213"/>
      <c r="IS350" s="213"/>
      <c r="IT350" s="213"/>
    </row>
    <row r="351" spans="1:254" s="203" customFormat="1" ht="15.6" x14ac:dyDescent="0.3">
      <c r="A351" s="246" t="s">
        <v>332</v>
      </c>
      <c r="B351" s="262">
        <v>510</v>
      </c>
      <c r="C351" s="242" t="s">
        <v>171</v>
      </c>
      <c r="D351" s="242"/>
      <c r="E351" s="242"/>
      <c r="F351" s="242"/>
      <c r="G351" s="243">
        <f>SUM(G352)</f>
        <v>2858.05</v>
      </c>
      <c r="H351" s="181"/>
      <c r="I351" s="181"/>
      <c r="J351" s="181"/>
      <c r="K351" s="181"/>
      <c r="L351" s="181"/>
      <c r="M351" s="181"/>
      <c r="N351" s="181"/>
      <c r="O351" s="181"/>
      <c r="P351" s="181"/>
      <c r="Q351" s="181"/>
      <c r="R351" s="181"/>
      <c r="S351" s="181"/>
      <c r="T351" s="181"/>
      <c r="U351" s="181"/>
      <c r="V351" s="181"/>
      <c r="W351" s="181"/>
      <c r="X351" s="181"/>
      <c r="Y351" s="181"/>
      <c r="Z351" s="181"/>
      <c r="AA351" s="181"/>
      <c r="AB351" s="181"/>
      <c r="AC351" s="181"/>
      <c r="AD351" s="181"/>
      <c r="AE351" s="181"/>
      <c r="AF351" s="181"/>
      <c r="AG351" s="181"/>
      <c r="AH351" s="181"/>
      <c r="AI351" s="181"/>
      <c r="AJ351" s="181"/>
      <c r="AK351" s="181"/>
      <c r="AL351" s="181"/>
      <c r="AM351" s="181"/>
      <c r="AN351" s="181"/>
      <c r="AO351" s="181"/>
      <c r="AP351" s="181"/>
      <c r="AQ351" s="181"/>
      <c r="AR351" s="181"/>
      <c r="AS351" s="181"/>
      <c r="AT351" s="181"/>
      <c r="AU351" s="181"/>
      <c r="AV351" s="181"/>
      <c r="AW351" s="181"/>
      <c r="AX351" s="181"/>
      <c r="AY351" s="181"/>
      <c r="AZ351" s="181"/>
      <c r="BA351" s="181"/>
      <c r="BB351" s="181"/>
      <c r="BC351" s="181"/>
      <c r="BD351" s="181"/>
      <c r="BE351" s="181"/>
      <c r="BF351" s="181"/>
      <c r="BG351" s="181"/>
      <c r="BH351" s="181"/>
      <c r="BI351" s="181"/>
      <c r="BJ351" s="181"/>
      <c r="BK351" s="181"/>
      <c r="BL351" s="181"/>
      <c r="BM351" s="181"/>
      <c r="BN351" s="181"/>
      <c r="BO351" s="181"/>
      <c r="BP351" s="181"/>
      <c r="BQ351" s="181"/>
      <c r="BR351" s="181"/>
      <c r="BS351" s="181"/>
      <c r="BT351" s="181"/>
      <c r="BU351" s="181"/>
      <c r="BV351" s="181"/>
      <c r="BW351" s="181"/>
      <c r="BX351" s="181"/>
      <c r="BY351" s="181"/>
      <c r="BZ351" s="181"/>
      <c r="CA351" s="181"/>
      <c r="CB351" s="181"/>
      <c r="CC351" s="181"/>
      <c r="CD351" s="181"/>
      <c r="CE351" s="181"/>
      <c r="CF351" s="181"/>
      <c r="CG351" s="181"/>
      <c r="CH351" s="181"/>
      <c r="CI351" s="181"/>
      <c r="CJ351" s="181"/>
      <c r="CK351" s="181"/>
      <c r="CL351" s="181"/>
      <c r="CM351" s="181"/>
      <c r="CN351" s="181"/>
      <c r="CO351" s="181"/>
      <c r="CP351" s="181"/>
      <c r="CQ351" s="181"/>
      <c r="CR351" s="181"/>
      <c r="CS351" s="181"/>
      <c r="CT351" s="181"/>
      <c r="CU351" s="181"/>
      <c r="CV351" s="181"/>
      <c r="CW351" s="181"/>
      <c r="CX351" s="181"/>
      <c r="CY351" s="181"/>
      <c r="CZ351" s="181"/>
      <c r="DA351" s="181"/>
      <c r="DB351" s="181"/>
      <c r="DC351" s="181"/>
      <c r="DD351" s="181"/>
      <c r="DE351" s="181"/>
      <c r="DF351" s="181"/>
      <c r="DG351" s="181"/>
      <c r="DH351" s="181"/>
      <c r="DI351" s="181"/>
      <c r="DJ351" s="181"/>
      <c r="DK351" s="181"/>
      <c r="DL351" s="181"/>
      <c r="DM351" s="181"/>
      <c r="DN351" s="181"/>
      <c r="DO351" s="181"/>
      <c r="DP351" s="181"/>
      <c r="DQ351" s="181"/>
      <c r="DR351" s="181"/>
      <c r="DS351" s="181"/>
      <c r="DT351" s="181"/>
      <c r="DU351" s="181"/>
      <c r="DV351" s="181"/>
      <c r="DW351" s="181"/>
      <c r="DX351" s="181"/>
      <c r="DY351" s="181"/>
      <c r="DZ351" s="181"/>
      <c r="EA351" s="181"/>
      <c r="EB351" s="181"/>
      <c r="EC351" s="181"/>
      <c r="ED351" s="181"/>
      <c r="EE351" s="181"/>
      <c r="EF351" s="181"/>
      <c r="EG351" s="181"/>
      <c r="EH351" s="181"/>
      <c r="EI351" s="181"/>
      <c r="EJ351" s="181"/>
      <c r="EK351" s="181"/>
      <c r="EL351" s="181"/>
      <c r="EM351" s="181"/>
      <c r="EN351" s="181"/>
      <c r="EO351" s="181"/>
      <c r="EP351" s="181"/>
      <c r="EQ351" s="181"/>
      <c r="ER351" s="181"/>
      <c r="ES351" s="181"/>
      <c r="ET351" s="181"/>
      <c r="EU351" s="181"/>
      <c r="EV351" s="181"/>
      <c r="EW351" s="181"/>
      <c r="EX351" s="181"/>
      <c r="EY351" s="181"/>
      <c r="EZ351" s="181"/>
      <c r="FA351" s="181"/>
      <c r="FB351" s="181"/>
      <c r="FC351" s="181"/>
      <c r="FD351" s="181"/>
      <c r="FE351" s="181"/>
      <c r="FF351" s="181"/>
      <c r="FG351" s="181"/>
      <c r="FH351" s="181"/>
      <c r="FI351" s="181"/>
      <c r="FJ351" s="181"/>
      <c r="FK351" s="181"/>
      <c r="FL351" s="181"/>
      <c r="FM351" s="181"/>
      <c r="FN351" s="181"/>
      <c r="FO351" s="181"/>
      <c r="FP351" s="181"/>
      <c r="FQ351" s="181"/>
      <c r="FR351" s="181"/>
      <c r="FS351" s="181"/>
      <c r="FT351" s="181"/>
      <c r="FU351" s="181"/>
      <c r="FV351" s="181"/>
      <c r="FW351" s="181"/>
      <c r="FX351" s="181"/>
      <c r="FY351" s="181"/>
      <c r="FZ351" s="181"/>
      <c r="GA351" s="181"/>
      <c r="GB351" s="181"/>
      <c r="GC351" s="181"/>
      <c r="GD351" s="181"/>
      <c r="GE351" s="181"/>
      <c r="GF351" s="181"/>
      <c r="GG351" s="181"/>
      <c r="GH351" s="181"/>
      <c r="GI351" s="181"/>
      <c r="GJ351" s="181"/>
      <c r="GK351" s="181"/>
      <c r="GL351" s="181"/>
      <c r="GM351" s="181"/>
      <c r="GN351" s="181"/>
      <c r="GO351" s="181"/>
      <c r="GP351" s="181"/>
      <c r="GQ351" s="181"/>
      <c r="GR351" s="181"/>
      <c r="GS351" s="181"/>
      <c r="GT351" s="181"/>
      <c r="GU351" s="181"/>
      <c r="GV351" s="181"/>
      <c r="GW351" s="181"/>
      <c r="GX351" s="181"/>
      <c r="GY351" s="181"/>
      <c r="GZ351" s="181"/>
      <c r="HA351" s="181"/>
      <c r="HB351" s="181"/>
      <c r="HC351" s="181"/>
      <c r="HD351" s="181"/>
      <c r="HE351" s="181"/>
      <c r="HF351" s="181"/>
      <c r="HG351" s="181"/>
      <c r="HH351" s="181"/>
      <c r="HI351" s="181"/>
      <c r="HJ351" s="181"/>
      <c r="HK351" s="181"/>
      <c r="HL351" s="181"/>
      <c r="HM351" s="181"/>
      <c r="HN351" s="181"/>
      <c r="HO351" s="181"/>
      <c r="HP351" s="181"/>
      <c r="HQ351" s="181"/>
      <c r="HR351" s="181"/>
      <c r="HS351" s="181"/>
      <c r="HT351" s="181"/>
      <c r="HU351" s="181"/>
      <c r="HV351" s="181"/>
      <c r="HW351" s="181"/>
      <c r="HX351" s="181"/>
      <c r="HY351" s="181"/>
      <c r="HZ351" s="181"/>
      <c r="IA351" s="181"/>
      <c r="IB351" s="181"/>
      <c r="IC351" s="181"/>
      <c r="ID351" s="181"/>
      <c r="IE351" s="181"/>
      <c r="IF351" s="181"/>
      <c r="IG351" s="181"/>
      <c r="IH351" s="181"/>
      <c r="II351" s="181"/>
      <c r="IJ351" s="181"/>
      <c r="IK351" s="181"/>
      <c r="IL351" s="181"/>
      <c r="IM351" s="181"/>
      <c r="IN351" s="181"/>
      <c r="IO351" s="181"/>
      <c r="IP351" s="181"/>
      <c r="IQ351" s="181"/>
      <c r="IR351" s="181"/>
      <c r="IS351" s="181"/>
      <c r="IT351" s="181"/>
    </row>
    <row r="352" spans="1:254" s="233" customFormat="1" ht="14.4" x14ac:dyDescent="0.3">
      <c r="A352" s="256" t="s">
        <v>333</v>
      </c>
      <c r="B352" s="263">
        <v>510</v>
      </c>
      <c r="C352" s="253" t="s">
        <v>171</v>
      </c>
      <c r="D352" s="253" t="s">
        <v>85</v>
      </c>
      <c r="E352" s="253"/>
      <c r="F352" s="253"/>
      <c r="G352" s="254">
        <f>SUM(G355+G353)</f>
        <v>2858.05</v>
      </c>
      <c r="H352" s="181"/>
      <c r="I352" s="181"/>
      <c r="J352" s="181"/>
      <c r="K352" s="181"/>
      <c r="L352" s="181"/>
      <c r="M352" s="181"/>
      <c r="N352" s="181"/>
      <c r="O352" s="181"/>
      <c r="P352" s="181"/>
      <c r="Q352" s="181"/>
      <c r="R352" s="181"/>
      <c r="S352" s="181"/>
      <c r="T352" s="181"/>
      <c r="U352" s="181"/>
      <c r="V352" s="181"/>
      <c r="W352" s="181"/>
      <c r="X352" s="181"/>
      <c r="Y352" s="181"/>
      <c r="Z352" s="181"/>
      <c r="AA352" s="181"/>
      <c r="AB352" s="181"/>
      <c r="AC352" s="181"/>
      <c r="AD352" s="181"/>
      <c r="AE352" s="181"/>
      <c r="AF352" s="181"/>
      <c r="AG352" s="181"/>
      <c r="AH352" s="181"/>
      <c r="AI352" s="181"/>
      <c r="AJ352" s="181"/>
      <c r="AK352" s="181"/>
      <c r="AL352" s="181"/>
      <c r="AM352" s="181"/>
      <c r="AN352" s="181"/>
      <c r="AO352" s="181"/>
      <c r="AP352" s="181"/>
      <c r="AQ352" s="181"/>
      <c r="AR352" s="181"/>
      <c r="AS352" s="181"/>
      <c r="AT352" s="181"/>
      <c r="AU352" s="181"/>
      <c r="AV352" s="181"/>
      <c r="AW352" s="181"/>
      <c r="AX352" s="181"/>
      <c r="AY352" s="181"/>
      <c r="AZ352" s="181"/>
      <c r="BA352" s="181"/>
      <c r="BB352" s="181"/>
      <c r="BC352" s="181"/>
      <c r="BD352" s="181"/>
      <c r="BE352" s="181"/>
      <c r="BF352" s="181"/>
      <c r="BG352" s="181"/>
      <c r="BH352" s="181"/>
      <c r="BI352" s="181"/>
      <c r="BJ352" s="181"/>
      <c r="BK352" s="181"/>
      <c r="BL352" s="181"/>
      <c r="BM352" s="181"/>
      <c r="BN352" s="181"/>
      <c r="BO352" s="181"/>
      <c r="BP352" s="181"/>
      <c r="BQ352" s="181"/>
      <c r="BR352" s="181"/>
      <c r="BS352" s="181"/>
      <c r="BT352" s="181"/>
      <c r="BU352" s="181"/>
      <c r="BV352" s="181"/>
      <c r="BW352" s="181"/>
      <c r="BX352" s="181"/>
      <c r="BY352" s="181"/>
      <c r="BZ352" s="181"/>
      <c r="CA352" s="181"/>
      <c r="CB352" s="181"/>
      <c r="CC352" s="181"/>
      <c r="CD352" s="181"/>
      <c r="CE352" s="181"/>
      <c r="CF352" s="181"/>
      <c r="CG352" s="181"/>
      <c r="CH352" s="181"/>
      <c r="CI352" s="181"/>
      <c r="CJ352" s="181"/>
      <c r="CK352" s="181"/>
      <c r="CL352" s="181"/>
      <c r="CM352" s="181"/>
      <c r="CN352" s="181"/>
      <c r="CO352" s="181"/>
      <c r="CP352" s="181"/>
      <c r="CQ352" s="181"/>
      <c r="CR352" s="181"/>
      <c r="CS352" s="181"/>
      <c r="CT352" s="181"/>
      <c r="CU352" s="181"/>
      <c r="CV352" s="181"/>
      <c r="CW352" s="181"/>
      <c r="CX352" s="181"/>
      <c r="CY352" s="181"/>
      <c r="CZ352" s="181"/>
      <c r="DA352" s="181"/>
      <c r="DB352" s="181"/>
      <c r="DC352" s="181"/>
      <c r="DD352" s="181"/>
      <c r="DE352" s="181"/>
      <c r="DF352" s="181"/>
      <c r="DG352" s="181"/>
      <c r="DH352" s="181"/>
      <c r="DI352" s="181"/>
      <c r="DJ352" s="181"/>
      <c r="DK352" s="181"/>
      <c r="DL352" s="181"/>
      <c r="DM352" s="181"/>
      <c r="DN352" s="181"/>
      <c r="DO352" s="181"/>
      <c r="DP352" s="181"/>
      <c r="DQ352" s="181"/>
      <c r="DR352" s="181"/>
      <c r="DS352" s="181"/>
      <c r="DT352" s="181"/>
      <c r="DU352" s="181"/>
      <c r="DV352" s="181"/>
      <c r="DW352" s="181"/>
      <c r="DX352" s="181"/>
      <c r="DY352" s="181"/>
      <c r="DZ352" s="181"/>
      <c r="EA352" s="181"/>
      <c r="EB352" s="181"/>
      <c r="EC352" s="181"/>
      <c r="ED352" s="181"/>
      <c r="EE352" s="181"/>
      <c r="EF352" s="181"/>
      <c r="EG352" s="181"/>
      <c r="EH352" s="181"/>
      <c r="EI352" s="181"/>
      <c r="EJ352" s="181"/>
      <c r="EK352" s="181"/>
      <c r="EL352" s="181"/>
      <c r="EM352" s="181"/>
      <c r="EN352" s="181"/>
      <c r="EO352" s="181"/>
      <c r="EP352" s="181"/>
      <c r="EQ352" s="181"/>
      <c r="ER352" s="181"/>
      <c r="ES352" s="181"/>
      <c r="ET352" s="181"/>
      <c r="EU352" s="181"/>
      <c r="EV352" s="181"/>
      <c r="EW352" s="181"/>
      <c r="EX352" s="181"/>
      <c r="EY352" s="181"/>
      <c r="EZ352" s="181"/>
      <c r="FA352" s="181"/>
      <c r="FB352" s="181"/>
      <c r="FC352" s="181"/>
      <c r="FD352" s="181"/>
      <c r="FE352" s="181"/>
      <c r="FF352" s="181"/>
      <c r="FG352" s="181"/>
      <c r="FH352" s="181"/>
      <c r="FI352" s="181"/>
      <c r="FJ352" s="181"/>
      <c r="FK352" s="181"/>
      <c r="FL352" s="181"/>
      <c r="FM352" s="181"/>
      <c r="FN352" s="181"/>
      <c r="FO352" s="181"/>
      <c r="FP352" s="181"/>
      <c r="FQ352" s="181"/>
      <c r="FR352" s="181"/>
      <c r="FS352" s="181"/>
      <c r="FT352" s="181"/>
      <c r="FU352" s="181"/>
      <c r="FV352" s="181"/>
      <c r="FW352" s="181"/>
      <c r="FX352" s="181"/>
      <c r="FY352" s="181"/>
      <c r="FZ352" s="181"/>
      <c r="GA352" s="181"/>
      <c r="GB352" s="181"/>
      <c r="GC352" s="181"/>
      <c r="GD352" s="181"/>
      <c r="GE352" s="181"/>
      <c r="GF352" s="181"/>
      <c r="GG352" s="181"/>
      <c r="GH352" s="181"/>
      <c r="GI352" s="181"/>
      <c r="GJ352" s="181"/>
      <c r="GK352" s="181"/>
      <c r="GL352" s="181"/>
      <c r="GM352" s="181"/>
      <c r="GN352" s="181"/>
      <c r="GO352" s="181"/>
      <c r="GP352" s="181"/>
      <c r="GQ352" s="181"/>
      <c r="GR352" s="181"/>
      <c r="GS352" s="181"/>
      <c r="GT352" s="181"/>
      <c r="GU352" s="181"/>
      <c r="GV352" s="181"/>
      <c r="GW352" s="181"/>
      <c r="GX352" s="181"/>
      <c r="GY352" s="181"/>
      <c r="GZ352" s="181"/>
      <c r="HA352" s="181"/>
      <c r="HB352" s="181"/>
      <c r="HC352" s="181"/>
      <c r="HD352" s="181"/>
      <c r="HE352" s="181"/>
      <c r="HF352" s="181"/>
      <c r="HG352" s="181"/>
      <c r="HH352" s="181"/>
      <c r="HI352" s="181"/>
      <c r="HJ352" s="181"/>
      <c r="HK352" s="181"/>
      <c r="HL352" s="181"/>
      <c r="HM352" s="181"/>
      <c r="HN352" s="181"/>
      <c r="HO352" s="181"/>
      <c r="HP352" s="181"/>
      <c r="HQ352" s="181"/>
      <c r="HR352" s="181"/>
      <c r="HS352" s="181"/>
      <c r="HT352" s="181"/>
      <c r="HU352" s="181"/>
      <c r="HV352" s="181"/>
      <c r="HW352" s="181"/>
      <c r="HX352" s="181"/>
      <c r="HY352" s="181"/>
      <c r="HZ352" s="181"/>
      <c r="IA352" s="181"/>
      <c r="IB352" s="181"/>
      <c r="IC352" s="181"/>
      <c r="ID352" s="181"/>
      <c r="IE352" s="181"/>
      <c r="IF352" s="181"/>
      <c r="IG352" s="181"/>
      <c r="IH352" s="181"/>
      <c r="II352" s="181"/>
      <c r="IJ352" s="181"/>
      <c r="IK352" s="181"/>
      <c r="IL352" s="181"/>
      <c r="IM352" s="181"/>
      <c r="IN352" s="181"/>
      <c r="IO352" s="181"/>
      <c r="IP352" s="181"/>
      <c r="IQ352" s="181"/>
      <c r="IR352" s="181"/>
      <c r="IS352" s="181"/>
      <c r="IT352" s="181"/>
    </row>
    <row r="353" spans="1:254" s="203" customFormat="1" ht="13.8" x14ac:dyDescent="0.25">
      <c r="A353" s="214" t="s">
        <v>335</v>
      </c>
      <c r="B353" s="271">
        <v>510</v>
      </c>
      <c r="C353" s="219" t="s">
        <v>336</v>
      </c>
      <c r="D353" s="219" t="s">
        <v>85</v>
      </c>
      <c r="E353" s="219" t="s">
        <v>337</v>
      </c>
      <c r="F353" s="219"/>
      <c r="G353" s="217">
        <f>SUM(G354)</f>
        <v>508.05</v>
      </c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6"/>
      <c r="AJ353" s="126"/>
      <c r="AK353" s="126"/>
      <c r="AL353" s="126"/>
      <c r="AM353" s="126"/>
      <c r="AN353" s="126"/>
      <c r="AO353" s="126"/>
      <c r="AP353" s="126"/>
      <c r="AQ353" s="126"/>
      <c r="AR353" s="126"/>
      <c r="AS353" s="126"/>
      <c r="AT353" s="126"/>
      <c r="AU353" s="126"/>
      <c r="AV353" s="126"/>
      <c r="AW353" s="126"/>
      <c r="AX353" s="126"/>
      <c r="AY353" s="126"/>
      <c r="AZ353" s="126"/>
      <c r="BA353" s="126"/>
      <c r="BB353" s="126"/>
      <c r="BC353" s="126"/>
      <c r="BD353" s="126"/>
      <c r="BE353" s="126"/>
      <c r="BF353" s="126"/>
      <c r="BG353" s="126"/>
      <c r="BH353" s="126"/>
      <c r="BI353" s="126"/>
      <c r="BJ353" s="126"/>
      <c r="BK353" s="126"/>
      <c r="BL353" s="126"/>
      <c r="BM353" s="126"/>
      <c r="BN353" s="126"/>
      <c r="BO353" s="126"/>
      <c r="BP353" s="126"/>
      <c r="BQ353" s="126"/>
      <c r="BR353" s="126"/>
      <c r="BS353" s="126"/>
      <c r="BT353" s="126"/>
      <c r="BU353" s="126"/>
      <c r="BV353" s="126"/>
      <c r="BW353" s="126"/>
      <c r="BX353" s="126"/>
      <c r="BY353" s="126"/>
      <c r="BZ353" s="126"/>
      <c r="CA353" s="126"/>
      <c r="CB353" s="126"/>
      <c r="CC353" s="126"/>
      <c r="CD353" s="126"/>
      <c r="CE353" s="126"/>
      <c r="CF353" s="126"/>
      <c r="CG353" s="126"/>
      <c r="CH353" s="126"/>
      <c r="CI353" s="126"/>
      <c r="CJ353" s="126"/>
      <c r="CK353" s="126"/>
      <c r="CL353" s="126"/>
      <c r="CM353" s="126"/>
      <c r="CN353" s="126"/>
      <c r="CO353" s="126"/>
      <c r="CP353" s="126"/>
      <c r="CQ353" s="126"/>
      <c r="CR353" s="126"/>
      <c r="CS353" s="126"/>
      <c r="CT353" s="126"/>
      <c r="CU353" s="126"/>
      <c r="CV353" s="126"/>
      <c r="CW353" s="126"/>
      <c r="CX353" s="126"/>
      <c r="CY353" s="126"/>
      <c r="CZ353" s="126"/>
      <c r="DA353" s="126"/>
      <c r="DB353" s="126"/>
      <c r="DC353" s="126"/>
      <c r="DD353" s="126"/>
      <c r="DE353" s="126"/>
      <c r="DF353" s="126"/>
      <c r="DG353" s="126"/>
      <c r="DH353" s="126"/>
      <c r="DI353" s="126"/>
      <c r="DJ353" s="126"/>
      <c r="DK353" s="126"/>
      <c r="DL353" s="126"/>
      <c r="DM353" s="126"/>
      <c r="DN353" s="126"/>
      <c r="DO353" s="126"/>
      <c r="DP353" s="126"/>
      <c r="DQ353" s="126"/>
      <c r="DR353" s="126"/>
      <c r="DS353" s="126"/>
      <c r="DT353" s="126"/>
      <c r="DU353" s="126"/>
      <c r="DV353" s="126"/>
      <c r="DW353" s="126"/>
      <c r="DX353" s="126"/>
      <c r="DY353" s="126"/>
      <c r="DZ353" s="126"/>
      <c r="EA353" s="126"/>
      <c r="EB353" s="126"/>
      <c r="EC353" s="126"/>
      <c r="ED353" s="126"/>
      <c r="EE353" s="126"/>
      <c r="EF353" s="126"/>
      <c r="EG353" s="126"/>
      <c r="EH353" s="126"/>
      <c r="EI353" s="126"/>
      <c r="EJ353" s="126"/>
      <c r="EK353" s="126"/>
      <c r="EL353" s="126"/>
      <c r="EM353" s="126"/>
      <c r="EN353" s="126"/>
      <c r="EO353" s="126"/>
      <c r="EP353" s="126"/>
      <c r="EQ353" s="126"/>
      <c r="ER353" s="126"/>
      <c r="ES353" s="126"/>
      <c r="ET353" s="126"/>
      <c r="EU353" s="126"/>
      <c r="EV353" s="126"/>
      <c r="EW353" s="126"/>
      <c r="EX353" s="126"/>
      <c r="EY353" s="126"/>
      <c r="EZ353" s="126"/>
      <c r="FA353" s="126"/>
      <c r="FB353" s="126"/>
      <c r="FC353" s="126"/>
      <c r="FD353" s="126"/>
      <c r="FE353" s="126"/>
      <c r="FF353" s="126"/>
      <c r="FG353" s="126"/>
      <c r="FH353" s="126"/>
      <c r="FI353" s="126"/>
      <c r="FJ353" s="126"/>
      <c r="FK353" s="126"/>
      <c r="FL353" s="126"/>
      <c r="FM353" s="126"/>
      <c r="FN353" s="126"/>
      <c r="FO353" s="126"/>
      <c r="FP353" s="126"/>
      <c r="FQ353" s="126"/>
      <c r="FR353" s="126"/>
      <c r="FS353" s="126"/>
      <c r="FT353" s="126"/>
      <c r="FU353" s="126"/>
      <c r="FV353" s="126"/>
      <c r="FW353" s="126"/>
      <c r="FX353" s="126"/>
      <c r="FY353" s="126"/>
      <c r="FZ353" s="126"/>
      <c r="GA353" s="126"/>
      <c r="GB353" s="126"/>
      <c r="GC353" s="126"/>
      <c r="GD353" s="126"/>
      <c r="GE353" s="126"/>
      <c r="GF353" s="126"/>
      <c r="GG353" s="126"/>
      <c r="GH353" s="126"/>
      <c r="GI353" s="126"/>
      <c r="GJ353" s="126"/>
      <c r="GK353" s="126"/>
      <c r="GL353" s="126"/>
      <c r="GM353" s="126"/>
      <c r="GN353" s="126"/>
      <c r="GO353" s="126"/>
      <c r="GP353" s="126"/>
      <c r="GQ353" s="126"/>
      <c r="GR353" s="126"/>
      <c r="GS353" s="126"/>
      <c r="GT353" s="126"/>
      <c r="GU353" s="126"/>
      <c r="GV353" s="126"/>
      <c r="GW353" s="126"/>
      <c r="GX353" s="126"/>
      <c r="GY353" s="126"/>
      <c r="GZ353" s="126"/>
      <c r="HA353" s="126"/>
      <c r="HB353" s="126"/>
      <c r="HC353" s="126"/>
      <c r="HD353" s="126"/>
      <c r="HE353" s="126"/>
      <c r="HF353" s="126"/>
      <c r="HG353" s="126"/>
      <c r="HH353" s="126"/>
      <c r="HI353" s="126"/>
      <c r="HJ353" s="126"/>
      <c r="HK353" s="126"/>
      <c r="HL353" s="126"/>
      <c r="HM353" s="126"/>
      <c r="HN353" s="126"/>
      <c r="HO353" s="126"/>
      <c r="HP353" s="126"/>
      <c r="HQ353" s="126"/>
      <c r="HR353" s="126"/>
      <c r="HS353" s="126"/>
      <c r="HT353" s="126"/>
      <c r="HU353" s="126"/>
      <c r="HV353" s="126"/>
      <c r="HW353" s="126"/>
      <c r="HX353" s="126"/>
      <c r="HY353" s="126"/>
      <c r="HZ353" s="126"/>
      <c r="IA353" s="126"/>
      <c r="IB353" s="126"/>
      <c r="IC353" s="126"/>
      <c r="ID353" s="126"/>
      <c r="IE353" s="126"/>
      <c r="IF353" s="126"/>
      <c r="IG353" s="126"/>
      <c r="IH353" s="126"/>
      <c r="II353" s="126"/>
      <c r="IJ353" s="126"/>
      <c r="IK353" s="126"/>
      <c r="IL353" s="126"/>
      <c r="IM353" s="126"/>
      <c r="IN353" s="126"/>
      <c r="IO353" s="126"/>
      <c r="IP353" s="126"/>
      <c r="IQ353" s="126"/>
      <c r="IR353" s="126"/>
      <c r="IS353" s="126"/>
      <c r="IT353" s="126"/>
    </row>
    <row r="354" spans="1:254" s="203" customFormat="1" ht="26.4" x14ac:dyDescent="0.25">
      <c r="A354" s="209" t="s">
        <v>140</v>
      </c>
      <c r="B354" s="226">
        <v>510</v>
      </c>
      <c r="C354" s="222" t="s">
        <v>171</v>
      </c>
      <c r="D354" s="222" t="s">
        <v>85</v>
      </c>
      <c r="E354" s="222" t="s">
        <v>337</v>
      </c>
      <c r="F354" s="222" t="s">
        <v>141</v>
      </c>
      <c r="G354" s="212">
        <v>508.05</v>
      </c>
      <c r="H354" s="181"/>
      <c r="I354" s="181"/>
      <c r="J354" s="181"/>
      <c r="K354" s="181"/>
      <c r="L354" s="181"/>
      <c r="M354" s="181"/>
      <c r="N354" s="181"/>
      <c r="O354" s="181"/>
      <c r="P354" s="181"/>
      <c r="Q354" s="181"/>
      <c r="R354" s="181"/>
      <c r="S354" s="181"/>
      <c r="T354" s="181"/>
      <c r="U354" s="181"/>
      <c r="V354" s="181"/>
      <c r="W354" s="181"/>
      <c r="X354" s="181"/>
      <c r="Y354" s="181"/>
      <c r="Z354" s="181"/>
      <c r="AA354" s="181"/>
      <c r="AB354" s="181"/>
      <c r="AC354" s="181"/>
      <c r="AD354" s="181"/>
      <c r="AE354" s="181"/>
      <c r="AF354" s="181"/>
      <c r="AG354" s="181"/>
      <c r="AH354" s="181"/>
      <c r="AI354" s="181"/>
      <c r="AJ354" s="181"/>
      <c r="AK354" s="181"/>
      <c r="AL354" s="181"/>
      <c r="AM354" s="181"/>
      <c r="AN354" s="181"/>
      <c r="AO354" s="181"/>
      <c r="AP354" s="181"/>
      <c r="AQ354" s="181"/>
      <c r="AR354" s="181"/>
      <c r="AS354" s="181"/>
      <c r="AT354" s="181"/>
      <c r="AU354" s="181"/>
      <c r="AV354" s="181"/>
      <c r="AW354" s="181"/>
      <c r="AX354" s="181"/>
      <c r="AY354" s="181"/>
      <c r="AZ354" s="181"/>
      <c r="BA354" s="181"/>
      <c r="BB354" s="181"/>
      <c r="BC354" s="181"/>
      <c r="BD354" s="181"/>
      <c r="BE354" s="181"/>
      <c r="BF354" s="181"/>
      <c r="BG354" s="181"/>
      <c r="BH354" s="181"/>
      <c r="BI354" s="181"/>
      <c r="BJ354" s="181"/>
      <c r="BK354" s="181"/>
      <c r="BL354" s="181"/>
      <c r="BM354" s="181"/>
      <c r="BN354" s="181"/>
      <c r="BO354" s="181"/>
      <c r="BP354" s="181"/>
      <c r="BQ354" s="181"/>
      <c r="BR354" s="181"/>
      <c r="BS354" s="181"/>
      <c r="BT354" s="181"/>
      <c r="BU354" s="181"/>
      <c r="BV354" s="181"/>
      <c r="BW354" s="181"/>
      <c r="BX354" s="181"/>
      <c r="BY354" s="181"/>
      <c r="BZ354" s="181"/>
      <c r="CA354" s="181"/>
      <c r="CB354" s="181"/>
      <c r="CC354" s="181"/>
      <c r="CD354" s="181"/>
      <c r="CE354" s="181"/>
      <c r="CF354" s="181"/>
      <c r="CG354" s="181"/>
      <c r="CH354" s="181"/>
      <c r="CI354" s="181"/>
      <c r="CJ354" s="181"/>
      <c r="CK354" s="181"/>
      <c r="CL354" s="181"/>
      <c r="CM354" s="181"/>
      <c r="CN354" s="181"/>
      <c r="CO354" s="181"/>
      <c r="CP354" s="181"/>
      <c r="CQ354" s="181"/>
      <c r="CR354" s="181"/>
      <c r="CS354" s="181"/>
      <c r="CT354" s="181"/>
      <c r="CU354" s="181"/>
      <c r="CV354" s="181"/>
      <c r="CW354" s="181"/>
      <c r="CX354" s="181"/>
      <c r="CY354" s="181"/>
      <c r="CZ354" s="181"/>
      <c r="DA354" s="181"/>
      <c r="DB354" s="181"/>
      <c r="DC354" s="181"/>
      <c r="DD354" s="181"/>
      <c r="DE354" s="181"/>
      <c r="DF354" s="181"/>
      <c r="DG354" s="181"/>
      <c r="DH354" s="181"/>
      <c r="DI354" s="181"/>
      <c r="DJ354" s="181"/>
      <c r="DK354" s="181"/>
      <c r="DL354" s="181"/>
      <c r="DM354" s="181"/>
      <c r="DN354" s="181"/>
      <c r="DO354" s="181"/>
      <c r="DP354" s="181"/>
      <c r="DQ354" s="181"/>
      <c r="DR354" s="181"/>
      <c r="DS354" s="181"/>
      <c r="DT354" s="181"/>
      <c r="DU354" s="181"/>
      <c r="DV354" s="181"/>
      <c r="DW354" s="181"/>
      <c r="DX354" s="181"/>
      <c r="DY354" s="181"/>
      <c r="DZ354" s="181"/>
      <c r="EA354" s="181"/>
      <c r="EB354" s="181"/>
      <c r="EC354" s="181"/>
      <c r="ED354" s="181"/>
      <c r="EE354" s="181"/>
      <c r="EF354" s="181"/>
      <c r="EG354" s="181"/>
      <c r="EH354" s="181"/>
      <c r="EI354" s="181"/>
      <c r="EJ354" s="181"/>
      <c r="EK354" s="181"/>
      <c r="EL354" s="181"/>
      <c r="EM354" s="181"/>
      <c r="EN354" s="181"/>
      <c r="EO354" s="181"/>
      <c r="EP354" s="181"/>
      <c r="EQ354" s="181"/>
      <c r="ER354" s="181"/>
      <c r="ES354" s="181"/>
      <c r="ET354" s="181"/>
      <c r="EU354" s="181"/>
      <c r="EV354" s="181"/>
      <c r="EW354" s="181"/>
      <c r="EX354" s="181"/>
      <c r="EY354" s="181"/>
      <c r="EZ354" s="181"/>
      <c r="FA354" s="181"/>
      <c r="FB354" s="181"/>
      <c r="FC354" s="181"/>
      <c r="FD354" s="181"/>
      <c r="FE354" s="181"/>
      <c r="FF354" s="181"/>
      <c r="FG354" s="181"/>
      <c r="FH354" s="181"/>
      <c r="FI354" s="181"/>
      <c r="FJ354" s="181"/>
      <c r="FK354" s="181"/>
      <c r="FL354" s="181"/>
      <c r="FM354" s="181"/>
      <c r="FN354" s="181"/>
      <c r="FO354" s="181"/>
      <c r="FP354" s="181"/>
      <c r="FQ354" s="181"/>
      <c r="FR354" s="181"/>
      <c r="FS354" s="181"/>
      <c r="FT354" s="181"/>
      <c r="FU354" s="181"/>
      <c r="FV354" s="181"/>
      <c r="FW354" s="181"/>
      <c r="FX354" s="181"/>
      <c r="FY354" s="181"/>
      <c r="FZ354" s="181"/>
      <c r="GA354" s="181"/>
      <c r="GB354" s="181"/>
      <c r="GC354" s="181"/>
      <c r="GD354" s="181"/>
      <c r="GE354" s="181"/>
      <c r="GF354" s="181"/>
      <c r="GG354" s="181"/>
      <c r="GH354" s="181"/>
      <c r="GI354" s="181"/>
      <c r="GJ354" s="181"/>
      <c r="GK354" s="181"/>
      <c r="GL354" s="181"/>
      <c r="GM354" s="181"/>
      <c r="GN354" s="181"/>
      <c r="GO354" s="181"/>
      <c r="GP354" s="181"/>
      <c r="GQ354" s="181"/>
      <c r="GR354" s="181"/>
      <c r="GS354" s="181"/>
      <c r="GT354" s="181"/>
      <c r="GU354" s="181"/>
      <c r="GV354" s="181"/>
      <c r="GW354" s="181"/>
      <c r="GX354" s="181"/>
      <c r="GY354" s="181"/>
      <c r="GZ354" s="181"/>
      <c r="HA354" s="181"/>
      <c r="HB354" s="181"/>
      <c r="HC354" s="181"/>
      <c r="HD354" s="181"/>
      <c r="HE354" s="181"/>
      <c r="HF354" s="181"/>
      <c r="HG354" s="181"/>
      <c r="HH354" s="181"/>
      <c r="HI354" s="181"/>
      <c r="HJ354" s="181"/>
      <c r="HK354" s="181"/>
      <c r="HL354" s="181"/>
      <c r="HM354" s="181"/>
      <c r="HN354" s="181"/>
      <c r="HO354" s="181"/>
      <c r="HP354" s="181"/>
      <c r="HQ354" s="181"/>
      <c r="HR354" s="181"/>
      <c r="HS354" s="181"/>
      <c r="HT354" s="181"/>
      <c r="HU354" s="181"/>
      <c r="HV354" s="181"/>
      <c r="HW354" s="181"/>
      <c r="HX354" s="181"/>
      <c r="HY354" s="181"/>
      <c r="HZ354" s="181"/>
      <c r="IA354" s="181"/>
      <c r="IB354" s="181"/>
      <c r="IC354" s="181"/>
      <c r="ID354" s="181"/>
      <c r="IE354" s="181"/>
      <c r="IF354" s="181"/>
      <c r="IG354" s="181"/>
      <c r="IH354" s="181"/>
      <c r="II354" s="181"/>
      <c r="IJ354" s="181"/>
      <c r="IK354" s="181"/>
      <c r="IL354" s="181"/>
      <c r="IM354" s="181"/>
      <c r="IN354" s="181"/>
      <c r="IO354" s="181"/>
      <c r="IP354" s="181"/>
      <c r="IQ354" s="181"/>
      <c r="IR354" s="181"/>
      <c r="IS354" s="181"/>
      <c r="IT354" s="181"/>
    </row>
    <row r="355" spans="1:254" s="203" customFormat="1" ht="13.8" x14ac:dyDescent="0.25">
      <c r="A355" s="224" t="s">
        <v>333</v>
      </c>
      <c r="B355" s="271">
        <v>510</v>
      </c>
      <c r="C355" s="219" t="s">
        <v>171</v>
      </c>
      <c r="D355" s="219" t="s">
        <v>85</v>
      </c>
      <c r="E355" s="219" t="s">
        <v>334</v>
      </c>
      <c r="F355" s="219"/>
      <c r="G355" s="217">
        <f>SUM(G356)</f>
        <v>2350</v>
      </c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  <c r="AW355" s="126"/>
      <c r="AX355" s="126"/>
      <c r="AY355" s="126"/>
      <c r="AZ355" s="126"/>
      <c r="BA355" s="126"/>
      <c r="BB355" s="126"/>
      <c r="BC355" s="126"/>
      <c r="BD355" s="126"/>
      <c r="BE355" s="126"/>
      <c r="BF355" s="126"/>
      <c r="BG355" s="126"/>
      <c r="BH355" s="126"/>
      <c r="BI355" s="126"/>
      <c r="BJ355" s="126"/>
      <c r="BK355" s="126"/>
      <c r="BL355" s="126"/>
      <c r="BM355" s="126"/>
      <c r="BN355" s="126"/>
      <c r="BO355" s="126"/>
      <c r="BP355" s="126"/>
      <c r="BQ355" s="126"/>
      <c r="BR355" s="126"/>
      <c r="BS355" s="126"/>
      <c r="BT355" s="126"/>
      <c r="BU355" s="126"/>
      <c r="BV355" s="126"/>
      <c r="BW355" s="126"/>
      <c r="BX355" s="126"/>
      <c r="BY355" s="126"/>
      <c r="BZ355" s="126"/>
      <c r="CA355" s="126"/>
      <c r="CB355" s="126"/>
      <c r="CC355" s="126"/>
      <c r="CD355" s="126"/>
      <c r="CE355" s="126"/>
      <c r="CF355" s="126"/>
      <c r="CG355" s="126"/>
      <c r="CH355" s="126"/>
      <c r="CI355" s="126"/>
      <c r="CJ355" s="126"/>
      <c r="CK355" s="126"/>
      <c r="CL355" s="126"/>
      <c r="CM355" s="126"/>
      <c r="CN355" s="126"/>
      <c r="CO355" s="126"/>
      <c r="CP355" s="126"/>
      <c r="CQ355" s="126"/>
      <c r="CR355" s="126"/>
      <c r="CS355" s="126"/>
      <c r="CT355" s="126"/>
      <c r="CU355" s="126"/>
      <c r="CV355" s="126"/>
      <c r="CW355" s="126"/>
      <c r="CX355" s="126"/>
      <c r="CY355" s="126"/>
      <c r="CZ355" s="126"/>
      <c r="DA355" s="126"/>
      <c r="DB355" s="126"/>
      <c r="DC355" s="126"/>
      <c r="DD355" s="126"/>
      <c r="DE355" s="126"/>
      <c r="DF355" s="126"/>
      <c r="DG355" s="126"/>
      <c r="DH355" s="126"/>
      <c r="DI355" s="126"/>
      <c r="DJ355" s="126"/>
      <c r="DK355" s="126"/>
      <c r="DL355" s="126"/>
      <c r="DM355" s="126"/>
      <c r="DN355" s="126"/>
      <c r="DO355" s="126"/>
      <c r="DP355" s="126"/>
      <c r="DQ355" s="126"/>
      <c r="DR355" s="126"/>
      <c r="DS355" s="126"/>
      <c r="DT355" s="126"/>
      <c r="DU355" s="126"/>
      <c r="DV355" s="126"/>
      <c r="DW355" s="126"/>
      <c r="DX355" s="126"/>
      <c r="DY355" s="126"/>
      <c r="DZ355" s="126"/>
      <c r="EA355" s="126"/>
      <c r="EB355" s="126"/>
      <c r="EC355" s="126"/>
      <c r="ED355" s="126"/>
      <c r="EE355" s="126"/>
      <c r="EF355" s="126"/>
      <c r="EG355" s="126"/>
      <c r="EH355" s="126"/>
      <c r="EI355" s="126"/>
      <c r="EJ355" s="126"/>
      <c r="EK355" s="126"/>
      <c r="EL355" s="126"/>
      <c r="EM355" s="126"/>
      <c r="EN355" s="126"/>
      <c r="EO355" s="126"/>
      <c r="EP355" s="126"/>
      <c r="EQ355" s="126"/>
      <c r="ER355" s="126"/>
      <c r="ES355" s="126"/>
      <c r="ET355" s="126"/>
      <c r="EU355" s="126"/>
      <c r="EV355" s="126"/>
      <c r="EW355" s="126"/>
      <c r="EX355" s="126"/>
      <c r="EY355" s="126"/>
      <c r="EZ355" s="126"/>
      <c r="FA355" s="126"/>
      <c r="FB355" s="126"/>
      <c r="FC355" s="126"/>
      <c r="FD355" s="126"/>
      <c r="FE355" s="126"/>
      <c r="FF355" s="126"/>
      <c r="FG355" s="126"/>
      <c r="FH355" s="126"/>
      <c r="FI355" s="126"/>
      <c r="FJ355" s="126"/>
      <c r="FK355" s="126"/>
      <c r="FL355" s="126"/>
      <c r="FM355" s="126"/>
      <c r="FN355" s="126"/>
      <c r="FO355" s="126"/>
      <c r="FP355" s="126"/>
      <c r="FQ355" s="126"/>
      <c r="FR355" s="126"/>
      <c r="FS355" s="126"/>
      <c r="FT355" s="126"/>
      <c r="FU355" s="126"/>
      <c r="FV355" s="126"/>
      <c r="FW355" s="126"/>
      <c r="FX355" s="126"/>
      <c r="FY355" s="126"/>
      <c r="FZ355" s="126"/>
      <c r="GA355" s="126"/>
      <c r="GB355" s="126"/>
      <c r="GC355" s="126"/>
      <c r="GD355" s="126"/>
      <c r="GE355" s="126"/>
      <c r="GF355" s="126"/>
      <c r="GG355" s="126"/>
      <c r="GH355" s="126"/>
      <c r="GI355" s="126"/>
      <c r="GJ355" s="126"/>
      <c r="GK355" s="126"/>
      <c r="GL355" s="126"/>
      <c r="GM355" s="126"/>
      <c r="GN355" s="126"/>
      <c r="GO355" s="126"/>
      <c r="GP355" s="126"/>
      <c r="GQ355" s="126"/>
      <c r="GR355" s="126"/>
      <c r="GS355" s="126"/>
      <c r="GT355" s="126"/>
      <c r="GU355" s="126"/>
      <c r="GV355" s="126"/>
      <c r="GW355" s="126"/>
      <c r="GX355" s="126"/>
      <c r="GY355" s="126"/>
      <c r="GZ355" s="126"/>
      <c r="HA355" s="126"/>
      <c r="HB355" s="126"/>
      <c r="HC355" s="126"/>
      <c r="HD355" s="126"/>
      <c r="HE355" s="126"/>
      <c r="HF355" s="126"/>
      <c r="HG355" s="126"/>
      <c r="HH355" s="126"/>
      <c r="HI355" s="126"/>
      <c r="HJ355" s="126"/>
      <c r="HK355" s="126"/>
      <c r="HL355" s="126"/>
      <c r="HM355" s="126"/>
      <c r="HN355" s="126"/>
      <c r="HO355" s="126"/>
      <c r="HP355" s="126"/>
      <c r="HQ355" s="126"/>
      <c r="HR355" s="126"/>
      <c r="HS355" s="126"/>
      <c r="HT355" s="126"/>
      <c r="HU355" s="126"/>
      <c r="HV355" s="126"/>
      <c r="HW355" s="126"/>
      <c r="HX355" s="126"/>
      <c r="HY355" s="126"/>
      <c r="HZ355" s="126"/>
      <c r="IA355" s="126"/>
      <c r="IB355" s="126"/>
      <c r="IC355" s="126"/>
      <c r="ID355" s="126"/>
      <c r="IE355" s="126"/>
      <c r="IF355" s="126"/>
      <c r="IG355" s="126"/>
      <c r="IH355" s="126"/>
      <c r="II355" s="126"/>
      <c r="IJ355" s="126"/>
      <c r="IK355" s="126"/>
      <c r="IL355" s="126"/>
      <c r="IM355" s="126"/>
      <c r="IN355" s="126"/>
      <c r="IO355" s="126"/>
      <c r="IP355" s="126"/>
      <c r="IQ355" s="126"/>
      <c r="IR355" s="126"/>
      <c r="IS355" s="126"/>
      <c r="IT355" s="126"/>
    </row>
    <row r="356" spans="1:254" s="194" customFormat="1" ht="26.4" x14ac:dyDescent="0.25">
      <c r="A356" s="209" t="s">
        <v>140</v>
      </c>
      <c r="B356" s="226">
        <v>510</v>
      </c>
      <c r="C356" s="222" t="s">
        <v>171</v>
      </c>
      <c r="D356" s="222" t="s">
        <v>85</v>
      </c>
      <c r="E356" s="222" t="s">
        <v>334</v>
      </c>
      <c r="F356" s="222" t="s">
        <v>141</v>
      </c>
      <c r="G356" s="212">
        <v>2350</v>
      </c>
      <c r="H356" s="181"/>
      <c r="I356" s="181"/>
      <c r="J356" s="181"/>
      <c r="K356" s="181"/>
      <c r="L356" s="181"/>
      <c r="M356" s="181"/>
      <c r="N356" s="181"/>
      <c r="O356" s="181"/>
      <c r="P356" s="181"/>
      <c r="Q356" s="181"/>
      <c r="R356" s="181"/>
      <c r="S356" s="181"/>
      <c r="T356" s="181"/>
      <c r="U356" s="181"/>
      <c r="V356" s="181"/>
      <c r="W356" s="181"/>
      <c r="X356" s="181"/>
      <c r="Y356" s="181"/>
      <c r="Z356" s="181"/>
      <c r="AA356" s="181"/>
      <c r="AB356" s="181"/>
      <c r="AC356" s="181"/>
      <c r="AD356" s="181"/>
      <c r="AE356" s="181"/>
      <c r="AF356" s="181"/>
      <c r="AG356" s="181"/>
      <c r="AH356" s="181"/>
      <c r="AI356" s="181"/>
      <c r="AJ356" s="181"/>
      <c r="AK356" s="181"/>
      <c r="AL356" s="181"/>
      <c r="AM356" s="181"/>
      <c r="AN356" s="181"/>
      <c r="AO356" s="181"/>
      <c r="AP356" s="181"/>
      <c r="AQ356" s="181"/>
      <c r="AR356" s="181"/>
      <c r="AS356" s="181"/>
      <c r="AT356" s="181"/>
      <c r="AU356" s="181"/>
      <c r="AV356" s="181"/>
      <c r="AW356" s="181"/>
      <c r="AX356" s="181"/>
      <c r="AY356" s="181"/>
      <c r="AZ356" s="181"/>
      <c r="BA356" s="181"/>
      <c r="BB356" s="181"/>
      <c r="BC356" s="181"/>
      <c r="BD356" s="181"/>
      <c r="BE356" s="181"/>
      <c r="BF356" s="181"/>
      <c r="BG356" s="181"/>
      <c r="BH356" s="181"/>
      <c r="BI356" s="181"/>
      <c r="BJ356" s="181"/>
      <c r="BK356" s="181"/>
      <c r="BL356" s="181"/>
      <c r="BM356" s="181"/>
      <c r="BN356" s="181"/>
      <c r="BO356" s="181"/>
      <c r="BP356" s="181"/>
      <c r="BQ356" s="181"/>
      <c r="BR356" s="181"/>
      <c r="BS356" s="181"/>
      <c r="BT356" s="181"/>
      <c r="BU356" s="181"/>
      <c r="BV356" s="181"/>
      <c r="BW356" s="181"/>
      <c r="BX356" s="181"/>
      <c r="BY356" s="181"/>
      <c r="BZ356" s="181"/>
      <c r="CA356" s="181"/>
      <c r="CB356" s="181"/>
      <c r="CC356" s="181"/>
      <c r="CD356" s="181"/>
      <c r="CE356" s="181"/>
      <c r="CF356" s="181"/>
      <c r="CG356" s="181"/>
      <c r="CH356" s="181"/>
      <c r="CI356" s="181"/>
      <c r="CJ356" s="181"/>
      <c r="CK356" s="181"/>
      <c r="CL356" s="181"/>
      <c r="CM356" s="181"/>
      <c r="CN356" s="181"/>
      <c r="CO356" s="181"/>
      <c r="CP356" s="181"/>
      <c r="CQ356" s="181"/>
      <c r="CR356" s="181"/>
      <c r="CS356" s="181"/>
      <c r="CT356" s="181"/>
      <c r="CU356" s="181"/>
      <c r="CV356" s="181"/>
      <c r="CW356" s="181"/>
      <c r="CX356" s="181"/>
      <c r="CY356" s="181"/>
      <c r="CZ356" s="181"/>
      <c r="DA356" s="181"/>
      <c r="DB356" s="181"/>
      <c r="DC356" s="181"/>
      <c r="DD356" s="181"/>
      <c r="DE356" s="181"/>
      <c r="DF356" s="181"/>
      <c r="DG356" s="181"/>
      <c r="DH356" s="181"/>
      <c r="DI356" s="181"/>
      <c r="DJ356" s="181"/>
      <c r="DK356" s="181"/>
      <c r="DL356" s="181"/>
      <c r="DM356" s="181"/>
      <c r="DN356" s="181"/>
      <c r="DO356" s="181"/>
      <c r="DP356" s="181"/>
      <c r="DQ356" s="181"/>
      <c r="DR356" s="181"/>
      <c r="DS356" s="181"/>
      <c r="DT356" s="181"/>
      <c r="DU356" s="181"/>
      <c r="DV356" s="181"/>
      <c r="DW356" s="181"/>
      <c r="DX356" s="181"/>
      <c r="DY356" s="181"/>
      <c r="DZ356" s="181"/>
      <c r="EA356" s="181"/>
      <c r="EB356" s="181"/>
      <c r="EC356" s="181"/>
      <c r="ED356" s="181"/>
      <c r="EE356" s="181"/>
      <c r="EF356" s="181"/>
      <c r="EG356" s="181"/>
      <c r="EH356" s="181"/>
      <c r="EI356" s="181"/>
      <c r="EJ356" s="181"/>
      <c r="EK356" s="181"/>
      <c r="EL356" s="181"/>
      <c r="EM356" s="181"/>
      <c r="EN356" s="181"/>
      <c r="EO356" s="181"/>
      <c r="EP356" s="181"/>
      <c r="EQ356" s="181"/>
      <c r="ER356" s="181"/>
      <c r="ES356" s="181"/>
      <c r="ET356" s="181"/>
      <c r="EU356" s="181"/>
      <c r="EV356" s="181"/>
      <c r="EW356" s="181"/>
      <c r="EX356" s="181"/>
      <c r="EY356" s="181"/>
      <c r="EZ356" s="181"/>
      <c r="FA356" s="181"/>
      <c r="FB356" s="181"/>
      <c r="FC356" s="181"/>
      <c r="FD356" s="181"/>
      <c r="FE356" s="181"/>
      <c r="FF356" s="181"/>
      <c r="FG356" s="181"/>
      <c r="FH356" s="181"/>
      <c r="FI356" s="181"/>
      <c r="FJ356" s="181"/>
      <c r="FK356" s="181"/>
      <c r="FL356" s="181"/>
      <c r="FM356" s="181"/>
      <c r="FN356" s="181"/>
      <c r="FO356" s="181"/>
      <c r="FP356" s="181"/>
      <c r="FQ356" s="181"/>
      <c r="FR356" s="181"/>
      <c r="FS356" s="181"/>
      <c r="FT356" s="181"/>
      <c r="FU356" s="181"/>
      <c r="FV356" s="181"/>
      <c r="FW356" s="181"/>
      <c r="FX356" s="181"/>
      <c r="FY356" s="181"/>
      <c r="FZ356" s="181"/>
      <c r="GA356" s="181"/>
      <c r="GB356" s="181"/>
      <c r="GC356" s="181"/>
      <c r="GD356" s="181"/>
      <c r="GE356" s="181"/>
      <c r="GF356" s="181"/>
      <c r="GG356" s="181"/>
      <c r="GH356" s="181"/>
      <c r="GI356" s="181"/>
      <c r="GJ356" s="181"/>
      <c r="GK356" s="181"/>
      <c r="GL356" s="181"/>
      <c r="GM356" s="181"/>
      <c r="GN356" s="181"/>
      <c r="GO356" s="181"/>
      <c r="GP356" s="181"/>
      <c r="GQ356" s="181"/>
      <c r="GR356" s="181"/>
      <c r="GS356" s="181"/>
      <c r="GT356" s="181"/>
      <c r="GU356" s="181"/>
      <c r="GV356" s="181"/>
      <c r="GW356" s="181"/>
      <c r="GX356" s="181"/>
      <c r="GY356" s="181"/>
      <c r="GZ356" s="181"/>
      <c r="HA356" s="181"/>
      <c r="HB356" s="181"/>
      <c r="HC356" s="181"/>
      <c r="HD356" s="181"/>
      <c r="HE356" s="181"/>
      <c r="HF356" s="181"/>
      <c r="HG356" s="181"/>
      <c r="HH356" s="181"/>
      <c r="HI356" s="181"/>
      <c r="HJ356" s="181"/>
      <c r="HK356" s="181"/>
      <c r="HL356" s="181"/>
      <c r="HM356" s="181"/>
      <c r="HN356" s="181"/>
      <c r="HO356" s="181"/>
      <c r="HP356" s="181"/>
      <c r="HQ356" s="181"/>
      <c r="HR356" s="181"/>
      <c r="HS356" s="181"/>
      <c r="HT356" s="181"/>
      <c r="HU356" s="181"/>
      <c r="HV356" s="181"/>
      <c r="HW356" s="181"/>
      <c r="HX356" s="181"/>
      <c r="HY356" s="181"/>
      <c r="HZ356" s="181"/>
      <c r="IA356" s="181"/>
      <c r="IB356" s="181"/>
      <c r="IC356" s="181"/>
      <c r="ID356" s="181"/>
      <c r="IE356" s="181"/>
      <c r="IF356" s="181"/>
      <c r="IG356" s="181"/>
      <c r="IH356" s="181"/>
      <c r="II356" s="181"/>
      <c r="IJ356" s="181"/>
      <c r="IK356" s="181"/>
      <c r="IL356" s="181"/>
      <c r="IM356" s="181"/>
      <c r="IN356" s="181"/>
      <c r="IO356" s="181"/>
      <c r="IP356" s="181"/>
      <c r="IQ356" s="181"/>
      <c r="IR356" s="181"/>
      <c r="IS356" s="181"/>
      <c r="IT356" s="181"/>
    </row>
    <row r="357" spans="1:254" s="194" customFormat="1" ht="15.6" x14ac:dyDescent="0.3">
      <c r="A357" s="246" t="s">
        <v>338</v>
      </c>
      <c r="B357" s="280">
        <v>510</v>
      </c>
      <c r="C357" s="242" t="s">
        <v>118</v>
      </c>
      <c r="D357" s="242"/>
      <c r="E357" s="242"/>
      <c r="F357" s="242"/>
      <c r="G357" s="243">
        <f>SUM(G358)</f>
        <v>0</v>
      </c>
      <c r="H357" s="181"/>
      <c r="I357" s="181"/>
      <c r="J357" s="181"/>
      <c r="K357" s="181"/>
      <c r="L357" s="181"/>
      <c r="M357" s="181"/>
      <c r="N357" s="181"/>
      <c r="O357" s="181"/>
      <c r="P357" s="181"/>
      <c r="Q357" s="181"/>
      <c r="R357" s="181"/>
      <c r="S357" s="181"/>
      <c r="T357" s="181"/>
      <c r="U357" s="181"/>
      <c r="V357" s="181"/>
      <c r="W357" s="181"/>
      <c r="X357" s="181"/>
      <c r="Y357" s="181"/>
      <c r="Z357" s="181"/>
      <c r="AA357" s="181"/>
      <c r="AB357" s="181"/>
      <c r="AC357" s="181"/>
      <c r="AD357" s="181"/>
      <c r="AE357" s="181"/>
      <c r="AF357" s="181"/>
      <c r="AG357" s="181"/>
      <c r="AH357" s="181"/>
      <c r="AI357" s="181"/>
      <c r="AJ357" s="181"/>
      <c r="AK357" s="181"/>
      <c r="AL357" s="181"/>
      <c r="AM357" s="181"/>
      <c r="AN357" s="181"/>
      <c r="AO357" s="181"/>
      <c r="AP357" s="181"/>
      <c r="AQ357" s="181"/>
      <c r="AR357" s="181"/>
      <c r="AS357" s="181"/>
      <c r="AT357" s="181"/>
      <c r="AU357" s="181"/>
      <c r="AV357" s="181"/>
      <c r="AW357" s="181"/>
      <c r="AX357" s="181"/>
      <c r="AY357" s="181"/>
      <c r="AZ357" s="181"/>
      <c r="BA357" s="181"/>
      <c r="BB357" s="181"/>
      <c r="BC357" s="181"/>
      <c r="BD357" s="181"/>
      <c r="BE357" s="181"/>
      <c r="BF357" s="181"/>
      <c r="BG357" s="181"/>
      <c r="BH357" s="181"/>
      <c r="BI357" s="181"/>
      <c r="BJ357" s="181"/>
      <c r="BK357" s="181"/>
      <c r="BL357" s="181"/>
      <c r="BM357" s="181"/>
      <c r="BN357" s="181"/>
      <c r="BO357" s="181"/>
      <c r="BP357" s="181"/>
      <c r="BQ357" s="181"/>
      <c r="BR357" s="181"/>
      <c r="BS357" s="181"/>
      <c r="BT357" s="181"/>
      <c r="BU357" s="181"/>
      <c r="BV357" s="181"/>
      <c r="BW357" s="181"/>
      <c r="BX357" s="181"/>
      <c r="BY357" s="181"/>
      <c r="BZ357" s="181"/>
      <c r="CA357" s="181"/>
      <c r="CB357" s="181"/>
      <c r="CC357" s="181"/>
      <c r="CD357" s="181"/>
      <c r="CE357" s="181"/>
      <c r="CF357" s="181"/>
      <c r="CG357" s="181"/>
      <c r="CH357" s="181"/>
      <c r="CI357" s="181"/>
      <c r="CJ357" s="181"/>
      <c r="CK357" s="181"/>
      <c r="CL357" s="181"/>
      <c r="CM357" s="181"/>
      <c r="CN357" s="181"/>
      <c r="CO357" s="181"/>
      <c r="CP357" s="181"/>
      <c r="CQ357" s="181"/>
      <c r="CR357" s="181"/>
      <c r="CS357" s="181"/>
      <c r="CT357" s="181"/>
      <c r="CU357" s="181"/>
      <c r="CV357" s="181"/>
      <c r="CW357" s="181"/>
      <c r="CX357" s="181"/>
      <c r="CY357" s="181"/>
      <c r="CZ357" s="181"/>
      <c r="DA357" s="181"/>
      <c r="DB357" s="181"/>
      <c r="DC357" s="181"/>
      <c r="DD357" s="181"/>
      <c r="DE357" s="181"/>
      <c r="DF357" s="181"/>
      <c r="DG357" s="181"/>
      <c r="DH357" s="181"/>
      <c r="DI357" s="181"/>
      <c r="DJ357" s="181"/>
      <c r="DK357" s="181"/>
      <c r="DL357" s="181"/>
      <c r="DM357" s="181"/>
      <c r="DN357" s="181"/>
      <c r="DO357" s="181"/>
      <c r="DP357" s="181"/>
      <c r="DQ357" s="181"/>
      <c r="DR357" s="181"/>
      <c r="DS357" s="181"/>
      <c r="DT357" s="181"/>
      <c r="DU357" s="181"/>
      <c r="DV357" s="181"/>
      <c r="DW357" s="181"/>
      <c r="DX357" s="181"/>
      <c r="DY357" s="181"/>
      <c r="DZ357" s="181"/>
      <c r="EA357" s="181"/>
      <c r="EB357" s="181"/>
      <c r="EC357" s="181"/>
      <c r="ED357" s="181"/>
      <c r="EE357" s="181"/>
      <c r="EF357" s="181"/>
      <c r="EG357" s="181"/>
      <c r="EH357" s="181"/>
      <c r="EI357" s="181"/>
      <c r="EJ357" s="181"/>
      <c r="EK357" s="181"/>
      <c r="EL357" s="181"/>
      <c r="EM357" s="181"/>
      <c r="EN357" s="181"/>
      <c r="EO357" s="181"/>
      <c r="EP357" s="181"/>
      <c r="EQ357" s="181"/>
      <c r="ER357" s="181"/>
      <c r="ES357" s="181"/>
      <c r="ET357" s="181"/>
      <c r="EU357" s="181"/>
      <c r="EV357" s="181"/>
      <c r="EW357" s="181"/>
      <c r="EX357" s="181"/>
      <c r="EY357" s="181"/>
      <c r="EZ357" s="181"/>
      <c r="FA357" s="181"/>
      <c r="FB357" s="181"/>
      <c r="FC357" s="181"/>
      <c r="FD357" s="181"/>
      <c r="FE357" s="181"/>
      <c r="FF357" s="181"/>
      <c r="FG357" s="181"/>
      <c r="FH357" s="181"/>
      <c r="FI357" s="181"/>
      <c r="FJ357" s="181"/>
      <c r="FK357" s="181"/>
      <c r="FL357" s="181"/>
      <c r="FM357" s="181"/>
      <c r="FN357" s="181"/>
      <c r="FO357" s="181"/>
      <c r="FP357" s="181"/>
      <c r="FQ357" s="181"/>
      <c r="FR357" s="181"/>
      <c r="FS357" s="181"/>
      <c r="FT357" s="181"/>
      <c r="FU357" s="181"/>
      <c r="FV357" s="181"/>
      <c r="FW357" s="181"/>
      <c r="FX357" s="181"/>
      <c r="FY357" s="181"/>
      <c r="FZ357" s="181"/>
      <c r="GA357" s="181"/>
      <c r="GB357" s="181"/>
      <c r="GC357" s="181"/>
      <c r="GD357" s="181"/>
      <c r="GE357" s="181"/>
      <c r="GF357" s="181"/>
      <c r="GG357" s="181"/>
      <c r="GH357" s="181"/>
      <c r="GI357" s="181"/>
      <c r="GJ357" s="181"/>
      <c r="GK357" s="181"/>
      <c r="GL357" s="181"/>
      <c r="GM357" s="181"/>
      <c r="GN357" s="181"/>
      <c r="GO357" s="181"/>
      <c r="GP357" s="181"/>
      <c r="GQ357" s="181"/>
      <c r="GR357" s="181"/>
      <c r="GS357" s="181"/>
      <c r="GT357" s="181"/>
      <c r="GU357" s="181"/>
      <c r="GV357" s="181"/>
      <c r="GW357" s="181"/>
      <c r="GX357" s="181"/>
      <c r="GY357" s="181"/>
      <c r="GZ357" s="181"/>
      <c r="HA357" s="181"/>
      <c r="HB357" s="181"/>
      <c r="HC357" s="181"/>
      <c r="HD357" s="181"/>
      <c r="HE357" s="181"/>
      <c r="HF357" s="181"/>
      <c r="HG357" s="181"/>
      <c r="HH357" s="181"/>
      <c r="HI357" s="181"/>
      <c r="HJ357" s="181"/>
      <c r="HK357" s="181"/>
      <c r="HL357" s="181"/>
      <c r="HM357" s="181"/>
      <c r="HN357" s="181"/>
      <c r="HO357" s="181"/>
      <c r="HP357" s="181"/>
      <c r="HQ357" s="181"/>
      <c r="HR357" s="181"/>
      <c r="HS357" s="181"/>
      <c r="HT357" s="181"/>
      <c r="HU357" s="181"/>
      <c r="HV357" s="181"/>
      <c r="HW357" s="181"/>
      <c r="HX357" s="181"/>
      <c r="HY357" s="181"/>
      <c r="HZ357" s="181"/>
      <c r="IA357" s="181"/>
      <c r="IB357" s="181"/>
      <c r="IC357" s="181"/>
      <c r="ID357" s="181"/>
      <c r="IE357" s="181"/>
      <c r="IF357" s="181"/>
      <c r="IG357" s="181"/>
      <c r="IH357" s="181"/>
      <c r="II357" s="181"/>
      <c r="IJ357" s="181"/>
      <c r="IK357" s="181"/>
      <c r="IL357" s="181"/>
      <c r="IM357" s="181"/>
      <c r="IN357" s="181"/>
      <c r="IO357" s="181"/>
      <c r="IP357" s="181"/>
      <c r="IQ357" s="181"/>
      <c r="IR357" s="181"/>
      <c r="IS357" s="181"/>
      <c r="IT357" s="181"/>
    </row>
    <row r="358" spans="1:254" s="194" customFormat="1" ht="14.4" x14ac:dyDescent="0.3">
      <c r="A358" s="256" t="s">
        <v>339</v>
      </c>
      <c r="B358" s="263">
        <v>510</v>
      </c>
      <c r="C358" s="253" t="s">
        <v>118</v>
      </c>
      <c r="D358" s="253" t="s">
        <v>83</v>
      </c>
      <c r="E358" s="253"/>
      <c r="F358" s="253"/>
      <c r="G358" s="254">
        <f>SUM(G359)</f>
        <v>0</v>
      </c>
      <c r="H358" s="181"/>
      <c r="I358" s="181"/>
      <c r="J358" s="181"/>
      <c r="K358" s="181"/>
      <c r="L358" s="181"/>
      <c r="M358" s="181"/>
      <c r="N358" s="181"/>
      <c r="O358" s="181"/>
      <c r="P358" s="181"/>
      <c r="Q358" s="181"/>
      <c r="R358" s="181"/>
      <c r="S358" s="181"/>
      <c r="T358" s="181"/>
      <c r="U358" s="181"/>
      <c r="V358" s="181"/>
      <c r="W358" s="181"/>
      <c r="X358" s="181"/>
      <c r="Y358" s="181"/>
      <c r="Z358" s="181"/>
      <c r="AA358" s="181"/>
      <c r="AB358" s="181"/>
      <c r="AC358" s="181"/>
      <c r="AD358" s="181"/>
      <c r="AE358" s="181"/>
      <c r="AF358" s="181"/>
      <c r="AG358" s="181"/>
      <c r="AH358" s="181"/>
      <c r="AI358" s="181"/>
      <c r="AJ358" s="181"/>
      <c r="AK358" s="181"/>
      <c r="AL358" s="181"/>
      <c r="AM358" s="181"/>
      <c r="AN358" s="181"/>
      <c r="AO358" s="181"/>
      <c r="AP358" s="181"/>
      <c r="AQ358" s="181"/>
      <c r="AR358" s="181"/>
      <c r="AS358" s="181"/>
      <c r="AT358" s="181"/>
      <c r="AU358" s="181"/>
      <c r="AV358" s="181"/>
      <c r="AW358" s="181"/>
      <c r="AX358" s="181"/>
      <c r="AY358" s="181"/>
      <c r="AZ358" s="181"/>
      <c r="BA358" s="181"/>
      <c r="BB358" s="181"/>
      <c r="BC358" s="181"/>
      <c r="BD358" s="181"/>
      <c r="BE358" s="181"/>
      <c r="BF358" s="181"/>
      <c r="BG358" s="181"/>
      <c r="BH358" s="181"/>
      <c r="BI358" s="181"/>
      <c r="BJ358" s="181"/>
      <c r="BK358" s="181"/>
      <c r="BL358" s="181"/>
      <c r="BM358" s="181"/>
      <c r="BN358" s="181"/>
      <c r="BO358" s="181"/>
      <c r="BP358" s="181"/>
      <c r="BQ358" s="181"/>
      <c r="BR358" s="181"/>
      <c r="BS358" s="181"/>
      <c r="BT358" s="181"/>
      <c r="BU358" s="181"/>
      <c r="BV358" s="181"/>
      <c r="BW358" s="181"/>
      <c r="BX358" s="181"/>
      <c r="BY358" s="181"/>
      <c r="BZ358" s="181"/>
      <c r="CA358" s="181"/>
      <c r="CB358" s="181"/>
      <c r="CC358" s="181"/>
      <c r="CD358" s="181"/>
      <c r="CE358" s="181"/>
      <c r="CF358" s="181"/>
      <c r="CG358" s="181"/>
      <c r="CH358" s="181"/>
      <c r="CI358" s="181"/>
      <c r="CJ358" s="181"/>
      <c r="CK358" s="181"/>
      <c r="CL358" s="181"/>
      <c r="CM358" s="181"/>
      <c r="CN358" s="181"/>
      <c r="CO358" s="181"/>
      <c r="CP358" s="181"/>
      <c r="CQ358" s="181"/>
      <c r="CR358" s="181"/>
      <c r="CS358" s="181"/>
      <c r="CT358" s="181"/>
      <c r="CU358" s="181"/>
      <c r="CV358" s="181"/>
      <c r="CW358" s="181"/>
      <c r="CX358" s="181"/>
      <c r="CY358" s="181"/>
      <c r="CZ358" s="181"/>
      <c r="DA358" s="181"/>
      <c r="DB358" s="181"/>
      <c r="DC358" s="181"/>
      <c r="DD358" s="181"/>
      <c r="DE358" s="181"/>
      <c r="DF358" s="181"/>
      <c r="DG358" s="181"/>
      <c r="DH358" s="181"/>
      <c r="DI358" s="181"/>
      <c r="DJ358" s="181"/>
      <c r="DK358" s="181"/>
      <c r="DL358" s="181"/>
      <c r="DM358" s="181"/>
      <c r="DN358" s="181"/>
      <c r="DO358" s="181"/>
      <c r="DP358" s="181"/>
      <c r="DQ358" s="181"/>
      <c r="DR358" s="181"/>
      <c r="DS358" s="181"/>
      <c r="DT358" s="181"/>
      <c r="DU358" s="181"/>
      <c r="DV358" s="181"/>
      <c r="DW358" s="181"/>
      <c r="DX358" s="181"/>
      <c r="DY358" s="181"/>
      <c r="DZ358" s="181"/>
      <c r="EA358" s="181"/>
      <c r="EB358" s="181"/>
      <c r="EC358" s="181"/>
      <c r="ED358" s="181"/>
      <c r="EE358" s="181"/>
      <c r="EF358" s="181"/>
      <c r="EG358" s="181"/>
      <c r="EH358" s="181"/>
      <c r="EI358" s="181"/>
      <c r="EJ358" s="181"/>
      <c r="EK358" s="181"/>
      <c r="EL358" s="181"/>
      <c r="EM358" s="181"/>
      <c r="EN358" s="181"/>
      <c r="EO358" s="181"/>
      <c r="EP358" s="181"/>
      <c r="EQ358" s="181"/>
      <c r="ER358" s="181"/>
      <c r="ES358" s="181"/>
      <c r="ET358" s="181"/>
      <c r="EU358" s="181"/>
      <c r="EV358" s="181"/>
      <c r="EW358" s="181"/>
      <c r="EX358" s="181"/>
      <c r="EY358" s="181"/>
      <c r="EZ358" s="181"/>
      <c r="FA358" s="181"/>
      <c r="FB358" s="181"/>
      <c r="FC358" s="181"/>
      <c r="FD358" s="181"/>
      <c r="FE358" s="181"/>
      <c r="FF358" s="181"/>
      <c r="FG358" s="181"/>
      <c r="FH358" s="181"/>
      <c r="FI358" s="181"/>
      <c r="FJ358" s="181"/>
      <c r="FK358" s="181"/>
      <c r="FL358" s="181"/>
      <c r="FM358" s="181"/>
      <c r="FN358" s="181"/>
      <c r="FO358" s="181"/>
      <c r="FP358" s="181"/>
      <c r="FQ358" s="181"/>
      <c r="FR358" s="181"/>
      <c r="FS358" s="181"/>
      <c r="FT358" s="181"/>
      <c r="FU358" s="181"/>
      <c r="FV358" s="181"/>
      <c r="FW358" s="181"/>
      <c r="FX358" s="181"/>
      <c r="FY358" s="181"/>
      <c r="FZ358" s="181"/>
      <c r="GA358" s="181"/>
      <c r="GB358" s="181"/>
      <c r="GC358" s="181"/>
      <c r="GD358" s="181"/>
      <c r="GE358" s="181"/>
      <c r="GF358" s="181"/>
      <c r="GG358" s="181"/>
      <c r="GH358" s="181"/>
      <c r="GI358" s="181"/>
      <c r="GJ358" s="181"/>
      <c r="GK358" s="181"/>
      <c r="GL358" s="181"/>
      <c r="GM358" s="181"/>
      <c r="GN358" s="181"/>
      <c r="GO358" s="181"/>
      <c r="GP358" s="181"/>
      <c r="GQ358" s="181"/>
      <c r="GR358" s="181"/>
      <c r="GS358" s="181"/>
      <c r="GT358" s="181"/>
      <c r="GU358" s="181"/>
      <c r="GV358" s="181"/>
      <c r="GW358" s="181"/>
      <c r="GX358" s="181"/>
      <c r="GY358" s="181"/>
      <c r="GZ358" s="181"/>
      <c r="HA358" s="181"/>
      <c r="HB358" s="181"/>
      <c r="HC358" s="181"/>
      <c r="HD358" s="181"/>
      <c r="HE358" s="181"/>
      <c r="HF358" s="181"/>
      <c r="HG358" s="181"/>
      <c r="HH358" s="181"/>
      <c r="HI358" s="181"/>
      <c r="HJ358" s="181"/>
      <c r="HK358" s="181"/>
      <c r="HL358" s="181"/>
      <c r="HM358" s="181"/>
      <c r="HN358" s="181"/>
      <c r="HO358" s="181"/>
      <c r="HP358" s="181"/>
      <c r="HQ358" s="181"/>
      <c r="HR358" s="181"/>
      <c r="HS358" s="181"/>
      <c r="HT358" s="181"/>
      <c r="HU358" s="181"/>
      <c r="HV358" s="181"/>
      <c r="HW358" s="181"/>
      <c r="HX358" s="181"/>
      <c r="HY358" s="181"/>
      <c r="HZ358" s="181"/>
      <c r="IA358" s="181"/>
      <c r="IB358" s="181"/>
      <c r="IC358" s="181"/>
      <c r="ID358" s="181"/>
      <c r="IE358" s="181"/>
      <c r="IF358" s="181"/>
      <c r="IG358" s="181"/>
      <c r="IH358" s="181"/>
      <c r="II358" s="181"/>
      <c r="IJ358" s="181"/>
      <c r="IK358" s="181"/>
      <c r="IL358" s="181"/>
      <c r="IM358" s="181"/>
      <c r="IN358" s="181"/>
      <c r="IO358" s="181"/>
      <c r="IP358" s="181"/>
      <c r="IQ358" s="181"/>
      <c r="IR358" s="181"/>
      <c r="IS358" s="181"/>
      <c r="IT358" s="181"/>
    </row>
    <row r="359" spans="1:254" s="194" customFormat="1" ht="13.8" x14ac:dyDescent="0.25">
      <c r="A359" s="239" t="s">
        <v>340</v>
      </c>
      <c r="B359" s="226">
        <v>510</v>
      </c>
      <c r="C359" s="222" t="s">
        <v>118</v>
      </c>
      <c r="D359" s="222" t="s">
        <v>83</v>
      </c>
      <c r="E359" s="222" t="s">
        <v>341</v>
      </c>
      <c r="F359" s="222"/>
      <c r="G359" s="212">
        <f>SUM(G360)</f>
        <v>0</v>
      </c>
      <c r="H359" s="181"/>
      <c r="I359" s="181"/>
      <c r="J359" s="181"/>
      <c r="K359" s="181"/>
      <c r="L359" s="181"/>
      <c r="M359" s="181"/>
      <c r="N359" s="181"/>
      <c r="O359" s="181"/>
      <c r="P359" s="181"/>
      <c r="Q359" s="181"/>
      <c r="R359" s="181"/>
      <c r="S359" s="181"/>
      <c r="T359" s="181"/>
      <c r="U359" s="181"/>
      <c r="V359" s="181"/>
      <c r="W359" s="181"/>
      <c r="X359" s="181"/>
      <c r="Y359" s="181"/>
      <c r="Z359" s="181"/>
      <c r="AA359" s="181"/>
      <c r="AB359" s="181"/>
      <c r="AC359" s="181"/>
      <c r="AD359" s="181"/>
      <c r="AE359" s="181"/>
      <c r="AF359" s="181"/>
      <c r="AG359" s="181"/>
      <c r="AH359" s="181"/>
      <c r="AI359" s="181"/>
      <c r="AJ359" s="181"/>
      <c r="AK359" s="181"/>
      <c r="AL359" s="181"/>
      <c r="AM359" s="181"/>
      <c r="AN359" s="181"/>
      <c r="AO359" s="181"/>
      <c r="AP359" s="181"/>
      <c r="AQ359" s="181"/>
      <c r="AR359" s="181"/>
      <c r="AS359" s="181"/>
      <c r="AT359" s="181"/>
      <c r="AU359" s="181"/>
      <c r="AV359" s="181"/>
      <c r="AW359" s="181"/>
      <c r="AX359" s="181"/>
      <c r="AY359" s="181"/>
      <c r="AZ359" s="181"/>
      <c r="BA359" s="181"/>
      <c r="BB359" s="181"/>
      <c r="BC359" s="181"/>
      <c r="BD359" s="181"/>
      <c r="BE359" s="181"/>
      <c r="BF359" s="181"/>
      <c r="BG359" s="181"/>
      <c r="BH359" s="181"/>
      <c r="BI359" s="181"/>
      <c r="BJ359" s="181"/>
      <c r="BK359" s="181"/>
      <c r="BL359" s="181"/>
      <c r="BM359" s="181"/>
      <c r="BN359" s="181"/>
      <c r="BO359" s="181"/>
      <c r="BP359" s="181"/>
      <c r="BQ359" s="181"/>
      <c r="BR359" s="181"/>
      <c r="BS359" s="181"/>
      <c r="BT359" s="181"/>
      <c r="BU359" s="181"/>
      <c r="BV359" s="181"/>
      <c r="BW359" s="181"/>
      <c r="BX359" s="181"/>
      <c r="BY359" s="181"/>
      <c r="BZ359" s="181"/>
      <c r="CA359" s="181"/>
      <c r="CB359" s="181"/>
      <c r="CC359" s="181"/>
      <c r="CD359" s="181"/>
      <c r="CE359" s="181"/>
      <c r="CF359" s="181"/>
      <c r="CG359" s="181"/>
      <c r="CH359" s="181"/>
      <c r="CI359" s="181"/>
      <c r="CJ359" s="181"/>
      <c r="CK359" s="181"/>
      <c r="CL359" s="181"/>
      <c r="CM359" s="181"/>
      <c r="CN359" s="181"/>
      <c r="CO359" s="181"/>
      <c r="CP359" s="181"/>
      <c r="CQ359" s="181"/>
      <c r="CR359" s="181"/>
      <c r="CS359" s="181"/>
      <c r="CT359" s="181"/>
      <c r="CU359" s="181"/>
      <c r="CV359" s="181"/>
      <c r="CW359" s="181"/>
      <c r="CX359" s="181"/>
      <c r="CY359" s="181"/>
      <c r="CZ359" s="181"/>
      <c r="DA359" s="181"/>
      <c r="DB359" s="181"/>
      <c r="DC359" s="181"/>
      <c r="DD359" s="181"/>
      <c r="DE359" s="181"/>
      <c r="DF359" s="181"/>
      <c r="DG359" s="181"/>
      <c r="DH359" s="181"/>
      <c r="DI359" s="181"/>
      <c r="DJ359" s="181"/>
      <c r="DK359" s="181"/>
      <c r="DL359" s="181"/>
      <c r="DM359" s="181"/>
      <c r="DN359" s="181"/>
      <c r="DO359" s="181"/>
      <c r="DP359" s="181"/>
      <c r="DQ359" s="181"/>
      <c r="DR359" s="181"/>
      <c r="DS359" s="181"/>
      <c r="DT359" s="181"/>
      <c r="DU359" s="181"/>
      <c r="DV359" s="181"/>
      <c r="DW359" s="181"/>
      <c r="DX359" s="181"/>
      <c r="DY359" s="181"/>
      <c r="DZ359" s="181"/>
      <c r="EA359" s="181"/>
      <c r="EB359" s="181"/>
      <c r="EC359" s="181"/>
      <c r="ED359" s="181"/>
      <c r="EE359" s="181"/>
      <c r="EF359" s="181"/>
      <c r="EG359" s="181"/>
      <c r="EH359" s="181"/>
      <c r="EI359" s="181"/>
      <c r="EJ359" s="181"/>
      <c r="EK359" s="181"/>
      <c r="EL359" s="181"/>
      <c r="EM359" s="181"/>
      <c r="EN359" s="181"/>
      <c r="EO359" s="181"/>
      <c r="EP359" s="181"/>
      <c r="EQ359" s="181"/>
      <c r="ER359" s="181"/>
      <c r="ES359" s="181"/>
      <c r="ET359" s="181"/>
      <c r="EU359" s="181"/>
      <c r="EV359" s="181"/>
      <c r="EW359" s="181"/>
      <c r="EX359" s="181"/>
      <c r="EY359" s="181"/>
      <c r="EZ359" s="181"/>
      <c r="FA359" s="181"/>
      <c r="FB359" s="181"/>
      <c r="FC359" s="181"/>
      <c r="FD359" s="181"/>
      <c r="FE359" s="181"/>
      <c r="FF359" s="181"/>
      <c r="FG359" s="181"/>
      <c r="FH359" s="181"/>
      <c r="FI359" s="181"/>
      <c r="FJ359" s="181"/>
      <c r="FK359" s="181"/>
      <c r="FL359" s="181"/>
      <c r="FM359" s="181"/>
      <c r="FN359" s="181"/>
      <c r="FO359" s="181"/>
      <c r="FP359" s="181"/>
      <c r="FQ359" s="181"/>
      <c r="FR359" s="181"/>
      <c r="FS359" s="181"/>
      <c r="FT359" s="181"/>
      <c r="FU359" s="181"/>
      <c r="FV359" s="181"/>
      <c r="FW359" s="181"/>
      <c r="FX359" s="181"/>
      <c r="FY359" s="181"/>
      <c r="FZ359" s="181"/>
      <c r="GA359" s="181"/>
      <c r="GB359" s="181"/>
      <c r="GC359" s="181"/>
      <c r="GD359" s="181"/>
      <c r="GE359" s="181"/>
      <c r="GF359" s="181"/>
      <c r="GG359" s="181"/>
      <c r="GH359" s="181"/>
      <c r="GI359" s="181"/>
      <c r="GJ359" s="181"/>
      <c r="GK359" s="181"/>
      <c r="GL359" s="181"/>
      <c r="GM359" s="181"/>
      <c r="GN359" s="181"/>
      <c r="GO359" s="181"/>
      <c r="GP359" s="181"/>
      <c r="GQ359" s="181"/>
      <c r="GR359" s="181"/>
      <c r="GS359" s="181"/>
      <c r="GT359" s="181"/>
      <c r="GU359" s="181"/>
      <c r="GV359" s="181"/>
      <c r="GW359" s="181"/>
      <c r="GX359" s="181"/>
      <c r="GY359" s="181"/>
      <c r="GZ359" s="181"/>
      <c r="HA359" s="181"/>
      <c r="HB359" s="181"/>
      <c r="HC359" s="181"/>
      <c r="HD359" s="181"/>
      <c r="HE359" s="181"/>
      <c r="HF359" s="181"/>
      <c r="HG359" s="181"/>
      <c r="HH359" s="181"/>
      <c r="HI359" s="181"/>
      <c r="HJ359" s="181"/>
      <c r="HK359" s="181"/>
      <c r="HL359" s="181"/>
      <c r="HM359" s="181"/>
      <c r="HN359" s="181"/>
      <c r="HO359" s="181"/>
      <c r="HP359" s="181"/>
      <c r="HQ359" s="181"/>
      <c r="HR359" s="181"/>
      <c r="HS359" s="181"/>
      <c r="HT359" s="181"/>
      <c r="HU359" s="181"/>
      <c r="HV359" s="181"/>
      <c r="HW359" s="181"/>
      <c r="HX359" s="181"/>
      <c r="HY359" s="181"/>
      <c r="HZ359" s="181"/>
      <c r="IA359" s="181"/>
      <c r="IB359" s="181"/>
      <c r="IC359" s="181"/>
      <c r="ID359" s="181"/>
      <c r="IE359" s="181"/>
      <c r="IF359" s="181"/>
      <c r="IG359" s="181"/>
      <c r="IH359" s="181"/>
      <c r="II359" s="181"/>
      <c r="IJ359" s="181"/>
      <c r="IK359" s="181"/>
      <c r="IL359" s="181"/>
      <c r="IM359" s="181"/>
      <c r="IN359" s="181"/>
      <c r="IO359" s="181"/>
      <c r="IP359" s="181"/>
      <c r="IQ359" s="181"/>
      <c r="IR359" s="181"/>
      <c r="IS359" s="181"/>
      <c r="IT359" s="181"/>
    </row>
    <row r="360" spans="1:254" s="251" customFormat="1" x14ac:dyDescent="0.25">
      <c r="A360" s="224" t="s">
        <v>342</v>
      </c>
      <c r="B360" s="271">
        <v>510</v>
      </c>
      <c r="C360" s="219" t="s">
        <v>118</v>
      </c>
      <c r="D360" s="219" t="s">
        <v>83</v>
      </c>
      <c r="E360" s="219" t="s">
        <v>341</v>
      </c>
      <c r="F360" s="219" t="s">
        <v>343</v>
      </c>
      <c r="G360" s="217">
        <v>0</v>
      </c>
      <c r="H360" s="181"/>
      <c r="I360" s="181"/>
      <c r="J360" s="181"/>
      <c r="K360" s="181"/>
      <c r="L360" s="181"/>
      <c r="M360" s="181"/>
      <c r="N360" s="181"/>
      <c r="O360" s="181"/>
      <c r="P360" s="181"/>
      <c r="Q360" s="181"/>
      <c r="R360" s="181"/>
      <c r="S360" s="181"/>
      <c r="T360" s="181"/>
      <c r="U360" s="181"/>
      <c r="V360" s="181"/>
      <c r="W360" s="181"/>
      <c r="X360" s="181"/>
      <c r="Y360" s="181"/>
      <c r="Z360" s="181"/>
      <c r="AA360" s="181"/>
      <c r="AB360" s="181"/>
      <c r="AC360" s="181"/>
      <c r="AD360" s="181"/>
      <c r="AE360" s="181"/>
      <c r="AF360" s="181"/>
      <c r="AG360" s="181"/>
      <c r="AH360" s="181"/>
      <c r="AI360" s="181"/>
      <c r="AJ360" s="181"/>
      <c r="AK360" s="181"/>
      <c r="AL360" s="181"/>
      <c r="AM360" s="181"/>
      <c r="AN360" s="181"/>
      <c r="AO360" s="181"/>
      <c r="AP360" s="181"/>
      <c r="AQ360" s="181"/>
      <c r="AR360" s="181"/>
      <c r="AS360" s="181"/>
      <c r="AT360" s="181"/>
      <c r="AU360" s="181"/>
      <c r="AV360" s="181"/>
      <c r="AW360" s="181"/>
      <c r="AX360" s="181"/>
      <c r="AY360" s="181"/>
      <c r="AZ360" s="181"/>
      <c r="BA360" s="181"/>
      <c r="BB360" s="181"/>
      <c r="BC360" s="181"/>
      <c r="BD360" s="181"/>
      <c r="BE360" s="181"/>
      <c r="BF360" s="181"/>
      <c r="BG360" s="181"/>
      <c r="BH360" s="181"/>
      <c r="BI360" s="181"/>
      <c r="BJ360" s="181"/>
      <c r="BK360" s="181"/>
      <c r="BL360" s="181"/>
      <c r="BM360" s="181"/>
      <c r="BN360" s="181"/>
      <c r="BO360" s="181"/>
      <c r="BP360" s="181"/>
      <c r="BQ360" s="181"/>
      <c r="BR360" s="181"/>
      <c r="BS360" s="181"/>
      <c r="BT360" s="181"/>
      <c r="BU360" s="181"/>
      <c r="BV360" s="181"/>
      <c r="BW360" s="181"/>
      <c r="BX360" s="181"/>
      <c r="BY360" s="181"/>
      <c r="BZ360" s="181"/>
      <c r="CA360" s="181"/>
      <c r="CB360" s="181"/>
      <c r="CC360" s="181"/>
      <c r="CD360" s="181"/>
      <c r="CE360" s="181"/>
      <c r="CF360" s="181"/>
      <c r="CG360" s="181"/>
      <c r="CH360" s="181"/>
      <c r="CI360" s="181"/>
      <c r="CJ360" s="181"/>
      <c r="CK360" s="181"/>
      <c r="CL360" s="181"/>
      <c r="CM360" s="181"/>
      <c r="CN360" s="181"/>
      <c r="CO360" s="181"/>
      <c r="CP360" s="181"/>
      <c r="CQ360" s="181"/>
      <c r="CR360" s="181"/>
      <c r="CS360" s="181"/>
      <c r="CT360" s="181"/>
      <c r="CU360" s="181"/>
      <c r="CV360" s="181"/>
      <c r="CW360" s="181"/>
      <c r="CX360" s="181"/>
      <c r="CY360" s="181"/>
      <c r="CZ360" s="181"/>
      <c r="DA360" s="181"/>
      <c r="DB360" s="181"/>
      <c r="DC360" s="181"/>
      <c r="DD360" s="181"/>
      <c r="DE360" s="181"/>
      <c r="DF360" s="181"/>
      <c r="DG360" s="181"/>
      <c r="DH360" s="181"/>
      <c r="DI360" s="181"/>
      <c r="DJ360" s="181"/>
      <c r="DK360" s="181"/>
      <c r="DL360" s="181"/>
      <c r="DM360" s="181"/>
      <c r="DN360" s="181"/>
      <c r="DO360" s="181"/>
      <c r="DP360" s="181"/>
      <c r="DQ360" s="181"/>
      <c r="DR360" s="181"/>
      <c r="DS360" s="181"/>
      <c r="DT360" s="181"/>
      <c r="DU360" s="181"/>
      <c r="DV360" s="181"/>
      <c r="DW360" s="181"/>
      <c r="DX360" s="181"/>
      <c r="DY360" s="181"/>
      <c r="DZ360" s="181"/>
      <c r="EA360" s="181"/>
      <c r="EB360" s="181"/>
      <c r="EC360" s="181"/>
      <c r="ED360" s="181"/>
      <c r="EE360" s="181"/>
      <c r="EF360" s="181"/>
      <c r="EG360" s="181"/>
      <c r="EH360" s="181"/>
      <c r="EI360" s="181"/>
      <c r="EJ360" s="181"/>
      <c r="EK360" s="181"/>
      <c r="EL360" s="181"/>
      <c r="EM360" s="181"/>
      <c r="EN360" s="181"/>
      <c r="EO360" s="181"/>
      <c r="EP360" s="181"/>
      <c r="EQ360" s="181"/>
      <c r="ER360" s="181"/>
      <c r="ES360" s="181"/>
      <c r="ET360" s="181"/>
      <c r="EU360" s="181"/>
      <c r="EV360" s="181"/>
      <c r="EW360" s="181"/>
      <c r="EX360" s="181"/>
      <c r="EY360" s="181"/>
      <c r="EZ360" s="181"/>
      <c r="FA360" s="181"/>
      <c r="FB360" s="181"/>
      <c r="FC360" s="181"/>
      <c r="FD360" s="181"/>
      <c r="FE360" s="181"/>
      <c r="FF360" s="181"/>
      <c r="FG360" s="181"/>
      <c r="FH360" s="181"/>
      <c r="FI360" s="181"/>
      <c r="FJ360" s="181"/>
      <c r="FK360" s="181"/>
      <c r="FL360" s="181"/>
      <c r="FM360" s="181"/>
      <c r="FN360" s="181"/>
      <c r="FO360" s="181"/>
      <c r="FP360" s="181"/>
      <c r="FQ360" s="181"/>
      <c r="FR360" s="181"/>
      <c r="FS360" s="181"/>
      <c r="FT360" s="181"/>
      <c r="FU360" s="181"/>
      <c r="FV360" s="181"/>
      <c r="FW360" s="181"/>
      <c r="FX360" s="181"/>
      <c r="FY360" s="181"/>
      <c r="FZ360" s="181"/>
      <c r="GA360" s="181"/>
      <c r="GB360" s="181"/>
      <c r="GC360" s="181"/>
      <c r="GD360" s="181"/>
      <c r="GE360" s="181"/>
      <c r="GF360" s="181"/>
      <c r="GG360" s="181"/>
      <c r="GH360" s="181"/>
      <c r="GI360" s="181"/>
      <c r="GJ360" s="181"/>
      <c r="GK360" s="181"/>
      <c r="GL360" s="181"/>
      <c r="GM360" s="181"/>
      <c r="GN360" s="181"/>
      <c r="GO360" s="181"/>
      <c r="GP360" s="181"/>
      <c r="GQ360" s="181"/>
      <c r="GR360" s="181"/>
      <c r="GS360" s="181"/>
      <c r="GT360" s="181"/>
      <c r="GU360" s="181"/>
      <c r="GV360" s="181"/>
      <c r="GW360" s="181"/>
      <c r="GX360" s="181"/>
      <c r="GY360" s="181"/>
      <c r="GZ360" s="181"/>
      <c r="HA360" s="181"/>
      <c r="HB360" s="181"/>
      <c r="HC360" s="181"/>
      <c r="HD360" s="181"/>
      <c r="HE360" s="181"/>
      <c r="HF360" s="181"/>
      <c r="HG360" s="181"/>
      <c r="HH360" s="181"/>
      <c r="HI360" s="181"/>
      <c r="HJ360" s="181"/>
      <c r="HK360" s="181"/>
      <c r="HL360" s="181"/>
      <c r="HM360" s="181"/>
      <c r="HN360" s="181"/>
      <c r="HO360" s="181"/>
      <c r="HP360" s="181"/>
      <c r="HQ360" s="181"/>
      <c r="HR360" s="181"/>
      <c r="HS360" s="181"/>
      <c r="HT360" s="181"/>
      <c r="HU360" s="181"/>
      <c r="HV360" s="181"/>
      <c r="HW360" s="181"/>
      <c r="HX360" s="181"/>
      <c r="HY360" s="181"/>
      <c r="HZ360" s="181"/>
      <c r="IA360" s="181"/>
      <c r="IB360" s="181"/>
      <c r="IC360" s="181"/>
      <c r="ID360" s="181"/>
      <c r="IE360" s="181"/>
      <c r="IF360" s="181"/>
      <c r="IG360" s="181"/>
      <c r="IH360" s="181"/>
      <c r="II360" s="181"/>
      <c r="IJ360" s="181"/>
      <c r="IK360" s="181"/>
      <c r="IL360" s="181"/>
      <c r="IM360" s="181"/>
      <c r="IN360" s="181"/>
      <c r="IO360" s="181"/>
      <c r="IP360" s="181"/>
      <c r="IQ360" s="181"/>
      <c r="IR360" s="181"/>
      <c r="IS360" s="181"/>
      <c r="IT360" s="181"/>
    </row>
    <row r="361" spans="1:254" s="244" customFormat="1" ht="15.6" x14ac:dyDescent="0.3">
      <c r="A361" s="195" t="s">
        <v>639</v>
      </c>
      <c r="B361" s="281"/>
      <c r="C361" s="242"/>
      <c r="D361" s="242"/>
      <c r="E361" s="242"/>
      <c r="F361" s="242"/>
      <c r="G361" s="243">
        <f>SUM(G362+G365+G367)</f>
        <v>3928.6</v>
      </c>
    </row>
    <row r="362" spans="1:254" s="126" customFormat="1" x14ac:dyDescent="0.25">
      <c r="A362" s="214" t="s">
        <v>96</v>
      </c>
      <c r="B362" s="219" t="s">
        <v>584</v>
      </c>
      <c r="C362" s="216" t="s">
        <v>83</v>
      </c>
      <c r="D362" s="216" t="s">
        <v>118</v>
      </c>
      <c r="E362" s="216"/>
      <c r="F362" s="216"/>
      <c r="G362" s="217">
        <f>SUM(G363+G364)</f>
        <v>3761.45</v>
      </c>
    </row>
    <row r="363" spans="1:254" ht="39.6" x14ac:dyDescent="0.25">
      <c r="A363" s="209" t="s">
        <v>585</v>
      </c>
      <c r="B363" s="215" t="s">
        <v>584</v>
      </c>
      <c r="C363" s="211" t="s">
        <v>83</v>
      </c>
      <c r="D363" s="211" t="s">
        <v>118</v>
      </c>
      <c r="E363" s="211" t="s">
        <v>95</v>
      </c>
      <c r="F363" s="211" t="s">
        <v>90</v>
      </c>
      <c r="G363" s="212">
        <v>1950.77</v>
      </c>
    </row>
    <row r="364" spans="1:254" x14ac:dyDescent="0.25">
      <c r="A364" s="209" t="s">
        <v>586</v>
      </c>
      <c r="B364" s="215" t="s">
        <v>584</v>
      </c>
      <c r="C364" s="211" t="s">
        <v>83</v>
      </c>
      <c r="D364" s="211" t="s">
        <v>118</v>
      </c>
      <c r="E364" s="211" t="s">
        <v>95</v>
      </c>
      <c r="F364" s="211" t="s">
        <v>98</v>
      </c>
      <c r="G364" s="212">
        <v>1810.68</v>
      </c>
    </row>
    <row r="365" spans="1:254" x14ac:dyDescent="0.25">
      <c r="A365" s="224" t="s">
        <v>127</v>
      </c>
      <c r="B365" s="219" t="s">
        <v>584</v>
      </c>
      <c r="C365" s="216" t="s">
        <v>83</v>
      </c>
      <c r="D365" s="216" t="s">
        <v>118</v>
      </c>
      <c r="E365" s="216" t="s">
        <v>128</v>
      </c>
      <c r="F365" s="216"/>
      <c r="G365" s="212">
        <f>SUM(G366)</f>
        <v>162.65</v>
      </c>
    </row>
    <row r="366" spans="1:254" x14ac:dyDescent="0.25">
      <c r="A366" s="209" t="s">
        <v>586</v>
      </c>
      <c r="B366" s="222" t="s">
        <v>584</v>
      </c>
      <c r="C366" s="211" t="s">
        <v>83</v>
      </c>
      <c r="D366" s="211" t="s">
        <v>118</v>
      </c>
      <c r="E366" s="211" t="s">
        <v>128</v>
      </c>
      <c r="F366" s="211" t="s">
        <v>98</v>
      </c>
      <c r="G366" s="212">
        <v>162.65</v>
      </c>
    </row>
    <row r="367" spans="1:254" ht="26.4" x14ac:dyDescent="0.25">
      <c r="A367" s="214" t="s">
        <v>597</v>
      </c>
      <c r="B367" s="222" t="s">
        <v>584</v>
      </c>
      <c r="C367" s="211" t="s">
        <v>83</v>
      </c>
      <c r="D367" s="211" t="s">
        <v>118</v>
      </c>
      <c r="E367" s="211" t="s">
        <v>148</v>
      </c>
      <c r="F367" s="211"/>
      <c r="G367" s="212">
        <f>SUM(G368)</f>
        <v>4.5</v>
      </c>
    </row>
    <row r="368" spans="1:254" x14ac:dyDescent="0.25">
      <c r="A368" s="209" t="s">
        <v>586</v>
      </c>
      <c r="B368" s="222" t="s">
        <v>584</v>
      </c>
      <c r="C368" s="211" t="s">
        <v>83</v>
      </c>
      <c r="D368" s="211" t="s">
        <v>118</v>
      </c>
      <c r="E368" s="211" t="s">
        <v>148</v>
      </c>
      <c r="F368" s="211" t="s">
        <v>98</v>
      </c>
      <c r="G368" s="212">
        <v>4.5</v>
      </c>
    </row>
    <row r="369" spans="1:254" s="286" customFormat="1" ht="15.6" x14ac:dyDescent="0.3">
      <c r="A369" s="282" t="s">
        <v>640</v>
      </c>
      <c r="B369" s="283">
        <v>510</v>
      </c>
      <c r="C369" s="284"/>
      <c r="D369" s="284"/>
      <c r="E369" s="284"/>
      <c r="F369" s="284"/>
      <c r="G369" s="285">
        <f>SUM(G385+G419+G370+G375+G408+G381)</f>
        <v>34592.85</v>
      </c>
    </row>
    <row r="370" spans="1:254" s="213" customFormat="1" ht="15.6" x14ac:dyDescent="0.3">
      <c r="A370" s="228" t="s">
        <v>175</v>
      </c>
      <c r="B370" s="197" t="s">
        <v>584</v>
      </c>
      <c r="C370" s="197" t="s">
        <v>109</v>
      </c>
      <c r="D370" s="242"/>
      <c r="E370" s="287"/>
      <c r="F370" s="287"/>
      <c r="G370" s="288">
        <f>SUM(G371)</f>
        <v>699.95</v>
      </c>
      <c r="H370" s="203"/>
      <c r="I370" s="203"/>
      <c r="J370" s="203"/>
      <c r="K370" s="203"/>
      <c r="L370" s="203"/>
      <c r="M370" s="203"/>
      <c r="N370" s="203"/>
      <c r="O370" s="203"/>
      <c r="P370" s="203"/>
      <c r="Q370" s="203"/>
      <c r="R370" s="203"/>
      <c r="S370" s="203"/>
      <c r="T370" s="203"/>
      <c r="U370" s="203"/>
      <c r="V370" s="203"/>
      <c r="W370" s="203"/>
      <c r="X370" s="203"/>
      <c r="Y370" s="203"/>
      <c r="Z370" s="203"/>
      <c r="AA370" s="203"/>
      <c r="AB370" s="203"/>
      <c r="AC370" s="203"/>
      <c r="AD370" s="203"/>
      <c r="AE370" s="203"/>
      <c r="AF370" s="203"/>
      <c r="AG370" s="203"/>
      <c r="AH370" s="203"/>
      <c r="AI370" s="203"/>
      <c r="AJ370" s="203"/>
      <c r="AK370" s="203"/>
      <c r="AL370" s="203"/>
      <c r="AM370" s="203"/>
      <c r="AN370" s="203"/>
      <c r="AO370" s="203"/>
      <c r="AP370" s="203"/>
      <c r="AQ370" s="203"/>
      <c r="AR370" s="203"/>
      <c r="AS370" s="203"/>
      <c r="AT370" s="203"/>
      <c r="AU370" s="203"/>
      <c r="AV370" s="203"/>
      <c r="AW370" s="203"/>
      <c r="AX370" s="203"/>
      <c r="AY370" s="203"/>
      <c r="AZ370" s="203"/>
      <c r="BA370" s="203"/>
      <c r="BB370" s="203"/>
      <c r="BC370" s="203"/>
      <c r="BD370" s="203"/>
      <c r="BE370" s="203"/>
      <c r="BF370" s="203"/>
      <c r="BG370" s="203"/>
      <c r="BH370" s="203"/>
      <c r="BI370" s="203"/>
      <c r="BJ370" s="203"/>
      <c r="BK370" s="203"/>
      <c r="BL370" s="203"/>
      <c r="BM370" s="203"/>
      <c r="BN370" s="203"/>
      <c r="BO370" s="203"/>
      <c r="BP370" s="203"/>
      <c r="BQ370" s="203"/>
      <c r="BR370" s="203"/>
      <c r="BS370" s="203"/>
      <c r="BT370" s="203"/>
      <c r="BU370" s="203"/>
      <c r="BV370" s="203"/>
      <c r="BW370" s="203"/>
      <c r="BX370" s="203"/>
      <c r="BY370" s="203"/>
      <c r="BZ370" s="203"/>
      <c r="CA370" s="203"/>
      <c r="CB370" s="203"/>
      <c r="CC370" s="203"/>
      <c r="CD370" s="203"/>
      <c r="CE370" s="203"/>
      <c r="CF370" s="203"/>
      <c r="CG370" s="203"/>
      <c r="CH370" s="203"/>
      <c r="CI370" s="203"/>
      <c r="CJ370" s="203"/>
      <c r="CK370" s="203"/>
      <c r="CL370" s="203"/>
      <c r="CM370" s="203"/>
      <c r="CN370" s="203"/>
      <c r="CO370" s="203"/>
      <c r="CP370" s="203"/>
      <c r="CQ370" s="203"/>
      <c r="CR370" s="203"/>
      <c r="CS370" s="203"/>
      <c r="CT370" s="203"/>
      <c r="CU370" s="203"/>
      <c r="CV370" s="203"/>
      <c r="CW370" s="203"/>
      <c r="CX370" s="203"/>
      <c r="CY370" s="203"/>
      <c r="CZ370" s="203"/>
      <c r="DA370" s="203"/>
      <c r="DB370" s="203"/>
      <c r="DC370" s="203"/>
      <c r="DD370" s="203"/>
      <c r="DE370" s="203"/>
      <c r="DF370" s="203"/>
      <c r="DG370" s="203"/>
      <c r="DH370" s="203"/>
      <c r="DI370" s="203"/>
      <c r="DJ370" s="203"/>
      <c r="DK370" s="203"/>
      <c r="DL370" s="203"/>
      <c r="DM370" s="203"/>
      <c r="DN370" s="203"/>
      <c r="DO370" s="203"/>
      <c r="DP370" s="203"/>
      <c r="DQ370" s="203"/>
      <c r="DR370" s="203"/>
      <c r="DS370" s="203"/>
      <c r="DT370" s="203"/>
      <c r="DU370" s="203"/>
      <c r="DV370" s="203"/>
      <c r="DW370" s="203"/>
      <c r="DX370" s="203"/>
      <c r="DY370" s="203"/>
      <c r="DZ370" s="203"/>
      <c r="EA370" s="203"/>
      <c r="EB370" s="203"/>
      <c r="EC370" s="203"/>
      <c r="ED370" s="203"/>
      <c r="EE370" s="203"/>
      <c r="EF370" s="203"/>
      <c r="EG370" s="203"/>
      <c r="EH370" s="203"/>
      <c r="EI370" s="203"/>
      <c r="EJ370" s="203"/>
      <c r="EK370" s="203"/>
      <c r="EL370" s="203"/>
      <c r="EM370" s="203"/>
      <c r="EN370" s="203"/>
      <c r="EO370" s="203"/>
      <c r="EP370" s="203"/>
      <c r="EQ370" s="203"/>
      <c r="ER370" s="203"/>
      <c r="ES370" s="203"/>
      <c r="ET370" s="203"/>
      <c r="EU370" s="203"/>
      <c r="EV370" s="203"/>
      <c r="EW370" s="203"/>
      <c r="EX370" s="203"/>
      <c r="EY370" s="203"/>
      <c r="EZ370" s="203"/>
      <c r="FA370" s="203"/>
      <c r="FB370" s="203"/>
      <c r="FC370" s="203"/>
      <c r="FD370" s="203"/>
      <c r="FE370" s="203"/>
      <c r="FF370" s="203"/>
      <c r="FG370" s="203"/>
      <c r="FH370" s="203"/>
      <c r="FI370" s="203"/>
      <c r="FJ370" s="203"/>
      <c r="FK370" s="203"/>
      <c r="FL370" s="203"/>
      <c r="FM370" s="203"/>
      <c r="FN370" s="203"/>
      <c r="FO370" s="203"/>
      <c r="FP370" s="203"/>
      <c r="FQ370" s="203"/>
      <c r="FR370" s="203"/>
      <c r="FS370" s="203"/>
      <c r="FT370" s="203"/>
      <c r="FU370" s="203"/>
      <c r="FV370" s="203"/>
      <c r="FW370" s="203"/>
      <c r="FX370" s="203"/>
      <c r="FY370" s="203"/>
      <c r="FZ370" s="203"/>
      <c r="GA370" s="203"/>
      <c r="GB370" s="203"/>
      <c r="GC370" s="203"/>
      <c r="GD370" s="203"/>
      <c r="GE370" s="203"/>
      <c r="GF370" s="203"/>
      <c r="GG370" s="203"/>
      <c r="GH370" s="203"/>
      <c r="GI370" s="203"/>
      <c r="GJ370" s="203"/>
      <c r="GK370" s="203"/>
      <c r="GL370" s="203"/>
      <c r="GM370" s="203"/>
      <c r="GN370" s="203"/>
      <c r="GO370" s="203"/>
      <c r="GP370" s="203"/>
      <c r="GQ370" s="203"/>
      <c r="GR370" s="203"/>
      <c r="GS370" s="203"/>
      <c r="GT370" s="203"/>
      <c r="GU370" s="203"/>
      <c r="GV370" s="203"/>
      <c r="GW370" s="203"/>
      <c r="GX370" s="203"/>
      <c r="GY370" s="203"/>
      <c r="GZ370" s="203"/>
      <c r="HA370" s="203"/>
      <c r="HB370" s="203"/>
      <c r="HC370" s="203"/>
      <c r="HD370" s="203"/>
      <c r="HE370" s="203"/>
      <c r="HF370" s="203"/>
      <c r="HG370" s="203"/>
      <c r="HH370" s="203"/>
      <c r="HI370" s="203"/>
      <c r="HJ370" s="203"/>
      <c r="HK370" s="203"/>
      <c r="HL370" s="203"/>
      <c r="HM370" s="203"/>
      <c r="HN370" s="203"/>
      <c r="HO370" s="203"/>
      <c r="HP370" s="203"/>
      <c r="HQ370" s="203"/>
      <c r="HR370" s="203"/>
      <c r="HS370" s="203"/>
      <c r="HT370" s="203"/>
      <c r="HU370" s="203"/>
      <c r="HV370" s="203"/>
      <c r="HW370" s="203"/>
      <c r="HX370" s="203"/>
      <c r="HY370" s="203"/>
      <c r="HZ370" s="203"/>
      <c r="IA370" s="203"/>
      <c r="IB370" s="203"/>
      <c r="IC370" s="203"/>
      <c r="ID370" s="203"/>
      <c r="IE370" s="203"/>
      <c r="IF370" s="203"/>
      <c r="IG370" s="203"/>
      <c r="IH370" s="203"/>
      <c r="II370" s="203"/>
      <c r="IJ370" s="203"/>
      <c r="IK370" s="203"/>
      <c r="IL370" s="203"/>
      <c r="IM370" s="203"/>
      <c r="IN370" s="203"/>
      <c r="IO370" s="203"/>
      <c r="IP370" s="203"/>
      <c r="IQ370" s="203"/>
      <c r="IR370" s="203"/>
      <c r="IS370" s="203"/>
      <c r="IT370" s="203"/>
    </row>
    <row r="371" spans="1:254" s="126" customFormat="1" x14ac:dyDescent="0.25">
      <c r="A371" s="199" t="s">
        <v>211</v>
      </c>
      <c r="B371" s="200" t="s">
        <v>584</v>
      </c>
      <c r="C371" s="201" t="s">
        <v>109</v>
      </c>
      <c r="D371" s="201" t="s">
        <v>109</v>
      </c>
      <c r="E371" s="200"/>
      <c r="F371" s="200"/>
      <c r="G371" s="202">
        <f>SUM(G372)</f>
        <v>699.95</v>
      </c>
    </row>
    <row r="372" spans="1:254" ht="14.4" x14ac:dyDescent="0.3">
      <c r="A372" s="276" t="s">
        <v>641</v>
      </c>
      <c r="B372" s="206" t="s">
        <v>584</v>
      </c>
      <c r="C372" s="201" t="s">
        <v>109</v>
      </c>
      <c r="D372" s="200" t="s">
        <v>109</v>
      </c>
      <c r="E372" s="200" t="s">
        <v>128</v>
      </c>
      <c r="F372" s="200"/>
      <c r="G372" s="289">
        <f>SUM(G373)</f>
        <v>699.95</v>
      </c>
      <c r="H372" s="203"/>
      <c r="I372" s="203"/>
      <c r="J372" s="203"/>
      <c r="K372" s="203"/>
      <c r="L372" s="203"/>
      <c r="M372" s="203"/>
      <c r="N372" s="203"/>
      <c r="O372" s="203"/>
      <c r="P372" s="203"/>
      <c r="Q372" s="203"/>
      <c r="R372" s="203"/>
      <c r="S372" s="203"/>
      <c r="T372" s="203"/>
      <c r="U372" s="203"/>
      <c r="V372" s="203"/>
      <c r="W372" s="203"/>
      <c r="X372" s="203"/>
      <c r="Y372" s="203"/>
      <c r="Z372" s="203"/>
      <c r="AA372" s="203"/>
      <c r="AB372" s="203"/>
      <c r="AC372" s="203"/>
      <c r="AD372" s="203"/>
      <c r="AE372" s="203"/>
      <c r="AF372" s="203"/>
      <c r="AG372" s="203"/>
      <c r="AH372" s="203"/>
      <c r="AI372" s="203"/>
      <c r="AJ372" s="203"/>
      <c r="AK372" s="203"/>
      <c r="AL372" s="203"/>
      <c r="AM372" s="203"/>
      <c r="AN372" s="203"/>
      <c r="AO372" s="203"/>
      <c r="AP372" s="203"/>
      <c r="AQ372" s="203"/>
      <c r="AR372" s="203"/>
      <c r="AS372" s="203"/>
      <c r="AT372" s="203"/>
      <c r="AU372" s="203"/>
      <c r="AV372" s="203"/>
      <c r="AW372" s="203"/>
      <c r="AX372" s="203"/>
      <c r="AY372" s="203"/>
      <c r="AZ372" s="203"/>
      <c r="BA372" s="203"/>
      <c r="BB372" s="203"/>
      <c r="BC372" s="203"/>
      <c r="BD372" s="203"/>
      <c r="BE372" s="203"/>
      <c r="BF372" s="203"/>
      <c r="BG372" s="203"/>
      <c r="BH372" s="203"/>
      <c r="BI372" s="203"/>
      <c r="BJ372" s="203"/>
      <c r="BK372" s="203"/>
      <c r="BL372" s="203"/>
      <c r="BM372" s="203"/>
      <c r="BN372" s="203"/>
      <c r="BO372" s="203"/>
      <c r="BP372" s="203"/>
      <c r="BQ372" s="203"/>
      <c r="BR372" s="203"/>
      <c r="BS372" s="203"/>
      <c r="BT372" s="203"/>
      <c r="BU372" s="203"/>
      <c r="BV372" s="203"/>
      <c r="BW372" s="203"/>
      <c r="BX372" s="203"/>
      <c r="BY372" s="203"/>
      <c r="BZ372" s="203"/>
      <c r="CA372" s="203"/>
      <c r="CB372" s="203"/>
      <c r="CC372" s="203"/>
      <c r="CD372" s="203"/>
      <c r="CE372" s="203"/>
      <c r="CF372" s="203"/>
      <c r="CG372" s="203"/>
      <c r="CH372" s="203"/>
      <c r="CI372" s="203"/>
      <c r="CJ372" s="203"/>
      <c r="CK372" s="203"/>
      <c r="CL372" s="203"/>
      <c r="CM372" s="203"/>
      <c r="CN372" s="203"/>
      <c r="CO372" s="203"/>
      <c r="CP372" s="203"/>
      <c r="CQ372" s="203"/>
      <c r="CR372" s="203"/>
      <c r="CS372" s="203"/>
      <c r="CT372" s="203"/>
      <c r="CU372" s="203"/>
      <c r="CV372" s="203"/>
      <c r="CW372" s="203"/>
      <c r="CX372" s="203"/>
      <c r="CY372" s="203"/>
      <c r="CZ372" s="203"/>
      <c r="DA372" s="203"/>
      <c r="DB372" s="203"/>
      <c r="DC372" s="203"/>
      <c r="DD372" s="203"/>
      <c r="DE372" s="203"/>
      <c r="DF372" s="203"/>
      <c r="DG372" s="203"/>
      <c r="DH372" s="203"/>
      <c r="DI372" s="203"/>
      <c r="DJ372" s="203"/>
      <c r="DK372" s="203"/>
      <c r="DL372" s="203"/>
      <c r="DM372" s="203"/>
      <c r="DN372" s="203"/>
      <c r="DO372" s="203"/>
      <c r="DP372" s="203"/>
      <c r="DQ372" s="203"/>
      <c r="DR372" s="203"/>
      <c r="DS372" s="203"/>
      <c r="DT372" s="203"/>
      <c r="DU372" s="203"/>
      <c r="DV372" s="203"/>
      <c r="DW372" s="203"/>
      <c r="DX372" s="203"/>
      <c r="DY372" s="203"/>
      <c r="DZ372" s="203"/>
      <c r="EA372" s="203"/>
      <c r="EB372" s="203"/>
      <c r="EC372" s="203"/>
      <c r="ED372" s="203"/>
      <c r="EE372" s="203"/>
      <c r="EF372" s="203"/>
      <c r="EG372" s="203"/>
      <c r="EH372" s="203"/>
      <c r="EI372" s="203"/>
      <c r="EJ372" s="203"/>
      <c r="EK372" s="203"/>
      <c r="EL372" s="203"/>
      <c r="EM372" s="203"/>
      <c r="EN372" s="203"/>
      <c r="EO372" s="203"/>
      <c r="EP372" s="203"/>
      <c r="EQ372" s="203"/>
      <c r="ER372" s="203"/>
      <c r="ES372" s="203"/>
      <c r="ET372" s="203"/>
      <c r="EU372" s="203"/>
      <c r="EV372" s="203"/>
      <c r="EW372" s="203"/>
      <c r="EX372" s="203"/>
      <c r="EY372" s="203"/>
      <c r="EZ372" s="203"/>
      <c r="FA372" s="203"/>
      <c r="FB372" s="203"/>
      <c r="FC372" s="203"/>
      <c r="FD372" s="203"/>
      <c r="FE372" s="203"/>
      <c r="FF372" s="203"/>
      <c r="FG372" s="203"/>
      <c r="FH372" s="203"/>
      <c r="FI372" s="203"/>
      <c r="FJ372" s="203"/>
      <c r="FK372" s="203"/>
      <c r="FL372" s="203"/>
      <c r="FM372" s="203"/>
      <c r="FN372" s="203"/>
      <c r="FO372" s="203"/>
      <c r="FP372" s="203"/>
      <c r="FQ372" s="203"/>
      <c r="FR372" s="203"/>
      <c r="FS372" s="203"/>
      <c r="FT372" s="203"/>
      <c r="FU372" s="203"/>
      <c r="FV372" s="203"/>
      <c r="FW372" s="203"/>
      <c r="FX372" s="203"/>
      <c r="FY372" s="203"/>
      <c r="FZ372" s="203"/>
      <c r="GA372" s="203"/>
      <c r="GB372" s="203"/>
      <c r="GC372" s="203"/>
      <c r="GD372" s="203"/>
      <c r="GE372" s="203"/>
      <c r="GF372" s="203"/>
      <c r="GG372" s="203"/>
      <c r="GH372" s="203"/>
      <c r="GI372" s="203"/>
      <c r="GJ372" s="203"/>
      <c r="GK372" s="203"/>
      <c r="GL372" s="203"/>
      <c r="GM372" s="203"/>
      <c r="GN372" s="203"/>
      <c r="GO372" s="203"/>
      <c r="GP372" s="203"/>
      <c r="GQ372" s="203"/>
      <c r="GR372" s="203"/>
      <c r="GS372" s="203"/>
      <c r="GT372" s="203"/>
      <c r="GU372" s="203"/>
      <c r="GV372" s="203"/>
      <c r="GW372" s="203"/>
      <c r="GX372" s="203"/>
      <c r="GY372" s="203"/>
      <c r="GZ372" s="203"/>
      <c r="HA372" s="203"/>
      <c r="HB372" s="203"/>
      <c r="HC372" s="203"/>
      <c r="HD372" s="203"/>
      <c r="HE372" s="203"/>
      <c r="HF372" s="203"/>
      <c r="HG372" s="203"/>
      <c r="HH372" s="203"/>
      <c r="HI372" s="203"/>
      <c r="HJ372" s="203"/>
      <c r="HK372" s="203"/>
      <c r="HL372" s="203"/>
      <c r="HM372" s="203"/>
      <c r="HN372" s="203"/>
      <c r="HO372" s="203"/>
      <c r="HP372" s="203"/>
      <c r="HQ372" s="203"/>
      <c r="HR372" s="203"/>
      <c r="HS372" s="203"/>
      <c r="HT372" s="203"/>
      <c r="HU372" s="203"/>
      <c r="HV372" s="203"/>
      <c r="HW372" s="203"/>
      <c r="HX372" s="203"/>
      <c r="HY372" s="203"/>
      <c r="HZ372" s="203"/>
      <c r="IA372" s="203"/>
      <c r="IB372" s="203"/>
      <c r="IC372" s="203"/>
      <c r="ID372" s="203"/>
      <c r="IE372" s="203"/>
      <c r="IF372" s="203"/>
      <c r="IG372" s="203"/>
      <c r="IH372" s="203"/>
      <c r="II372" s="203"/>
      <c r="IJ372" s="203"/>
      <c r="IK372" s="203"/>
      <c r="IL372" s="203"/>
      <c r="IM372" s="203"/>
      <c r="IN372" s="203"/>
      <c r="IO372" s="203"/>
      <c r="IP372" s="203"/>
      <c r="IQ372" s="203"/>
      <c r="IR372" s="203"/>
      <c r="IS372" s="203"/>
      <c r="IT372" s="203"/>
    </row>
    <row r="373" spans="1:254" ht="13.8" x14ac:dyDescent="0.25">
      <c r="A373" s="214" t="s">
        <v>127</v>
      </c>
      <c r="B373" s="216" t="s">
        <v>584</v>
      </c>
      <c r="C373" s="216" t="s">
        <v>109</v>
      </c>
      <c r="D373" s="219" t="s">
        <v>109</v>
      </c>
      <c r="E373" s="219" t="s">
        <v>128</v>
      </c>
      <c r="F373" s="219"/>
      <c r="G373" s="217">
        <f>SUM(G374)</f>
        <v>699.95</v>
      </c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03"/>
      <c r="S373" s="203"/>
      <c r="T373" s="203"/>
      <c r="U373" s="203"/>
      <c r="V373" s="203"/>
      <c r="W373" s="203"/>
      <c r="X373" s="203"/>
      <c r="Y373" s="203"/>
      <c r="Z373" s="203"/>
      <c r="AA373" s="203"/>
      <c r="AB373" s="203"/>
      <c r="AC373" s="203"/>
      <c r="AD373" s="203"/>
      <c r="AE373" s="203"/>
      <c r="AF373" s="203"/>
      <c r="AG373" s="203"/>
      <c r="AH373" s="203"/>
      <c r="AI373" s="203"/>
      <c r="AJ373" s="203"/>
      <c r="AK373" s="203"/>
      <c r="AL373" s="203"/>
      <c r="AM373" s="203"/>
      <c r="AN373" s="203"/>
      <c r="AO373" s="203"/>
      <c r="AP373" s="203"/>
      <c r="AQ373" s="203"/>
      <c r="AR373" s="203"/>
      <c r="AS373" s="203"/>
      <c r="AT373" s="203"/>
      <c r="AU373" s="203"/>
      <c r="AV373" s="203"/>
      <c r="AW373" s="203"/>
      <c r="AX373" s="203"/>
      <c r="AY373" s="203"/>
      <c r="AZ373" s="203"/>
      <c r="BA373" s="203"/>
      <c r="BB373" s="203"/>
      <c r="BC373" s="203"/>
      <c r="BD373" s="203"/>
      <c r="BE373" s="203"/>
      <c r="BF373" s="203"/>
      <c r="BG373" s="203"/>
      <c r="BH373" s="203"/>
      <c r="BI373" s="203"/>
      <c r="BJ373" s="203"/>
      <c r="BK373" s="203"/>
      <c r="BL373" s="203"/>
      <c r="BM373" s="203"/>
      <c r="BN373" s="203"/>
      <c r="BO373" s="203"/>
      <c r="BP373" s="203"/>
      <c r="BQ373" s="203"/>
      <c r="BR373" s="203"/>
      <c r="BS373" s="203"/>
      <c r="BT373" s="203"/>
      <c r="BU373" s="203"/>
      <c r="BV373" s="203"/>
      <c r="BW373" s="203"/>
      <c r="BX373" s="203"/>
      <c r="BY373" s="203"/>
      <c r="BZ373" s="203"/>
      <c r="CA373" s="203"/>
      <c r="CB373" s="203"/>
      <c r="CC373" s="203"/>
      <c r="CD373" s="203"/>
      <c r="CE373" s="203"/>
      <c r="CF373" s="203"/>
      <c r="CG373" s="203"/>
      <c r="CH373" s="203"/>
      <c r="CI373" s="203"/>
      <c r="CJ373" s="203"/>
      <c r="CK373" s="203"/>
      <c r="CL373" s="203"/>
      <c r="CM373" s="203"/>
      <c r="CN373" s="203"/>
      <c r="CO373" s="203"/>
      <c r="CP373" s="203"/>
      <c r="CQ373" s="203"/>
      <c r="CR373" s="203"/>
      <c r="CS373" s="203"/>
      <c r="CT373" s="203"/>
      <c r="CU373" s="203"/>
      <c r="CV373" s="203"/>
      <c r="CW373" s="203"/>
      <c r="CX373" s="203"/>
      <c r="CY373" s="203"/>
      <c r="CZ373" s="203"/>
      <c r="DA373" s="203"/>
      <c r="DB373" s="203"/>
      <c r="DC373" s="203"/>
      <c r="DD373" s="203"/>
      <c r="DE373" s="203"/>
      <c r="DF373" s="203"/>
      <c r="DG373" s="203"/>
      <c r="DH373" s="203"/>
      <c r="DI373" s="203"/>
      <c r="DJ373" s="203"/>
      <c r="DK373" s="203"/>
      <c r="DL373" s="203"/>
      <c r="DM373" s="203"/>
      <c r="DN373" s="203"/>
      <c r="DO373" s="203"/>
      <c r="DP373" s="203"/>
      <c r="DQ373" s="203"/>
      <c r="DR373" s="203"/>
      <c r="DS373" s="203"/>
      <c r="DT373" s="203"/>
      <c r="DU373" s="203"/>
      <c r="DV373" s="203"/>
      <c r="DW373" s="203"/>
      <c r="DX373" s="203"/>
      <c r="DY373" s="203"/>
      <c r="DZ373" s="203"/>
      <c r="EA373" s="203"/>
      <c r="EB373" s="203"/>
      <c r="EC373" s="203"/>
      <c r="ED373" s="203"/>
      <c r="EE373" s="203"/>
      <c r="EF373" s="203"/>
      <c r="EG373" s="203"/>
      <c r="EH373" s="203"/>
      <c r="EI373" s="203"/>
      <c r="EJ373" s="203"/>
      <c r="EK373" s="203"/>
      <c r="EL373" s="203"/>
      <c r="EM373" s="203"/>
      <c r="EN373" s="203"/>
      <c r="EO373" s="203"/>
      <c r="EP373" s="203"/>
      <c r="EQ373" s="203"/>
      <c r="ER373" s="203"/>
      <c r="ES373" s="203"/>
      <c r="ET373" s="203"/>
      <c r="EU373" s="203"/>
      <c r="EV373" s="203"/>
      <c r="EW373" s="203"/>
      <c r="EX373" s="203"/>
      <c r="EY373" s="203"/>
      <c r="EZ373" s="203"/>
      <c r="FA373" s="203"/>
      <c r="FB373" s="203"/>
      <c r="FC373" s="203"/>
      <c r="FD373" s="203"/>
      <c r="FE373" s="203"/>
      <c r="FF373" s="203"/>
      <c r="FG373" s="203"/>
      <c r="FH373" s="203"/>
      <c r="FI373" s="203"/>
      <c r="FJ373" s="203"/>
      <c r="FK373" s="203"/>
      <c r="FL373" s="203"/>
      <c r="FM373" s="203"/>
      <c r="FN373" s="203"/>
      <c r="FO373" s="203"/>
      <c r="FP373" s="203"/>
      <c r="FQ373" s="203"/>
      <c r="FR373" s="203"/>
      <c r="FS373" s="203"/>
      <c r="FT373" s="203"/>
      <c r="FU373" s="203"/>
      <c r="FV373" s="203"/>
      <c r="FW373" s="203"/>
      <c r="FX373" s="203"/>
      <c r="FY373" s="203"/>
      <c r="FZ373" s="203"/>
      <c r="GA373" s="203"/>
      <c r="GB373" s="203"/>
      <c r="GC373" s="203"/>
      <c r="GD373" s="203"/>
      <c r="GE373" s="203"/>
      <c r="GF373" s="203"/>
      <c r="GG373" s="203"/>
      <c r="GH373" s="203"/>
      <c r="GI373" s="203"/>
      <c r="GJ373" s="203"/>
      <c r="GK373" s="203"/>
      <c r="GL373" s="203"/>
      <c r="GM373" s="203"/>
      <c r="GN373" s="203"/>
      <c r="GO373" s="203"/>
      <c r="GP373" s="203"/>
      <c r="GQ373" s="203"/>
      <c r="GR373" s="203"/>
      <c r="GS373" s="203"/>
      <c r="GT373" s="203"/>
      <c r="GU373" s="203"/>
      <c r="GV373" s="203"/>
      <c r="GW373" s="203"/>
      <c r="GX373" s="203"/>
      <c r="GY373" s="203"/>
      <c r="GZ373" s="203"/>
      <c r="HA373" s="203"/>
      <c r="HB373" s="203"/>
      <c r="HC373" s="203"/>
      <c r="HD373" s="203"/>
      <c r="HE373" s="203"/>
      <c r="HF373" s="203"/>
      <c r="HG373" s="203"/>
      <c r="HH373" s="203"/>
      <c r="HI373" s="203"/>
      <c r="HJ373" s="203"/>
      <c r="HK373" s="203"/>
      <c r="HL373" s="203"/>
      <c r="HM373" s="203"/>
      <c r="HN373" s="203"/>
      <c r="HO373" s="203"/>
      <c r="HP373" s="203"/>
      <c r="HQ373" s="203"/>
      <c r="HR373" s="203"/>
      <c r="HS373" s="203"/>
      <c r="HT373" s="203"/>
      <c r="HU373" s="203"/>
      <c r="HV373" s="203"/>
      <c r="HW373" s="203"/>
      <c r="HX373" s="203"/>
      <c r="HY373" s="203"/>
      <c r="HZ373" s="203"/>
      <c r="IA373" s="203"/>
      <c r="IB373" s="203"/>
      <c r="IC373" s="203"/>
      <c r="ID373" s="203"/>
      <c r="IE373" s="203"/>
      <c r="IF373" s="203"/>
      <c r="IG373" s="203"/>
      <c r="IH373" s="203"/>
      <c r="II373" s="203"/>
      <c r="IJ373" s="203"/>
      <c r="IK373" s="203"/>
      <c r="IL373" s="203"/>
      <c r="IM373" s="203"/>
      <c r="IN373" s="203"/>
      <c r="IO373" s="203"/>
      <c r="IP373" s="203"/>
      <c r="IQ373" s="203"/>
      <c r="IR373" s="203"/>
      <c r="IS373" s="203"/>
      <c r="IT373" s="203"/>
    </row>
    <row r="374" spans="1:254" ht="13.8" x14ac:dyDescent="0.25">
      <c r="A374" s="209" t="s">
        <v>99</v>
      </c>
      <c r="B374" s="211" t="s">
        <v>584</v>
      </c>
      <c r="C374" s="211" t="s">
        <v>109</v>
      </c>
      <c r="D374" s="222" t="s">
        <v>109</v>
      </c>
      <c r="E374" s="222" t="s">
        <v>128</v>
      </c>
      <c r="F374" s="222" t="s">
        <v>100</v>
      </c>
      <c r="G374" s="212">
        <v>699.95</v>
      </c>
      <c r="H374" s="233"/>
      <c r="I374" s="233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  <c r="T374" s="233"/>
      <c r="U374" s="233"/>
      <c r="V374" s="233"/>
      <c r="W374" s="233"/>
      <c r="X374" s="233"/>
      <c r="Y374" s="233"/>
      <c r="Z374" s="233"/>
      <c r="AA374" s="233"/>
      <c r="AB374" s="233"/>
      <c r="AC374" s="233"/>
      <c r="AD374" s="233"/>
      <c r="AE374" s="233"/>
      <c r="AF374" s="233"/>
      <c r="AG374" s="233"/>
      <c r="AH374" s="233"/>
      <c r="AI374" s="233"/>
      <c r="AJ374" s="233"/>
      <c r="AK374" s="233"/>
      <c r="AL374" s="233"/>
      <c r="AM374" s="233"/>
      <c r="AN374" s="233"/>
      <c r="AO374" s="233"/>
      <c r="AP374" s="233"/>
      <c r="AQ374" s="233"/>
      <c r="AR374" s="233"/>
      <c r="AS374" s="233"/>
      <c r="AT374" s="233"/>
      <c r="AU374" s="233"/>
      <c r="AV374" s="233"/>
      <c r="AW374" s="233"/>
      <c r="AX374" s="233"/>
      <c r="AY374" s="233"/>
      <c r="AZ374" s="233"/>
      <c r="BA374" s="233"/>
      <c r="BB374" s="233"/>
      <c r="BC374" s="233"/>
      <c r="BD374" s="233"/>
      <c r="BE374" s="233"/>
      <c r="BF374" s="233"/>
      <c r="BG374" s="233"/>
      <c r="BH374" s="233"/>
      <c r="BI374" s="233"/>
      <c r="BJ374" s="233"/>
      <c r="BK374" s="233"/>
      <c r="BL374" s="233"/>
      <c r="BM374" s="233"/>
      <c r="BN374" s="233"/>
      <c r="BO374" s="233"/>
      <c r="BP374" s="233"/>
      <c r="BQ374" s="233"/>
      <c r="BR374" s="233"/>
      <c r="BS374" s="233"/>
      <c r="BT374" s="233"/>
      <c r="BU374" s="233"/>
      <c r="BV374" s="233"/>
      <c r="BW374" s="233"/>
      <c r="BX374" s="233"/>
      <c r="BY374" s="233"/>
      <c r="BZ374" s="233"/>
      <c r="CA374" s="233"/>
      <c r="CB374" s="233"/>
      <c r="CC374" s="233"/>
      <c r="CD374" s="233"/>
      <c r="CE374" s="233"/>
      <c r="CF374" s="233"/>
      <c r="CG374" s="233"/>
      <c r="CH374" s="233"/>
      <c r="CI374" s="233"/>
      <c r="CJ374" s="233"/>
      <c r="CK374" s="233"/>
      <c r="CL374" s="233"/>
      <c r="CM374" s="233"/>
      <c r="CN374" s="233"/>
      <c r="CO374" s="233"/>
      <c r="CP374" s="233"/>
      <c r="CQ374" s="233"/>
      <c r="CR374" s="233"/>
      <c r="CS374" s="233"/>
      <c r="CT374" s="233"/>
      <c r="CU374" s="233"/>
      <c r="CV374" s="233"/>
      <c r="CW374" s="233"/>
      <c r="CX374" s="233"/>
      <c r="CY374" s="233"/>
      <c r="CZ374" s="233"/>
      <c r="DA374" s="233"/>
      <c r="DB374" s="233"/>
      <c r="DC374" s="233"/>
      <c r="DD374" s="233"/>
      <c r="DE374" s="233"/>
      <c r="DF374" s="233"/>
      <c r="DG374" s="233"/>
      <c r="DH374" s="233"/>
      <c r="DI374" s="233"/>
      <c r="DJ374" s="233"/>
      <c r="DK374" s="233"/>
      <c r="DL374" s="233"/>
      <c r="DM374" s="233"/>
      <c r="DN374" s="233"/>
      <c r="DO374" s="233"/>
      <c r="DP374" s="233"/>
      <c r="DQ374" s="233"/>
      <c r="DR374" s="233"/>
      <c r="DS374" s="233"/>
      <c r="DT374" s="233"/>
      <c r="DU374" s="233"/>
      <c r="DV374" s="233"/>
      <c r="DW374" s="233"/>
      <c r="DX374" s="233"/>
      <c r="DY374" s="233"/>
      <c r="DZ374" s="233"/>
      <c r="EA374" s="233"/>
      <c r="EB374" s="233"/>
      <c r="EC374" s="233"/>
      <c r="ED374" s="233"/>
      <c r="EE374" s="233"/>
      <c r="EF374" s="233"/>
      <c r="EG374" s="233"/>
      <c r="EH374" s="233"/>
      <c r="EI374" s="233"/>
      <c r="EJ374" s="233"/>
      <c r="EK374" s="233"/>
      <c r="EL374" s="233"/>
      <c r="EM374" s="233"/>
      <c r="EN374" s="233"/>
      <c r="EO374" s="233"/>
      <c r="EP374" s="233"/>
      <c r="EQ374" s="233"/>
      <c r="ER374" s="233"/>
      <c r="ES374" s="233"/>
      <c r="ET374" s="233"/>
      <c r="EU374" s="233"/>
      <c r="EV374" s="233"/>
      <c r="EW374" s="233"/>
      <c r="EX374" s="233"/>
      <c r="EY374" s="233"/>
      <c r="EZ374" s="233"/>
      <c r="FA374" s="233"/>
      <c r="FB374" s="233"/>
      <c r="FC374" s="233"/>
      <c r="FD374" s="233"/>
      <c r="FE374" s="233"/>
      <c r="FF374" s="233"/>
      <c r="FG374" s="233"/>
      <c r="FH374" s="233"/>
      <c r="FI374" s="233"/>
      <c r="FJ374" s="233"/>
      <c r="FK374" s="233"/>
      <c r="FL374" s="233"/>
      <c r="FM374" s="233"/>
      <c r="FN374" s="233"/>
      <c r="FO374" s="233"/>
      <c r="FP374" s="233"/>
      <c r="FQ374" s="233"/>
      <c r="FR374" s="233"/>
      <c r="FS374" s="233"/>
      <c r="FT374" s="233"/>
      <c r="FU374" s="233"/>
      <c r="FV374" s="233"/>
      <c r="FW374" s="233"/>
      <c r="FX374" s="233"/>
      <c r="FY374" s="233"/>
      <c r="FZ374" s="233"/>
      <c r="GA374" s="233"/>
      <c r="GB374" s="233"/>
      <c r="GC374" s="233"/>
      <c r="GD374" s="233"/>
      <c r="GE374" s="233"/>
      <c r="GF374" s="233"/>
      <c r="GG374" s="233"/>
      <c r="GH374" s="233"/>
      <c r="GI374" s="233"/>
      <c r="GJ374" s="233"/>
      <c r="GK374" s="233"/>
      <c r="GL374" s="233"/>
      <c r="GM374" s="233"/>
      <c r="GN374" s="233"/>
      <c r="GO374" s="233"/>
      <c r="GP374" s="233"/>
      <c r="GQ374" s="233"/>
      <c r="GR374" s="233"/>
      <c r="GS374" s="233"/>
      <c r="GT374" s="233"/>
      <c r="GU374" s="233"/>
      <c r="GV374" s="233"/>
      <c r="GW374" s="233"/>
      <c r="GX374" s="233"/>
      <c r="GY374" s="233"/>
      <c r="GZ374" s="233"/>
      <c r="HA374" s="233"/>
      <c r="HB374" s="233"/>
      <c r="HC374" s="233"/>
      <c r="HD374" s="233"/>
      <c r="HE374" s="233"/>
      <c r="HF374" s="233"/>
      <c r="HG374" s="233"/>
      <c r="HH374" s="233"/>
      <c r="HI374" s="233"/>
      <c r="HJ374" s="233"/>
      <c r="HK374" s="233"/>
      <c r="HL374" s="233"/>
      <c r="HM374" s="233"/>
      <c r="HN374" s="233"/>
      <c r="HO374" s="233"/>
      <c r="HP374" s="233"/>
      <c r="HQ374" s="233"/>
      <c r="HR374" s="233"/>
      <c r="HS374" s="233"/>
      <c r="HT374" s="233"/>
      <c r="HU374" s="233"/>
      <c r="HV374" s="233"/>
      <c r="HW374" s="233"/>
      <c r="HX374" s="233"/>
      <c r="HY374" s="233"/>
      <c r="HZ374" s="233"/>
      <c r="IA374" s="233"/>
      <c r="IB374" s="233"/>
      <c r="IC374" s="233"/>
      <c r="ID374" s="233"/>
      <c r="IE374" s="233"/>
      <c r="IF374" s="233"/>
      <c r="IG374" s="233"/>
      <c r="IH374" s="233"/>
      <c r="II374" s="233"/>
      <c r="IJ374" s="233"/>
      <c r="IK374" s="233"/>
      <c r="IL374" s="233"/>
      <c r="IM374" s="233"/>
      <c r="IN374" s="233"/>
      <c r="IO374" s="233"/>
      <c r="IP374" s="233"/>
      <c r="IQ374" s="233"/>
      <c r="IR374" s="233"/>
      <c r="IS374" s="233"/>
      <c r="IT374" s="233"/>
    </row>
    <row r="375" spans="1:254" s="194" customFormat="1" ht="13.8" x14ac:dyDescent="0.25">
      <c r="A375" s="228" t="s">
        <v>224</v>
      </c>
      <c r="B375" s="280">
        <v>510</v>
      </c>
      <c r="C375" s="197" t="s">
        <v>225</v>
      </c>
      <c r="D375" s="210"/>
      <c r="E375" s="210"/>
      <c r="F375" s="210"/>
      <c r="G375" s="198">
        <f>SUM(G376)</f>
        <v>1803.79</v>
      </c>
    </row>
    <row r="376" spans="1:254" ht="13.8" x14ac:dyDescent="0.25">
      <c r="A376" s="265" t="s">
        <v>642</v>
      </c>
      <c r="B376" s="201" t="s">
        <v>584</v>
      </c>
      <c r="C376" s="200" t="s">
        <v>225</v>
      </c>
      <c r="D376" s="200" t="s">
        <v>225</v>
      </c>
      <c r="E376" s="200"/>
      <c r="F376" s="249"/>
      <c r="G376" s="289">
        <f>SUM(G377)</f>
        <v>1803.79</v>
      </c>
      <c r="H376" s="203"/>
      <c r="I376" s="203"/>
      <c r="J376" s="203"/>
      <c r="K376" s="203"/>
      <c r="L376" s="203"/>
      <c r="M376" s="203"/>
      <c r="N376" s="203"/>
      <c r="O376" s="203"/>
      <c r="P376" s="203"/>
      <c r="Q376" s="203"/>
      <c r="R376" s="203"/>
      <c r="S376" s="203"/>
      <c r="T376" s="203"/>
      <c r="U376" s="203"/>
      <c r="V376" s="203"/>
      <c r="W376" s="203"/>
      <c r="X376" s="203"/>
      <c r="Y376" s="203"/>
      <c r="Z376" s="203"/>
      <c r="AA376" s="203"/>
      <c r="AB376" s="203"/>
      <c r="AC376" s="203"/>
      <c r="AD376" s="203"/>
      <c r="AE376" s="203"/>
      <c r="AF376" s="203"/>
      <c r="AG376" s="203"/>
      <c r="AH376" s="203"/>
      <c r="AI376" s="203"/>
      <c r="AJ376" s="203"/>
      <c r="AK376" s="203"/>
      <c r="AL376" s="203"/>
      <c r="AM376" s="203"/>
      <c r="AN376" s="203"/>
      <c r="AO376" s="203"/>
      <c r="AP376" s="203"/>
      <c r="AQ376" s="203"/>
      <c r="AR376" s="203"/>
      <c r="AS376" s="203"/>
      <c r="AT376" s="203"/>
      <c r="AU376" s="203"/>
      <c r="AV376" s="203"/>
      <c r="AW376" s="203"/>
      <c r="AX376" s="203"/>
      <c r="AY376" s="203"/>
      <c r="AZ376" s="203"/>
      <c r="BA376" s="203"/>
      <c r="BB376" s="203"/>
      <c r="BC376" s="203"/>
      <c r="BD376" s="203"/>
      <c r="BE376" s="203"/>
      <c r="BF376" s="203"/>
      <c r="BG376" s="203"/>
      <c r="BH376" s="203"/>
      <c r="BI376" s="203"/>
      <c r="BJ376" s="203"/>
      <c r="BK376" s="203"/>
      <c r="BL376" s="203"/>
      <c r="BM376" s="203"/>
      <c r="BN376" s="203"/>
      <c r="BO376" s="203"/>
      <c r="BP376" s="203"/>
      <c r="BQ376" s="203"/>
      <c r="BR376" s="203"/>
      <c r="BS376" s="203"/>
      <c r="BT376" s="203"/>
      <c r="BU376" s="203"/>
      <c r="BV376" s="203"/>
      <c r="BW376" s="203"/>
      <c r="BX376" s="203"/>
      <c r="BY376" s="203"/>
      <c r="BZ376" s="203"/>
      <c r="CA376" s="203"/>
      <c r="CB376" s="203"/>
      <c r="CC376" s="203"/>
      <c r="CD376" s="203"/>
      <c r="CE376" s="203"/>
      <c r="CF376" s="203"/>
      <c r="CG376" s="203"/>
      <c r="CH376" s="203"/>
      <c r="CI376" s="203"/>
      <c r="CJ376" s="203"/>
      <c r="CK376" s="203"/>
      <c r="CL376" s="203"/>
      <c r="CM376" s="203"/>
      <c r="CN376" s="203"/>
      <c r="CO376" s="203"/>
      <c r="CP376" s="203"/>
      <c r="CQ376" s="203"/>
      <c r="CR376" s="203"/>
      <c r="CS376" s="203"/>
      <c r="CT376" s="203"/>
      <c r="CU376" s="203"/>
      <c r="CV376" s="203"/>
      <c r="CW376" s="203"/>
      <c r="CX376" s="203"/>
      <c r="CY376" s="203"/>
      <c r="CZ376" s="203"/>
      <c r="DA376" s="203"/>
      <c r="DB376" s="203"/>
      <c r="DC376" s="203"/>
      <c r="DD376" s="203"/>
      <c r="DE376" s="203"/>
      <c r="DF376" s="203"/>
      <c r="DG376" s="203"/>
      <c r="DH376" s="203"/>
      <c r="DI376" s="203"/>
      <c r="DJ376" s="203"/>
      <c r="DK376" s="203"/>
      <c r="DL376" s="203"/>
      <c r="DM376" s="203"/>
      <c r="DN376" s="203"/>
      <c r="DO376" s="203"/>
      <c r="DP376" s="203"/>
      <c r="DQ376" s="203"/>
      <c r="DR376" s="203"/>
      <c r="DS376" s="203"/>
      <c r="DT376" s="203"/>
      <c r="DU376" s="203"/>
      <c r="DV376" s="203"/>
      <c r="DW376" s="203"/>
      <c r="DX376" s="203"/>
      <c r="DY376" s="203"/>
      <c r="DZ376" s="203"/>
      <c r="EA376" s="203"/>
      <c r="EB376" s="203"/>
      <c r="EC376" s="203"/>
      <c r="ED376" s="203"/>
      <c r="EE376" s="203"/>
      <c r="EF376" s="203"/>
      <c r="EG376" s="203"/>
      <c r="EH376" s="203"/>
      <c r="EI376" s="203"/>
      <c r="EJ376" s="203"/>
      <c r="EK376" s="203"/>
      <c r="EL376" s="203"/>
      <c r="EM376" s="203"/>
      <c r="EN376" s="203"/>
      <c r="EO376" s="203"/>
      <c r="EP376" s="203"/>
      <c r="EQ376" s="203"/>
      <c r="ER376" s="203"/>
      <c r="ES376" s="203"/>
      <c r="ET376" s="203"/>
      <c r="EU376" s="203"/>
      <c r="EV376" s="203"/>
      <c r="EW376" s="203"/>
      <c r="EX376" s="203"/>
      <c r="EY376" s="203"/>
      <c r="EZ376" s="203"/>
      <c r="FA376" s="203"/>
      <c r="FB376" s="203"/>
      <c r="FC376" s="203"/>
      <c r="FD376" s="203"/>
      <c r="FE376" s="203"/>
      <c r="FF376" s="203"/>
      <c r="FG376" s="203"/>
      <c r="FH376" s="203"/>
      <c r="FI376" s="203"/>
      <c r="FJ376" s="203"/>
      <c r="FK376" s="203"/>
      <c r="FL376" s="203"/>
      <c r="FM376" s="203"/>
      <c r="FN376" s="203"/>
      <c r="FO376" s="203"/>
      <c r="FP376" s="203"/>
      <c r="FQ376" s="203"/>
      <c r="FR376" s="203"/>
      <c r="FS376" s="203"/>
      <c r="FT376" s="203"/>
      <c r="FU376" s="203"/>
      <c r="FV376" s="203"/>
      <c r="FW376" s="203"/>
      <c r="FX376" s="203"/>
      <c r="FY376" s="203"/>
      <c r="FZ376" s="203"/>
      <c r="GA376" s="203"/>
      <c r="GB376" s="203"/>
      <c r="GC376" s="203"/>
      <c r="GD376" s="203"/>
      <c r="GE376" s="203"/>
      <c r="GF376" s="203"/>
      <c r="GG376" s="203"/>
      <c r="GH376" s="203"/>
      <c r="GI376" s="203"/>
      <c r="GJ376" s="203"/>
      <c r="GK376" s="203"/>
      <c r="GL376" s="203"/>
      <c r="GM376" s="203"/>
      <c r="GN376" s="203"/>
      <c r="GO376" s="203"/>
      <c r="GP376" s="203"/>
      <c r="GQ376" s="203"/>
      <c r="GR376" s="203"/>
      <c r="GS376" s="203"/>
      <c r="GT376" s="203"/>
      <c r="GU376" s="203"/>
      <c r="GV376" s="203"/>
      <c r="GW376" s="203"/>
      <c r="GX376" s="203"/>
      <c r="GY376" s="203"/>
      <c r="GZ376" s="203"/>
      <c r="HA376" s="203"/>
      <c r="HB376" s="203"/>
      <c r="HC376" s="203"/>
      <c r="HD376" s="203"/>
      <c r="HE376" s="203"/>
      <c r="HF376" s="203"/>
      <c r="HG376" s="203"/>
      <c r="HH376" s="203"/>
      <c r="HI376" s="203"/>
      <c r="HJ376" s="203"/>
      <c r="HK376" s="203"/>
      <c r="HL376" s="203"/>
      <c r="HM376" s="203"/>
      <c r="HN376" s="203"/>
      <c r="HO376" s="203"/>
      <c r="HP376" s="203"/>
      <c r="HQ376" s="203"/>
      <c r="HR376" s="203"/>
      <c r="HS376" s="203"/>
      <c r="HT376" s="203"/>
      <c r="HU376" s="203"/>
      <c r="HV376" s="203"/>
      <c r="HW376" s="203"/>
      <c r="HX376" s="203"/>
      <c r="HY376" s="203"/>
      <c r="HZ376" s="203"/>
      <c r="IA376" s="203"/>
      <c r="IB376" s="203"/>
      <c r="IC376" s="203"/>
      <c r="ID376" s="203"/>
      <c r="IE376" s="203"/>
      <c r="IF376" s="203"/>
      <c r="IG376" s="203"/>
      <c r="IH376" s="203"/>
      <c r="II376" s="203"/>
      <c r="IJ376" s="203"/>
      <c r="IK376" s="203"/>
      <c r="IL376" s="203"/>
      <c r="IM376" s="203"/>
      <c r="IN376" s="203"/>
      <c r="IO376" s="203"/>
      <c r="IP376" s="203"/>
      <c r="IQ376" s="203"/>
      <c r="IR376" s="203"/>
      <c r="IS376" s="203"/>
      <c r="IT376" s="203"/>
    </row>
    <row r="377" spans="1:254" ht="14.4" x14ac:dyDescent="0.3">
      <c r="A377" s="204" t="s">
        <v>643</v>
      </c>
      <c r="B377" s="206" t="s">
        <v>584</v>
      </c>
      <c r="C377" s="220" t="s">
        <v>225</v>
      </c>
      <c r="D377" s="220" t="s">
        <v>225</v>
      </c>
      <c r="E377" s="220"/>
      <c r="F377" s="249"/>
      <c r="G377" s="289">
        <f>SUM(G378)</f>
        <v>1803.79</v>
      </c>
      <c r="H377" s="203"/>
      <c r="I377" s="203"/>
      <c r="J377" s="203"/>
      <c r="K377" s="203"/>
      <c r="L377" s="203"/>
      <c r="M377" s="203"/>
      <c r="N377" s="203"/>
      <c r="O377" s="203"/>
      <c r="P377" s="203"/>
      <c r="Q377" s="203"/>
      <c r="R377" s="203"/>
      <c r="S377" s="203"/>
      <c r="T377" s="203"/>
      <c r="U377" s="203"/>
      <c r="V377" s="203"/>
      <c r="W377" s="203"/>
      <c r="X377" s="203"/>
      <c r="Y377" s="203"/>
      <c r="Z377" s="203"/>
      <c r="AA377" s="203"/>
      <c r="AB377" s="203"/>
      <c r="AC377" s="203"/>
      <c r="AD377" s="203"/>
      <c r="AE377" s="203"/>
      <c r="AF377" s="203"/>
      <c r="AG377" s="203"/>
      <c r="AH377" s="203"/>
      <c r="AI377" s="203"/>
      <c r="AJ377" s="203"/>
      <c r="AK377" s="203"/>
      <c r="AL377" s="203"/>
      <c r="AM377" s="203"/>
      <c r="AN377" s="203"/>
      <c r="AO377" s="203"/>
      <c r="AP377" s="203"/>
      <c r="AQ377" s="203"/>
      <c r="AR377" s="203"/>
      <c r="AS377" s="203"/>
      <c r="AT377" s="203"/>
      <c r="AU377" s="203"/>
      <c r="AV377" s="203"/>
      <c r="AW377" s="203"/>
      <c r="AX377" s="203"/>
      <c r="AY377" s="203"/>
      <c r="AZ377" s="203"/>
      <c r="BA377" s="203"/>
      <c r="BB377" s="203"/>
      <c r="BC377" s="203"/>
      <c r="BD377" s="203"/>
      <c r="BE377" s="203"/>
      <c r="BF377" s="203"/>
      <c r="BG377" s="203"/>
      <c r="BH377" s="203"/>
      <c r="BI377" s="203"/>
      <c r="BJ377" s="203"/>
      <c r="BK377" s="203"/>
      <c r="BL377" s="203"/>
      <c r="BM377" s="203"/>
      <c r="BN377" s="203"/>
      <c r="BO377" s="203"/>
      <c r="BP377" s="203"/>
      <c r="BQ377" s="203"/>
      <c r="BR377" s="203"/>
      <c r="BS377" s="203"/>
      <c r="BT377" s="203"/>
      <c r="BU377" s="203"/>
      <c r="BV377" s="203"/>
      <c r="BW377" s="203"/>
      <c r="BX377" s="203"/>
      <c r="BY377" s="203"/>
      <c r="BZ377" s="203"/>
      <c r="CA377" s="203"/>
      <c r="CB377" s="203"/>
      <c r="CC377" s="203"/>
      <c r="CD377" s="203"/>
      <c r="CE377" s="203"/>
      <c r="CF377" s="203"/>
      <c r="CG377" s="203"/>
      <c r="CH377" s="203"/>
      <c r="CI377" s="203"/>
      <c r="CJ377" s="203"/>
      <c r="CK377" s="203"/>
      <c r="CL377" s="203"/>
      <c r="CM377" s="203"/>
      <c r="CN377" s="203"/>
      <c r="CO377" s="203"/>
      <c r="CP377" s="203"/>
      <c r="CQ377" s="203"/>
      <c r="CR377" s="203"/>
      <c r="CS377" s="203"/>
      <c r="CT377" s="203"/>
      <c r="CU377" s="203"/>
      <c r="CV377" s="203"/>
      <c r="CW377" s="203"/>
      <c r="CX377" s="203"/>
      <c r="CY377" s="203"/>
      <c r="CZ377" s="203"/>
      <c r="DA377" s="203"/>
      <c r="DB377" s="203"/>
      <c r="DC377" s="203"/>
      <c r="DD377" s="203"/>
      <c r="DE377" s="203"/>
      <c r="DF377" s="203"/>
      <c r="DG377" s="203"/>
      <c r="DH377" s="203"/>
      <c r="DI377" s="203"/>
      <c r="DJ377" s="203"/>
      <c r="DK377" s="203"/>
      <c r="DL377" s="203"/>
      <c r="DM377" s="203"/>
      <c r="DN377" s="203"/>
      <c r="DO377" s="203"/>
      <c r="DP377" s="203"/>
      <c r="DQ377" s="203"/>
      <c r="DR377" s="203"/>
      <c r="DS377" s="203"/>
      <c r="DT377" s="203"/>
      <c r="DU377" s="203"/>
      <c r="DV377" s="203"/>
      <c r="DW377" s="203"/>
      <c r="DX377" s="203"/>
      <c r="DY377" s="203"/>
      <c r="DZ377" s="203"/>
      <c r="EA377" s="203"/>
      <c r="EB377" s="203"/>
      <c r="EC377" s="203"/>
      <c r="ED377" s="203"/>
      <c r="EE377" s="203"/>
      <c r="EF377" s="203"/>
      <c r="EG377" s="203"/>
      <c r="EH377" s="203"/>
      <c r="EI377" s="203"/>
      <c r="EJ377" s="203"/>
      <c r="EK377" s="203"/>
      <c r="EL377" s="203"/>
      <c r="EM377" s="203"/>
      <c r="EN377" s="203"/>
      <c r="EO377" s="203"/>
      <c r="EP377" s="203"/>
      <c r="EQ377" s="203"/>
      <c r="ER377" s="203"/>
      <c r="ES377" s="203"/>
      <c r="ET377" s="203"/>
      <c r="EU377" s="203"/>
      <c r="EV377" s="203"/>
      <c r="EW377" s="203"/>
      <c r="EX377" s="203"/>
      <c r="EY377" s="203"/>
      <c r="EZ377" s="203"/>
      <c r="FA377" s="203"/>
      <c r="FB377" s="203"/>
      <c r="FC377" s="203"/>
      <c r="FD377" s="203"/>
      <c r="FE377" s="203"/>
      <c r="FF377" s="203"/>
      <c r="FG377" s="203"/>
      <c r="FH377" s="203"/>
      <c r="FI377" s="203"/>
      <c r="FJ377" s="203"/>
      <c r="FK377" s="203"/>
      <c r="FL377" s="203"/>
      <c r="FM377" s="203"/>
      <c r="FN377" s="203"/>
      <c r="FO377" s="203"/>
      <c r="FP377" s="203"/>
      <c r="FQ377" s="203"/>
      <c r="FR377" s="203"/>
      <c r="FS377" s="203"/>
      <c r="FT377" s="203"/>
      <c r="FU377" s="203"/>
      <c r="FV377" s="203"/>
      <c r="FW377" s="203"/>
      <c r="FX377" s="203"/>
      <c r="FY377" s="203"/>
      <c r="FZ377" s="203"/>
      <c r="GA377" s="203"/>
      <c r="GB377" s="203"/>
      <c r="GC377" s="203"/>
      <c r="GD377" s="203"/>
      <c r="GE377" s="203"/>
      <c r="GF377" s="203"/>
      <c r="GG377" s="203"/>
      <c r="GH377" s="203"/>
      <c r="GI377" s="203"/>
      <c r="GJ377" s="203"/>
      <c r="GK377" s="203"/>
      <c r="GL377" s="203"/>
      <c r="GM377" s="203"/>
      <c r="GN377" s="203"/>
      <c r="GO377" s="203"/>
      <c r="GP377" s="203"/>
      <c r="GQ377" s="203"/>
      <c r="GR377" s="203"/>
      <c r="GS377" s="203"/>
      <c r="GT377" s="203"/>
      <c r="GU377" s="203"/>
      <c r="GV377" s="203"/>
      <c r="GW377" s="203"/>
      <c r="GX377" s="203"/>
      <c r="GY377" s="203"/>
      <c r="GZ377" s="203"/>
      <c r="HA377" s="203"/>
      <c r="HB377" s="203"/>
      <c r="HC377" s="203"/>
      <c r="HD377" s="203"/>
      <c r="HE377" s="203"/>
      <c r="HF377" s="203"/>
      <c r="HG377" s="203"/>
      <c r="HH377" s="203"/>
      <c r="HI377" s="203"/>
      <c r="HJ377" s="203"/>
      <c r="HK377" s="203"/>
      <c r="HL377" s="203"/>
      <c r="HM377" s="203"/>
      <c r="HN377" s="203"/>
      <c r="HO377" s="203"/>
      <c r="HP377" s="203"/>
      <c r="HQ377" s="203"/>
      <c r="HR377" s="203"/>
      <c r="HS377" s="203"/>
      <c r="HT377" s="203"/>
      <c r="HU377" s="203"/>
      <c r="HV377" s="203"/>
      <c r="HW377" s="203"/>
      <c r="HX377" s="203"/>
      <c r="HY377" s="203"/>
      <c r="HZ377" s="203"/>
      <c r="IA377" s="203"/>
      <c r="IB377" s="203"/>
      <c r="IC377" s="203"/>
      <c r="ID377" s="203"/>
      <c r="IE377" s="203"/>
      <c r="IF377" s="203"/>
      <c r="IG377" s="203"/>
      <c r="IH377" s="203"/>
      <c r="II377" s="203"/>
      <c r="IJ377" s="203"/>
      <c r="IK377" s="203"/>
      <c r="IL377" s="203"/>
      <c r="IM377" s="203"/>
      <c r="IN377" s="203"/>
      <c r="IO377" s="203"/>
      <c r="IP377" s="203"/>
      <c r="IQ377" s="203"/>
      <c r="IR377" s="203"/>
      <c r="IS377" s="203"/>
      <c r="IT377" s="203"/>
    </row>
    <row r="378" spans="1:254" ht="13.8" x14ac:dyDescent="0.25">
      <c r="A378" s="209" t="s">
        <v>629</v>
      </c>
      <c r="B378" s="211" t="s">
        <v>584</v>
      </c>
      <c r="C378" s="222" t="s">
        <v>225</v>
      </c>
      <c r="D378" s="222" t="s">
        <v>225</v>
      </c>
      <c r="E378" s="222" t="s">
        <v>644</v>
      </c>
      <c r="F378" s="222"/>
      <c r="G378" s="212">
        <f>SUM(G379+G380)</f>
        <v>1803.79</v>
      </c>
      <c r="H378" s="194"/>
      <c r="I378" s="194"/>
      <c r="J378" s="194"/>
      <c r="K378" s="194"/>
      <c r="L378" s="194"/>
      <c r="M378" s="194"/>
      <c r="N378" s="194"/>
      <c r="O378" s="194"/>
      <c r="P378" s="194"/>
      <c r="Q378" s="194"/>
      <c r="R378" s="194"/>
      <c r="S378" s="194"/>
      <c r="T378" s="194"/>
      <c r="U378" s="194"/>
      <c r="V378" s="194"/>
      <c r="W378" s="194"/>
      <c r="X378" s="194"/>
      <c r="Y378" s="194"/>
      <c r="Z378" s="194"/>
      <c r="AA378" s="194"/>
      <c r="AB378" s="194"/>
      <c r="AC378" s="194"/>
      <c r="AD378" s="194"/>
      <c r="AE378" s="194"/>
      <c r="AF378" s="194"/>
      <c r="AG378" s="194"/>
      <c r="AH378" s="194"/>
      <c r="AI378" s="194"/>
      <c r="AJ378" s="194"/>
      <c r="AK378" s="194"/>
      <c r="AL378" s="194"/>
      <c r="AM378" s="194"/>
      <c r="AN378" s="194"/>
      <c r="AO378" s="194"/>
      <c r="AP378" s="194"/>
      <c r="AQ378" s="194"/>
      <c r="AR378" s="194"/>
      <c r="AS378" s="194"/>
      <c r="AT378" s="194"/>
      <c r="AU378" s="194"/>
      <c r="AV378" s="194"/>
      <c r="AW378" s="194"/>
      <c r="AX378" s="194"/>
      <c r="AY378" s="194"/>
      <c r="AZ378" s="194"/>
      <c r="BA378" s="194"/>
      <c r="BB378" s="194"/>
      <c r="BC378" s="194"/>
      <c r="BD378" s="194"/>
      <c r="BE378" s="194"/>
      <c r="BF378" s="194"/>
      <c r="BG378" s="194"/>
      <c r="BH378" s="194"/>
      <c r="BI378" s="194"/>
      <c r="BJ378" s="194"/>
      <c r="BK378" s="194"/>
      <c r="BL378" s="194"/>
      <c r="BM378" s="194"/>
      <c r="BN378" s="194"/>
      <c r="BO378" s="194"/>
      <c r="BP378" s="194"/>
      <c r="BQ378" s="194"/>
      <c r="BR378" s="194"/>
      <c r="BS378" s="194"/>
      <c r="BT378" s="194"/>
      <c r="BU378" s="194"/>
      <c r="BV378" s="194"/>
      <c r="BW378" s="194"/>
      <c r="BX378" s="194"/>
      <c r="BY378" s="194"/>
      <c r="BZ378" s="194"/>
      <c r="CA378" s="194"/>
      <c r="CB378" s="194"/>
      <c r="CC378" s="194"/>
      <c r="CD378" s="194"/>
      <c r="CE378" s="194"/>
      <c r="CF378" s="194"/>
      <c r="CG378" s="194"/>
      <c r="CH378" s="194"/>
      <c r="CI378" s="194"/>
      <c r="CJ378" s="194"/>
      <c r="CK378" s="194"/>
      <c r="CL378" s="194"/>
      <c r="CM378" s="194"/>
      <c r="CN378" s="194"/>
      <c r="CO378" s="194"/>
      <c r="CP378" s="194"/>
      <c r="CQ378" s="194"/>
      <c r="CR378" s="194"/>
      <c r="CS378" s="194"/>
      <c r="CT378" s="194"/>
      <c r="CU378" s="194"/>
      <c r="CV378" s="194"/>
      <c r="CW378" s="194"/>
      <c r="CX378" s="194"/>
      <c r="CY378" s="194"/>
      <c r="CZ378" s="194"/>
      <c r="DA378" s="194"/>
      <c r="DB378" s="194"/>
      <c r="DC378" s="194"/>
      <c r="DD378" s="194"/>
      <c r="DE378" s="194"/>
      <c r="DF378" s="194"/>
      <c r="DG378" s="194"/>
      <c r="DH378" s="194"/>
      <c r="DI378" s="194"/>
      <c r="DJ378" s="194"/>
      <c r="DK378" s="194"/>
      <c r="DL378" s="194"/>
      <c r="DM378" s="194"/>
      <c r="DN378" s="194"/>
      <c r="DO378" s="194"/>
      <c r="DP378" s="194"/>
      <c r="DQ378" s="194"/>
      <c r="DR378" s="194"/>
      <c r="DS378" s="194"/>
      <c r="DT378" s="194"/>
      <c r="DU378" s="194"/>
      <c r="DV378" s="194"/>
      <c r="DW378" s="194"/>
      <c r="DX378" s="194"/>
      <c r="DY378" s="194"/>
      <c r="DZ378" s="194"/>
      <c r="EA378" s="194"/>
      <c r="EB378" s="194"/>
      <c r="EC378" s="194"/>
      <c r="ED378" s="194"/>
      <c r="EE378" s="194"/>
      <c r="EF378" s="194"/>
      <c r="EG378" s="194"/>
      <c r="EH378" s="194"/>
      <c r="EI378" s="194"/>
      <c r="EJ378" s="194"/>
      <c r="EK378" s="194"/>
      <c r="EL378" s="194"/>
      <c r="EM378" s="194"/>
      <c r="EN378" s="194"/>
      <c r="EO378" s="194"/>
      <c r="EP378" s="194"/>
      <c r="EQ378" s="194"/>
      <c r="ER378" s="194"/>
      <c r="ES378" s="194"/>
      <c r="ET378" s="194"/>
      <c r="EU378" s="194"/>
      <c r="EV378" s="194"/>
      <c r="EW378" s="194"/>
      <c r="EX378" s="194"/>
      <c r="EY378" s="194"/>
      <c r="EZ378" s="194"/>
      <c r="FA378" s="194"/>
      <c r="FB378" s="194"/>
      <c r="FC378" s="194"/>
      <c r="FD378" s="194"/>
      <c r="FE378" s="194"/>
      <c r="FF378" s="194"/>
      <c r="FG378" s="194"/>
      <c r="FH378" s="194"/>
      <c r="FI378" s="194"/>
      <c r="FJ378" s="194"/>
      <c r="FK378" s="194"/>
      <c r="FL378" s="194"/>
      <c r="FM378" s="194"/>
      <c r="FN378" s="194"/>
      <c r="FO378" s="194"/>
      <c r="FP378" s="194"/>
      <c r="FQ378" s="194"/>
      <c r="FR378" s="194"/>
      <c r="FS378" s="194"/>
      <c r="FT378" s="194"/>
      <c r="FU378" s="194"/>
      <c r="FV378" s="194"/>
      <c r="FW378" s="194"/>
      <c r="FX378" s="194"/>
      <c r="FY378" s="194"/>
      <c r="FZ378" s="194"/>
      <c r="GA378" s="194"/>
      <c r="GB378" s="194"/>
      <c r="GC378" s="194"/>
      <c r="GD378" s="194"/>
      <c r="GE378" s="194"/>
      <c r="GF378" s="194"/>
      <c r="GG378" s="194"/>
      <c r="GH378" s="194"/>
      <c r="GI378" s="194"/>
      <c r="GJ378" s="194"/>
      <c r="GK378" s="194"/>
      <c r="GL378" s="194"/>
      <c r="GM378" s="194"/>
      <c r="GN378" s="194"/>
      <c r="GO378" s="194"/>
      <c r="GP378" s="194"/>
      <c r="GQ378" s="194"/>
      <c r="GR378" s="194"/>
      <c r="GS378" s="194"/>
      <c r="GT378" s="194"/>
      <c r="GU378" s="194"/>
      <c r="GV378" s="194"/>
      <c r="GW378" s="194"/>
      <c r="GX378" s="194"/>
      <c r="GY378" s="194"/>
      <c r="GZ378" s="194"/>
      <c r="HA378" s="194"/>
      <c r="HB378" s="194"/>
      <c r="HC378" s="194"/>
      <c r="HD378" s="194"/>
      <c r="HE378" s="194"/>
      <c r="HF378" s="194"/>
      <c r="HG378" s="194"/>
      <c r="HH378" s="194"/>
      <c r="HI378" s="194"/>
      <c r="HJ378" s="194"/>
      <c r="HK378" s="194"/>
      <c r="HL378" s="194"/>
      <c r="HM378" s="194"/>
      <c r="HN378" s="194"/>
      <c r="HO378" s="194"/>
      <c r="HP378" s="194"/>
      <c r="HQ378" s="194"/>
      <c r="HR378" s="194"/>
      <c r="HS378" s="194"/>
      <c r="HT378" s="194"/>
      <c r="HU378" s="194"/>
      <c r="HV378" s="194"/>
      <c r="HW378" s="194"/>
      <c r="HX378" s="194"/>
      <c r="HY378" s="194"/>
      <c r="HZ378" s="194"/>
      <c r="IA378" s="194"/>
      <c r="IB378" s="194"/>
      <c r="IC378" s="194"/>
      <c r="ID378" s="194"/>
      <c r="IE378" s="194"/>
      <c r="IF378" s="194"/>
      <c r="IG378" s="194"/>
      <c r="IH378" s="194"/>
      <c r="II378" s="194"/>
      <c r="IJ378" s="194"/>
      <c r="IK378" s="194"/>
      <c r="IL378" s="194"/>
      <c r="IM378" s="194"/>
      <c r="IN378" s="194"/>
      <c r="IO378" s="194"/>
      <c r="IP378" s="194"/>
      <c r="IQ378" s="194"/>
      <c r="IR378" s="194"/>
      <c r="IS378" s="194"/>
      <c r="IT378" s="194"/>
    </row>
    <row r="379" spans="1:254" s="248" customFormat="1" ht="14.4" x14ac:dyDescent="0.3">
      <c r="A379" s="214" t="s">
        <v>256</v>
      </c>
      <c r="B379" s="216" t="s">
        <v>584</v>
      </c>
      <c r="C379" s="219" t="s">
        <v>225</v>
      </c>
      <c r="D379" s="219" t="s">
        <v>225</v>
      </c>
      <c r="E379" s="219" t="s">
        <v>644</v>
      </c>
      <c r="F379" s="219" t="s">
        <v>257</v>
      </c>
      <c r="G379" s="217">
        <v>1770.82</v>
      </c>
      <c r="H379" s="194"/>
      <c r="I379" s="194"/>
      <c r="J379" s="194"/>
      <c r="K379" s="194"/>
      <c r="L379" s="194"/>
      <c r="M379" s="194"/>
      <c r="N379" s="194"/>
      <c r="O379" s="194"/>
      <c r="P379" s="194"/>
      <c r="Q379" s="194"/>
      <c r="R379" s="194"/>
      <c r="S379" s="194"/>
      <c r="T379" s="194"/>
      <c r="U379" s="194"/>
      <c r="V379" s="194"/>
      <c r="W379" s="194"/>
      <c r="X379" s="194"/>
      <c r="Y379" s="194"/>
      <c r="Z379" s="194"/>
      <c r="AA379" s="194"/>
      <c r="AB379" s="194"/>
      <c r="AC379" s="194"/>
      <c r="AD379" s="194"/>
      <c r="AE379" s="194"/>
      <c r="AF379" s="194"/>
      <c r="AG379" s="194"/>
      <c r="AH379" s="194"/>
      <c r="AI379" s="194"/>
      <c r="AJ379" s="194"/>
      <c r="AK379" s="194"/>
      <c r="AL379" s="194"/>
      <c r="AM379" s="194"/>
      <c r="AN379" s="194"/>
      <c r="AO379" s="194"/>
      <c r="AP379" s="194"/>
      <c r="AQ379" s="194"/>
      <c r="AR379" s="194"/>
      <c r="AS379" s="194"/>
      <c r="AT379" s="194"/>
      <c r="AU379" s="194"/>
      <c r="AV379" s="194"/>
      <c r="AW379" s="194"/>
      <c r="AX379" s="194"/>
      <c r="AY379" s="194"/>
      <c r="AZ379" s="194"/>
      <c r="BA379" s="194"/>
      <c r="BB379" s="194"/>
      <c r="BC379" s="194"/>
      <c r="BD379" s="194"/>
      <c r="BE379" s="194"/>
      <c r="BF379" s="194"/>
      <c r="BG379" s="194"/>
      <c r="BH379" s="194"/>
      <c r="BI379" s="194"/>
      <c r="BJ379" s="194"/>
      <c r="BK379" s="194"/>
      <c r="BL379" s="194"/>
      <c r="BM379" s="194"/>
      <c r="BN379" s="194"/>
      <c r="BO379" s="194"/>
      <c r="BP379" s="194"/>
      <c r="BQ379" s="194"/>
      <c r="BR379" s="194"/>
      <c r="BS379" s="194"/>
      <c r="BT379" s="194"/>
      <c r="BU379" s="194"/>
      <c r="BV379" s="194"/>
      <c r="BW379" s="194"/>
      <c r="BX379" s="194"/>
      <c r="BY379" s="194"/>
      <c r="BZ379" s="194"/>
      <c r="CA379" s="194"/>
      <c r="CB379" s="194"/>
      <c r="CC379" s="194"/>
      <c r="CD379" s="194"/>
      <c r="CE379" s="194"/>
      <c r="CF379" s="194"/>
      <c r="CG379" s="194"/>
      <c r="CH379" s="194"/>
      <c r="CI379" s="194"/>
      <c r="CJ379" s="194"/>
      <c r="CK379" s="194"/>
      <c r="CL379" s="194"/>
      <c r="CM379" s="194"/>
      <c r="CN379" s="194"/>
      <c r="CO379" s="194"/>
      <c r="CP379" s="194"/>
      <c r="CQ379" s="194"/>
      <c r="CR379" s="194"/>
      <c r="CS379" s="194"/>
      <c r="CT379" s="194"/>
      <c r="CU379" s="194"/>
      <c r="CV379" s="194"/>
      <c r="CW379" s="194"/>
      <c r="CX379" s="194"/>
      <c r="CY379" s="194"/>
      <c r="CZ379" s="194"/>
      <c r="DA379" s="194"/>
      <c r="DB379" s="194"/>
      <c r="DC379" s="194"/>
      <c r="DD379" s="194"/>
      <c r="DE379" s="194"/>
      <c r="DF379" s="194"/>
      <c r="DG379" s="194"/>
      <c r="DH379" s="194"/>
      <c r="DI379" s="194"/>
      <c r="DJ379" s="194"/>
      <c r="DK379" s="194"/>
      <c r="DL379" s="194"/>
      <c r="DM379" s="194"/>
      <c r="DN379" s="194"/>
      <c r="DO379" s="194"/>
      <c r="DP379" s="194"/>
      <c r="DQ379" s="194"/>
      <c r="DR379" s="194"/>
      <c r="DS379" s="194"/>
      <c r="DT379" s="194"/>
      <c r="DU379" s="194"/>
      <c r="DV379" s="194"/>
      <c r="DW379" s="194"/>
      <c r="DX379" s="194"/>
      <c r="DY379" s="194"/>
      <c r="DZ379" s="194"/>
      <c r="EA379" s="194"/>
      <c r="EB379" s="194"/>
      <c r="EC379" s="194"/>
      <c r="ED379" s="194"/>
      <c r="EE379" s="194"/>
      <c r="EF379" s="194"/>
      <c r="EG379" s="194"/>
      <c r="EH379" s="194"/>
      <c r="EI379" s="194"/>
      <c r="EJ379" s="194"/>
      <c r="EK379" s="194"/>
      <c r="EL379" s="194"/>
      <c r="EM379" s="194"/>
      <c r="EN379" s="194"/>
      <c r="EO379" s="194"/>
      <c r="EP379" s="194"/>
      <c r="EQ379" s="194"/>
      <c r="ER379" s="194"/>
      <c r="ES379" s="194"/>
      <c r="ET379" s="194"/>
      <c r="EU379" s="194"/>
      <c r="EV379" s="194"/>
      <c r="EW379" s="194"/>
      <c r="EX379" s="194"/>
      <c r="EY379" s="194"/>
      <c r="EZ379" s="194"/>
      <c r="FA379" s="194"/>
      <c r="FB379" s="194"/>
      <c r="FC379" s="194"/>
      <c r="FD379" s="194"/>
      <c r="FE379" s="194"/>
      <c r="FF379" s="194"/>
      <c r="FG379" s="194"/>
      <c r="FH379" s="194"/>
      <c r="FI379" s="194"/>
      <c r="FJ379" s="194"/>
      <c r="FK379" s="194"/>
      <c r="FL379" s="194"/>
      <c r="FM379" s="194"/>
      <c r="FN379" s="194"/>
      <c r="FO379" s="194"/>
      <c r="FP379" s="194"/>
      <c r="FQ379" s="194"/>
      <c r="FR379" s="194"/>
      <c r="FS379" s="194"/>
      <c r="FT379" s="194"/>
      <c r="FU379" s="194"/>
      <c r="FV379" s="194"/>
      <c r="FW379" s="194"/>
      <c r="FX379" s="194"/>
      <c r="FY379" s="194"/>
      <c r="FZ379" s="194"/>
      <c r="GA379" s="194"/>
      <c r="GB379" s="194"/>
      <c r="GC379" s="194"/>
      <c r="GD379" s="194"/>
      <c r="GE379" s="194"/>
      <c r="GF379" s="194"/>
      <c r="GG379" s="194"/>
      <c r="GH379" s="194"/>
      <c r="GI379" s="194"/>
      <c r="GJ379" s="194"/>
      <c r="GK379" s="194"/>
      <c r="GL379" s="194"/>
      <c r="GM379" s="194"/>
      <c r="GN379" s="194"/>
      <c r="GO379" s="194"/>
      <c r="GP379" s="194"/>
      <c r="GQ379" s="194"/>
      <c r="GR379" s="194"/>
      <c r="GS379" s="194"/>
      <c r="GT379" s="194"/>
      <c r="GU379" s="194"/>
      <c r="GV379" s="194"/>
      <c r="GW379" s="194"/>
      <c r="GX379" s="194"/>
      <c r="GY379" s="194"/>
      <c r="GZ379" s="194"/>
      <c r="HA379" s="194"/>
      <c r="HB379" s="194"/>
      <c r="HC379" s="194"/>
      <c r="HD379" s="194"/>
      <c r="HE379" s="194"/>
      <c r="HF379" s="194"/>
      <c r="HG379" s="194"/>
      <c r="HH379" s="194"/>
      <c r="HI379" s="194"/>
      <c r="HJ379" s="194"/>
      <c r="HK379" s="194"/>
      <c r="HL379" s="194"/>
      <c r="HM379" s="194"/>
      <c r="HN379" s="194"/>
      <c r="HO379" s="194"/>
      <c r="HP379" s="194"/>
      <c r="HQ379" s="194"/>
      <c r="HR379" s="194"/>
      <c r="HS379" s="194"/>
      <c r="HT379" s="194"/>
      <c r="HU379" s="194"/>
      <c r="HV379" s="194"/>
      <c r="HW379" s="194"/>
      <c r="HX379" s="194"/>
      <c r="HY379" s="194"/>
      <c r="HZ379" s="194"/>
      <c r="IA379" s="194"/>
      <c r="IB379" s="194"/>
      <c r="IC379" s="194"/>
      <c r="ID379" s="194"/>
      <c r="IE379" s="194"/>
      <c r="IF379" s="194"/>
      <c r="IG379" s="194"/>
      <c r="IH379" s="194"/>
      <c r="II379" s="194"/>
      <c r="IJ379" s="194"/>
      <c r="IK379" s="194"/>
      <c r="IL379" s="194"/>
      <c r="IM379" s="194"/>
      <c r="IN379" s="194"/>
      <c r="IO379" s="194"/>
      <c r="IP379" s="194"/>
      <c r="IQ379" s="194"/>
      <c r="IR379" s="194"/>
      <c r="IS379" s="194"/>
      <c r="IT379" s="194"/>
    </row>
    <row r="380" spans="1:254" s="248" customFormat="1" ht="14.4" x14ac:dyDescent="0.3">
      <c r="A380" s="214" t="s">
        <v>256</v>
      </c>
      <c r="B380" s="216" t="s">
        <v>584</v>
      </c>
      <c r="C380" s="219" t="s">
        <v>225</v>
      </c>
      <c r="D380" s="219" t="s">
        <v>225</v>
      </c>
      <c r="E380" s="219" t="s">
        <v>259</v>
      </c>
      <c r="F380" s="219" t="s">
        <v>257</v>
      </c>
      <c r="G380" s="217">
        <v>32.97</v>
      </c>
      <c r="H380" s="194"/>
      <c r="I380" s="194"/>
      <c r="J380" s="194"/>
      <c r="K380" s="194"/>
      <c r="L380" s="194"/>
      <c r="M380" s="194"/>
      <c r="N380" s="194"/>
      <c r="O380" s="194"/>
      <c r="P380" s="194"/>
      <c r="Q380" s="194"/>
      <c r="R380" s="194"/>
      <c r="S380" s="194"/>
      <c r="T380" s="194"/>
      <c r="U380" s="194"/>
      <c r="V380" s="194"/>
      <c r="W380" s="194"/>
      <c r="X380" s="194"/>
      <c r="Y380" s="194"/>
      <c r="Z380" s="194"/>
      <c r="AA380" s="194"/>
      <c r="AB380" s="194"/>
      <c r="AC380" s="194"/>
      <c r="AD380" s="194"/>
      <c r="AE380" s="194"/>
      <c r="AF380" s="194"/>
      <c r="AG380" s="194"/>
      <c r="AH380" s="194"/>
      <c r="AI380" s="194"/>
      <c r="AJ380" s="194"/>
      <c r="AK380" s="194"/>
      <c r="AL380" s="194"/>
      <c r="AM380" s="194"/>
      <c r="AN380" s="194"/>
      <c r="AO380" s="194"/>
      <c r="AP380" s="194"/>
      <c r="AQ380" s="194"/>
      <c r="AR380" s="194"/>
      <c r="AS380" s="194"/>
      <c r="AT380" s="194"/>
      <c r="AU380" s="194"/>
      <c r="AV380" s="194"/>
      <c r="AW380" s="194"/>
      <c r="AX380" s="194"/>
      <c r="AY380" s="194"/>
      <c r="AZ380" s="194"/>
      <c r="BA380" s="194"/>
      <c r="BB380" s="194"/>
      <c r="BC380" s="194"/>
      <c r="BD380" s="194"/>
      <c r="BE380" s="194"/>
      <c r="BF380" s="194"/>
      <c r="BG380" s="194"/>
      <c r="BH380" s="194"/>
      <c r="BI380" s="194"/>
      <c r="BJ380" s="194"/>
      <c r="BK380" s="194"/>
      <c r="BL380" s="194"/>
      <c r="BM380" s="194"/>
      <c r="BN380" s="194"/>
      <c r="BO380" s="194"/>
      <c r="BP380" s="194"/>
      <c r="BQ380" s="194"/>
      <c r="BR380" s="194"/>
      <c r="BS380" s="194"/>
      <c r="BT380" s="194"/>
      <c r="BU380" s="194"/>
      <c r="BV380" s="194"/>
      <c r="BW380" s="194"/>
      <c r="BX380" s="194"/>
      <c r="BY380" s="194"/>
      <c r="BZ380" s="194"/>
      <c r="CA380" s="194"/>
      <c r="CB380" s="194"/>
      <c r="CC380" s="194"/>
      <c r="CD380" s="194"/>
      <c r="CE380" s="194"/>
      <c r="CF380" s="194"/>
      <c r="CG380" s="194"/>
      <c r="CH380" s="194"/>
      <c r="CI380" s="194"/>
      <c r="CJ380" s="194"/>
      <c r="CK380" s="194"/>
      <c r="CL380" s="194"/>
      <c r="CM380" s="194"/>
      <c r="CN380" s="194"/>
      <c r="CO380" s="194"/>
      <c r="CP380" s="194"/>
      <c r="CQ380" s="194"/>
      <c r="CR380" s="194"/>
      <c r="CS380" s="194"/>
      <c r="CT380" s="194"/>
      <c r="CU380" s="194"/>
      <c r="CV380" s="194"/>
      <c r="CW380" s="194"/>
      <c r="CX380" s="194"/>
      <c r="CY380" s="194"/>
      <c r="CZ380" s="194"/>
      <c r="DA380" s="194"/>
      <c r="DB380" s="194"/>
      <c r="DC380" s="194"/>
      <c r="DD380" s="194"/>
      <c r="DE380" s="194"/>
      <c r="DF380" s="194"/>
      <c r="DG380" s="194"/>
      <c r="DH380" s="194"/>
      <c r="DI380" s="194"/>
      <c r="DJ380" s="194"/>
      <c r="DK380" s="194"/>
      <c r="DL380" s="194"/>
      <c r="DM380" s="194"/>
      <c r="DN380" s="194"/>
      <c r="DO380" s="194"/>
      <c r="DP380" s="194"/>
      <c r="DQ380" s="194"/>
      <c r="DR380" s="194"/>
      <c r="DS380" s="194"/>
      <c r="DT380" s="194"/>
      <c r="DU380" s="194"/>
      <c r="DV380" s="194"/>
      <c r="DW380" s="194"/>
      <c r="DX380" s="194"/>
      <c r="DY380" s="194"/>
      <c r="DZ380" s="194"/>
      <c r="EA380" s="194"/>
      <c r="EB380" s="194"/>
      <c r="EC380" s="194"/>
      <c r="ED380" s="194"/>
      <c r="EE380" s="194"/>
      <c r="EF380" s="194"/>
      <c r="EG380" s="194"/>
      <c r="EH380" s="194"/>
      <c r="EI380" s="194"/>
      <c r="EJ380" s="194"/>
      <c r="EK380" s="194"/>
      <c r="EL380" s="194"/>
      <c r="EM380" s="194"/>
      <c r="EN380" s="194"/>
      <c r="EO380" s="194"/>
      <c r="EP380" s="194"/>
      <c r="EQ380" s="194"/>
      <c r="ER380" s="194"/>
      <c r="ES380" s="194"/>
      <c r="ET380" s="194"/>
      <c r="EU380" s="194"/>
      <c r="EV380" s="194"/>
      <c r="EW380" s="194"/>
      <c r="EX380" s="194"/>
      <c r="EY380" s="194"/>
      <c r="EZ380" s="194"/>
      <c r="FA380" s="194"/>
      <c r="FB380" s="194"/>
      <c r="FC380" s="194"/>
      <c r="FD380" s="194"/>
      <c r="FE380" s="194"/>
      <c r="FF380" s="194"/>
      <c r="FG380" s="194"/>
      <c r="FH380" s="194"/>
      <c r="FI380" s="194"/>
      <c r="FJ380" s="194"/>
      <c r="FK380" s="194"/>
      <c r="FL380" s="194"/>
      <c r="FM380" s="194"/>
      <c r="FN380" s="194"/>
      <c r="FO380" s="194"/>
      <c r="FP380" s="194"/>
      <c r="FQ380" s="194"/>
      <c r="FR380" s="194"/>
      <c r="FS380" s="194"/>
      <c r="FT380" s="194"/>
      <c r="FU380" s="194"/>
      <c r="FV380" s="194"/>
      <c r="FW380" s="194"/>
      <c r="FX380" s="194"/>
      <c r="FY380" s="194"/>
      <c r="FZ380" s="194"/>
      <c r="GA380" s="194"/>
      <c r="GB380" s="194"/>
      <c r="GC380" s="194"/>
      <c r="GD380" s="194"/>
      <c r="GE380" s="194"/>
      <c r="GF380" s="194"/>
      <c r="GG380" s="194"/>
      <c r="GH380" s="194"/>
      <c r="GI380" s="194"/>
      <c r="GJ380" s="194"/>
      <c r="GK380" s="194"/>
      <c r="GL380" s="194"/>
      <c r="GM380" s="194"/>
      <c r="GN380" s="194"/>
      <c r="GO380" s="194"/>
      <c r="GP380" s="194"/>
      <c r="GQ380" s="194"/>
      <c r="GR380" s="194"/>
      <c r="GS380" s="194"/>
      <c r="GT380" s="194"/>
      <c r="GU380" s="194"/>
      <c r="GV380" s="194"/>
      <c r="GW380" s="194"/>
      <c r="GX380" s="194"/>
      <c r="GY380" s="194"/>
      <c r="GZ380" s="194"/>
      <c r="HA380" s="194"/>
      <c r="HB380" s="194"/>
      <c r="HC380" s="194"/>
      <c r="HD380" s="194"/>
      <c r="HE380" s="194"/>
      <c r="HF380" s="194"/>
      <c r="HG380" s="194"/>
      <c r="HH380" s="194"/>
      <c r="HI380" s="194"/>
      <c r="HJ380" s="194"/>
      <c r="HK380" s="194"/>
      <c r="HL380" s="194"/>
      <c r="HM380" s="194"/>
      <c r="HN380" s="194"/>
      <c r="HO380" s="194"/>
      <c r="HP380" s="194"/>
      <c r="HQ380" s="194"/>
      <c r="HR380" s="194"/>
      <c r="HS380" s="194"/>
      <c r="HT380" s="194"/>
      <c r="HU380" s="194"/>
      <c r="HV380" s="194"/>
      <c r="HW380" s="194"/>
      <c r="HX380" s="194"/>
      <c r="HY380" s="194"/>
      <c r="HZ380" s="194"/>
      <c r="IA380" s="194"/>
      <c r="IB380" s="194"/>
      <c r="IC380" s="194"/>
      <c r="ID380" s="194"/>
      <c r="IE380" s="194"/>
      <c r="IF380" s="194"/>
      <c r="IG380" s="194"/>
      <c r="IH380" s="194"/>
      <c r="II380" s="194"/>
      <c r="IJ380" s="194"/>
      <c r="IK380" s="194"/>
      <c r="IL380" s="194"/>
      <c r="IM380" s="194"/>
      <c r="IN380" s="194"/>
      <c r="IO380" s="194"/>
      <c r="IP380" s="194"/>
      <c r="IQ380" s="194"/>
      <c r="IR380" s="194"/>
      <c r="IS380" s="194"/>
      <c r="IT380" s="194"/>
    </row>
    <row r="381" spans="1:254" s="248" customFormat="1" ht="14.4" x14ac:dyDescent="0.3">
      <c r="A381" s="276" t="s">
        <v>635</v>
      </c>
      <c r="B381" s="201" t="s">
        <v>584</v>
      </c>
      <c r="C381" s="200" t="s">
        <v>160</v>
      </c>
      <c r="D381" s="200" t="s">
        <v>102</v>
      </c>
      <c r="E381" s="200"/>
      <c r="F381" s="219"/>
      <c r="G381" s="217">
        <f>SUM(G382)</f>
        <v>49.7</v>
      </c>
      <c r="H381" s="194"/>
      <c r="I381" s="194"/>
      <c r="J381" s="194"/>
      <c r="K381" s="194"/>
      <c r="L381" s="194"/>
      <c r="M381" s="194"/>
      <c r="N381" s="194"/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194"/>
      <c r="AA381" s="194"/>
      <c r="AB381" s="194"/>
      <c r="AC381" s="194"/>
      <c r="AD381" s="194"/>
      <c r="AE381" s="194"/>
      <c r="AF381" s="194"/>
      <c r="AG381" s="194"/>
      <c r="AH381" s="194"/>
      <c r="AI381" s="194"/>
      <c r="AJ381" s="194"/>
      <c r="AK381" s="194"/>
      <c r="AL381" s="194"/>
      <c r="AM381" s="194"/>
      <c r="AN381" s="194"/>
      <c r="AO381" s="194"/>
      <c r="AP381" s="194"/>
      <c r="AQ381" s="194"/>
      <c r="AR381" s="194"/>
      <c r="AS381" s="194"/>
      <c r="AT381" s="194"/>
      <c r="AU381" s="194"/>
      <c r="AV381" s="194"/>
      <c r="AW381" s="194"/>
      <c r="AX381" s="194"/>
      <c r="AY381" s="194"/>
      <c r="AZ381" s="194"/>
      <c r="BA381" s="194"/>
      <c r="BB381" s="194"/>
      <c r="BC381" s="194"/>
      <c r="BD381" s="194"/>
      <c r="BE381" s="194"/>
      <c r="BF381" s="194"/>
      <c r="BG381" s="194"/>
      <c r="BH381" s="194"/>
      <c r="BI381" s="194"/>
      <c r="BJ381" s="194"/>
      <c r="BK381" s="194"/>
      <c r="BL381" s="194"/>
      <c r="BM381" s="194"/>
      <c r="BN381" s="194"/>
      <c r="BO381" s="194"/>
      <c r="BP381" s="194"/>
      <c r="BQ381" s="194"/>
      <c r="BR381" s="194"/>
      <c r="BS381" s="194"/>
      <c r="BT381" s="194"/>
      <c r="BU381" s="194"/>
      <c r="BV381" s="194"/>
      <c r="BW381" s="194"/>
      <c r="BX381" s="194"/>
      <c r="BY381" s="194"/>
      <c r="BZ381" s="194"/>
      <c r="CA381" s="194"/>
      <c r="CB381" s="194"/>
      <c r="CC381" s="194"/>
      <c r="CD381" s="194"/>
      <c r="CE381" s="194"/>
      <c r="CF381" s="194"/>
      <c r="CG381" s="194"/>
      <c r="CH381" s="194"/>
      <c r="CI381" s="194"/>
      <c r="CJ381" s="194"/>
      <c r="CK381" s="194"/>
      <c r="CL381" s="194"/>
      <c r="CM381" s="194"/>
      <c r="CN381" s="194"/>
      <c r="CO381" s="194"/>
      <c r="CP381" s="194"/>
      <c r="CQ381" s="194"/>
      <c r="CR381" s="194"/>
      <c r="CS381" s="194"/>
      <c r="CT381" s="194"/>
      <c r="CU381" s="194"/>
      <c r="CV381" s="194"/>
      <c r="CW381" s="194"/>
      <c r="CX381" s="194"/>
      <c r="CY381" s="194"/>
      <c r="CZ381" s="194"/>
      <c r="DA381" s="194"/>
      <c r="DB381" s="194"/>
      <c r="DC381" s="194"/>
      <c r="DD381" s="194"/>
      <c r="DE381" s="194"/>
      <c r="DF381" s="194"/>
      <c r="DG381" s="194"/>
      <c r="DH381" s="194"/>
      <c r="DI381" s="194"/>
      <c r="DJ381" s="194"/>
      <c r="DK381" s="194"/>
      <c r="DL381" s="194"/>
      <c r="DM381" s="194"/>
      <c r="DN381" s="194"/>
      <c r="DO381" s="194"/>
      <c r="DP381" s="194"/>
      <c r="DQ381" s="194"/>
      <c r="DR381" s="194"/>
      <c r="DS381" s="194"/>
      <c r="DT381" s="194"/>
      <c r="DU381" s="194"/>
      <c r="DV381" s="194"/>
      <c r="DW381" s="194"/>
      <c r="DX381" s="194"/>
      <c r="DY381" s="194"/>
      <c r="DZ381" s="194"/>
      <c r="EA381" s="194"/>
      <c r="EB381" s="194"/>
      <c r="EC381" s="194"/>
      <c r="ED381" s="194"/>
      <c r="EE381" s="194"/>
      <c r="EF381" s="194"/>
      <c r="EG381" s="194"/>
      <c r="EH381" s="194"/>
      <c r="EI381" s="194"/>
      <c r="EJ381" s="194"/>
      <c r="EK381" s="194"/>
      <c r="EL381" s="194"/>
      <c r="EM381" s="194"/>
      <c r="EN381" s="194"/>
      <c r="EO381" s="194"/>
      <c r="EP381" s="194"/>
      <c r="EQ381" s="194"/>
      <c r="ER381" s="194"/>
      <c r="ES381" s="194"/>
      <c r="ET381" s="194"/>
      <c r="EU381" s="194"/>
      <c r="EV381" s="194"/>
      <c r="EW381" s="194"/>
      <c r="EX381" s="194"/>
      <c r="EY381" s="194"/>
      <c r="EZ381" s="194"/>
      <c r="FA381" s="194"/>
      <c r="FB381" s="194"/>
      <c r="FC381" s="194"/>
      <c r="FD381" s="194"/>
      <c r="FE381" s="194"/>
      <c r="FF381" s="194"/>
      <c r="FG381" s="194"/>
      <c r="FH381" s="194"/>
      <c r="FI381" s="194"/>
      <c r="FJ381" s="194"/>
      <c r="FK381" s="194"/>
      <c r="FL381" s="194"/>
      <c r="FM381" s="194"/>
      <c r="FN381" s="194"/>
      <c r="FO381" s="194"/>
      <c r="FP381" s="194"/>
      <c r="FQ381" s="194"/>
      <c r="FR381" s="194"/>
      <c r="FS381" s="194"/>
      <c r="FT381" s="194"/>
      <c r="FU381" s="194"/>
      <c r="FV381" s="194"/>
      <c r="FW381" s="194"/>
      <c r="FX381" s="194"/>
      <c r="FY381" s="194"/>
      <c r="FZ381" s="194"/>
      <c r="GA381" s="194"/>
      <c r="GB381" s="194"/>
      <c r="GC381" s="194"/>
      <c r="GD381" s="194"/>
      <c r="GE381" s="194"/>
      <c r="GF381" s="194"/>
      <c r="GG381" s="194"/>
      <c r="GH381" s="194"/>
      <c r="GI381" s="194"/>
      <c r="GJ381" s="194"/>
      <c r="GK381" s="194"/>
      <c r="GL381" s="194"/>
      <c r="GM381" s="194"/>
      <c r="GN381" s="194"/>
      <c r="GO381" s="194"/>
      <c r="GP381" s="194"/>
      <c r="GQ381" s="194"/>
      <c r="GR381" s="194"/>
      <c r="GS381" s="194"/>
      <c r="GT381" s="194"/>
      <c r="GU381" s="194"/>
      <c r="GV381" s="194"/>
      <c r="GW381" s="194"/>
      <c r="GX381" s="194"/>
      <c r="GY381" s="194"/>
      <c r="GZ381" s="194"/>
      <c r="HA381" s="194"/>
      <c r="HB381" s="194"/>
      <c r="HC381" s="194"/>
      <c r="HD381" s="194"/>
      <c r="HE381" s="194"/>
      <c r="HF381" s="194"/>
      <c r="HG381" s="194"/>
      <c r="HH381" s="194"/>
      <c r="HI381" s="194"/>
      <c r="HJ381" s="194"/>
      <c r="HK381" s="194"/>
      <c r="HL381" s="194"/>
      <c r="HM381" s="194"/>
      <c r="HN381" s="194"/>
      <c r="HO381" s="194"/>
      <c r="HP381" s="194"/>
      <c r="HQ381" s="194"/>
      <c r="HR381" s="194"/>
      <c r="HS381" s="194"/>
      <c r="HT381" s="194"/>
      <c r="HU381" s="194"/>
      <c r="HV381" s="194"/>
      <c r="HW381" s="194"/>
      <c r="HX381" s="194"/>
      <c r="HY381" s="194"/>
      <c r="HZ381" s="194"/>
      <c r="IA381" s="194"/>
      <c r="IB381" s="194"/>
      <c r="IC381" s="194"/>
      <c r="ID381" s="194"/>
      <c r="IE381" s="194"/>
      <c r="IF381" s="194"/>
      <c r="IG381" s="194"/>
      <c r="IH381" s="194"/>
      <c r="II381" s="194"/>
      <c r="IJ381" s="194"/>
      <c r="IK381" s="194"/>
      <c r="IL381" s="194"/>
      <c r="IM381" s="194"/>
      <c r="IN381" s="194"/>
      <c r="IO381" s="194"/>
      <c r="IP381" s="194"/>
      <c r="IQ381" s="194"/>
      <c r="IR381" s="194"/>
      <c r="IS381" s="194"/>
      <c r="IT381" s="194"/>
    </row>
    <row r="382" spans="1:254" s="248" customFormat="1" ht="14.4" x14ac:dyDescent="0.3">
      <c r="A382" s="204" t="s">
        <v>130</v>
      </c>
      <c r="B382" s="220" t="s">
        <v>584</v>
      </c>
      <c r="C382" s="220" t="s">
        <v>160</v>
      </c>
      <c r="D382" s="220" t="s">
        <v>102</v>
      </c>
      <c r="E382" s="220" t="s">
        <v>131</v>
      </c>
      <c r="F382" s="219"/>
      <c r="G382" s="217">
        <f>SUM(G383)</f>
        <v>49.7</v>
      </c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194"/>
      <c r="AA382" s="194"/>
      <c r="AB382" s="194"/>
      <c r="AC382" s="194"/>
      <c r="AD382" s="194"/>
      <c r="AE382" s="194"/>
      <c r="AF382" s="194"/>
      <c r="AG382" s="194"/>
      <c r="AH382" s="194"/>
      <c r="AI382" s="194"/>
      <c r="AJ382" s="194"/>
      <c r="AK382" s="194"/>
      <c r="AL382" s="194"/>
      <c r="AM382" s="194"/>
      <c r="AN382" s="194"/>
      <c r="AO382" s="194"/>
      <c r="AP382" s="194"/>
      <c r="AQ382" s="194"/>
      <c r="AR382" s="194"/>
      <c r="AS382" s="194"/>
      <c r="AT382" s="194"/>
      <c r="AU382" s="194"/>
      <c r="AV382" s="194"/>
      <c r="AW382" s="194"/>
      <c r="AX382" s="194"/>
      <c r="AY382" s="194"/>
      <c r="AZ382" s="194"/>
      <c r="BA382" s="194"/>
      <c r="BB382" s="194"/>
      <c r="BC382" s="194"/>
      <c r="BD382" s="194"/>
      <c r="BE382" s="194"/>
      <c r="BF382" s="194"/>
      <c r="BG382" s="194"/>
      <c r="BH382" s="194"/>
      <c r="BI382" s="194"/>
      <c r="BJ382" s="194"/>
      <c r="BK382" s="194"/>
      <c r="BL382" s="194"/>
      <c r="BM382" s="194"/>
      <c r="BN382" s="194"/>
      <c r="BO382" s="194"/>
      <c r="BP382" s="194"/>
      <c r="BQ382" s="194"/>
      <c r="BR382" s="194"/>
      <c r="BS382" s="194"/>
      <c r="BT382" s="194"/>
      <c r="BU382" s="194"/>
      <c r="BV382" s="194"/>
      <c r="BW382" s="194"/>
      <c r="BX382" s="194"/>
      <c r="BY382" s="194"/>
      <c r="BZ382" s="194"/>
      <c r="CA382" s="194"/>
      <c r="CB382" s="194"/>
      <c r="CC382" s="194"/>
      <c r="CD382" s="194"/>
      <c r="CE382" s="194"/>
      <c r="CF382" s="194"/>
      <c r="CG382" s="194"/>
      <c r="CH382" s="194"/>
      <c r="CI382" s="194"/>
      <c r="CJ382" s="194"/>
      <c r="CK382" s="194"/>
      <c r="CL382" s="194"/>
      <c r="CM382" s="194"/>
      <c r="CN382" s="194"/>
      <c r="CO382" s="194"/>
      <c r="CP382" s="194"/>
      <c r="CQ382" s="194"/>
      <c r="CR382" s="194"/>
      <c r="CS382" s="194"/>
      <c r="CT382" s="194"/>
      <c r="CU382" s="194"/>
      <c r="CV382" s="194"/>
      <c r="CW382" s="194"/>
      <c r="CX382" s="194"/>
      <c r="CY382" s="194"/>
      <c r="CZ382" s="194"/>
      <c r="DA382" s="194"/>
      <c r="DB382" s="194"/>
      <c r="DC382" s="194"/>
      <c r="DD382" s="194"/>
      <c r="DE382" s="194"/>
      <c r="DF382" s="194"/>
      <c r="DG382" s="194"/>
      <c r="DH382" s="194"/>
      <c r="DI382" s="194"/>
      <c r="DJ382" s="194"/>
      <c r="DK382" s="194"/>
      <c r="DL382" s="194"/>
      <c r="DM382" s="194"/>
      <c r="DN382" s="194"/>
      <c r="DO382" s="194"/>
      <c r="DP382" s="194"/>
      <c r="DQ382" s="194"/>
      <c r="DR382" s="194"/>
      <c r="DS382" s="194"/>
      <c r="DT382" s="194"/>
      <c r="DU382" s="194"/>
      <c r="DV382" s="194"/>
      <c r="DW382" s="194"/>
      <c r="DX382" s="194"/>
      <c r="DY382" s="194"/>
      <c r="DZ382" s="194"/>
      <c r="EA382" s="194"/>
      <c r="EB382" s="194"/>
      <c r="EC382" s="194"/>
      <c r="ED382" s="194"/>
      <c r="EE382" s="194"/>
      <c r="EF382" s="194"/>
      <c r="EG382" s="194"/>
      <c r="EH382" s="194"/>
      <c r="EI382" s="194"/>
      <c r="EJ382" s="194"/>
      <c r="EK382" s="194"/>
      <c r="EL382" s="194"/>
      <c r="EM382" s="194"/>
      <c r="EN382" s="194"/>
      <c r="EO382" s="194"/>
      <c r="EP382" s="194"/>
      <c r="EQ382" s="194"/>
      <c r="ER382" s="194"/>
      <c r="ES382" s="194"/>
      <c r="ET382" s="194"/>
      <c r="EU382" s="194"/>
      <c r="EV382" s="194"/>
      <c r="EW382" s="194"/>
      <c r="EX382" s="194"/>
      <c r="EY382" s="194"/>
      <c r="EZ382" s="194"/>
      <c r="FA382" s="194"/>
      <c r="FB382" s="194"/>
      <c r="FC382" s="194"/>
      <c r="FD382" s="194"/>
      <c r="FE382" s="194"/>
      <c r="FF382" s="194"/>
      <c r="FG382" s="194"/>
      <c r="FH382" s="194"/>
      <c r="FI382" s="194"/>
      <c r="FJ382" s="194"/>
      <c r="FK382" s="194"/>
      <c r="FL382" s="194"/>
      <c r="FM382" s="194"/>
      <c r="FN382" s="194"/>
      <c r="FO382" s="194"/>
      <c r="FP382" s="194"/>
      <c r="FQ382" s="194"/>
      <c r="FR382" s="194"/>
      <c r="FS382" s="194"/>
      <c r="FT382" s="194"/>
      <c r="FU382" s="194"/>
      <c r="FV382" s="194"/>
      <c r="FW382" s="194"/>
      <c r="FX382" s="194"/>
      <c r="FY382" s="194"/>
      <c r="FZ382" s="194"/>
      <c r="GA382" s="194"/>
      <c r="GB382" s="194"/>
      <c r="GC382" s="194"/>
      <c r="GD382" s="194"/>
      <c r="GE382" s="194"/>
      <c r="GF382" s="194"/>
      <c r="GG382" s="194"/>
      <c r="GH382" s="194"/>
      <c r="GI382" s="194"/>
      <c r="GJ382" s="194"/>
      <c r="GK382" s="194"/>
      <c r="GL382" s="194"/>
      <c r="GM382" s="194"/>
      <c r="GN382" s="194"/>
      <c r="GO382" s="194"/>
      <c r="GP382" s="194"/>
      <c r="GQ382" s="194"/>
      <c r="GR382" s="194"/>
      <c r="GS382" s="194"/>
      <c r="GT382" s="194"/>
      <c r="GU382" s="194"/>
      <c r="GV382" s="194"/>
      <c r="GW382" s="194"/>
      <c r="GX382" s="194"/>
      <c r="GY382" s="194"/>
      <c r="GZ382" s="194"/>
      <c r="HA382" s="194"/>
      <c r="HB382" s="194"/>
      <c r="HC382" s="194"/>
      <c r="HD382" s="194"/>
      <c r="HE382" s="194"/>
      <c r="HF382" s="194"/>
      <c r="HG382" s="194"/>
      <c r="HH382" s="194"/>
      <c r="HI382" s="194"/>
      <c r="HJ382" s="194"/>
      <c r="HK382" s="194"/>
      <c r="HL382" s="194"/>
      <c r="HM382" s="194"/>
      <c r="HN382" s="194"/>
      <c r="HO382" s="194"/>
      <c r="HP382" s="194"/>
      <c r="HQ382" s="194"/>
      <c r="HR382" s="194"/>
      <c r="HS382" s="194"/>
      <c r="HT382" s="194"/>
      <c r="HU382" s="194"/>
      <c r="HV382" s="194"/>
      <c r="HW382" s="194"/>
      <c r="HX382" s="194"/>
      <c r="HY382" s="194"/>
      <c r="HZ382" s="194"/>
      <c r="IA382" s="194"/>
      <c r="IB382" s="194"/>
      <c r="IC382" s="194"/>
      <c r="ID382" s="194"/>
      <c r="IE382" s="194"/>
      <c r="IF382" s="194"/>
      <c r="IG382" s="194"/>
      <c r="IH382" s="194"/>
      <c r="II382" s="194"/>
      <c r="IJ382" s="194"/>
      <c r="IK382" s="194"/>
      <c r="IL382" s="194"/>
      <c r="IM382" s="194"/>
      <c r="IN382" s="194"/>
      <c r="IO382" s="194"/>
      <c r="IP382" s="194"/>
      <c r="IQ382" s="194"/>
      <c r="IR382" s="194"/>
      <c r="IS382" s="194"/>
      <c r="IT382" s="194"/>
    </row>
    <row r="383" spans="1:254" s="248" customFormat="1" ht="14.4" x14ac:dyDescent="0.3">
      <c r="A383" s="214" t="s">
        <v>278</v>
      </c>
      <c r="B383" s="216" t="s">
        <v>584</v>
      </c>
      <c r="C383" s="219" t="s">
        <v>160</v>
      </c>
      <c r="D383" s="219" t="s">
        <v>102</v>
      </c>
      <c r="E383" s="219" t="s">
        <v>270</v>
      </c>
      <c r="F383" s="219"/>
      <c r="G383" s="217">
        <f>SUM(G384)</f>
        <v>49.7</v>
      </c>
      <c r="H383" s="194"/>
      <c r="I383" s="194"/>
      <c r="J383" s="194"/>
      <c r="K383" s="194"/>
      <c r="L383" s="194"/>
      <c r="M383" s="194"/>
      <c r="N383" s="194"/>
      <c r="O383" s="194"/>
      <c r="P383" s="194"/>
      <c r="Q383" s="194"/>
      <c r="R383" s="194"/>
      <c r="S383" s="194"/>
      <c r="T383" s="194"/>
      <c r="U383" s="194"/>
      <c r="V383" s="194"/>
      <c r="W383" s="194"/>
      <c r="X383" s="194"/>
      <c r="Y383" s="194"/>
      <c r="Z383" s="194"/>
      <c r="AA383" s="194"/>
      <c r="AB383" s="194"/>
      <c r="AC383" s="194"/>
      <c r="AD383" s="194"/>
      <c r="AE383" s="194"/>
      <c r="AF383" s="194"/>
      <c r="AG383" s="194"/>
      <c r="AH383" s="194"/>
      <c r="AI383" s="194"/>
      <c r="AJ383" s="194"/>
      <c r="AK383" s="194"/>
      <c r="AL383" s="194"/>
      <c r="AM383" s="194"/>
      <c r="AN383" s="194"/>
      <c r="AO383" s="194"/>
      <c r="AP383" s="194"/>
      <c r="AQ383" s="194"/>
      <c r="AR383" s="194"/>
      <c r="AS383" s="194"/>
      <c r="AT383" s="194"/>
      <c r="AU383" s="194"/>
      <c r="AV383" s="194"/>
      <c r="AW383" s="194"/>
      <c r="AX383" s="194"/>
      <c r="AY383" s="194"/>
      <c r="AZ383" s="194"/>
      <c r="BA383" s="194"/>
      <c r="BB383" s="194"/>
      <c r="BC383" s="194"/>
      <c r="BD383" s="194"/>
      <c r="BE383" s="194"/>
      <c r="BF383" s="194"/>
      <c r="BG383" s="194"/>
      <c r="BH383" s="194"/>
      <c r="BI383" s="194"/>
      <c r="BJ383" s="194"/>
      <c r="BK383" s="194"/>
      <c r="BL383" s="194"/>
      <c r="BM383" s="194"/>
      <c r="BN383" s="194"/>
      <c r="BO383" s="194"/>
      <c r="BP383" s="194"/>
      <c r="BQ383" s="194"/>
      <c r="BR383" s="194"/>
      <c r="BS383" s="194"/>
      <c r="BT383" s="194"/>
      <c r="BU383" s="194"/>
      <c r="BV383" s="194"/>
      <c r="BW383" s="194"/>
      <c r="BX383" s="194"/>
      <c r="BY383" s="194"/>
      <c r="BZ383" s="194"/>
      <c r="CA383" s="194"/>
      <c r="CB383" s="194"/>
      <c r="CC383" s="194"/>
      <c r="CD383" s="194"/>
      <c r="CE383" s="194"/>
      <c r="CF383" s="194"/>
      <c r="CG383" s="194"/>
      <c r="CH383" s="194"/>
      <c r="CI383" s="194"/>
      <c r="CJ383" s="194"/>
      <c r="CK383" s="194"/>
      <c r="CL383" s="194"/>
      <c r="CM383" s="194"/>
      <c r="CN383" s="194"/>
      <c r="CO383" s="194"/>
      <c r="CP383" s="194"/>
      <c r="CQ383" s="194"/>
      <c r="CR383" s="194"/>
      <c r="CS383" s="194"/>
      <c r="CT383" s="194"/>
      <c r="CU383" s="194"/>
      <c r="CV383" s="194"/>
      <c r="CW383" s="194"/>
      <c r="CX383" s="194"/>
      <c r="CY383" s="194"/>
      <c r="CZ383" s="194"/>
      <c r="DA383" s="194"/>
      <c r="DB383" s="194"/>
      <c r="DC383" s="194"/>
      <c r="DD383" s="194"/>
      <c r="DE383" s="194"/>
      <c r="DF383" s="194"/>
      <c r="DG383" s="194"/>
      <c r="DH383" s="194"/>
      <c r="DI383" s="194"/>
      <c r="DJ383" s="194"/>
      <c r="DK383" s="194"/>
      <c r="DL383" s="194"/>
      <c r="DM383" s="194"/>
      <c r="DN383" s="194"/>
      <c r="DO383" s="194"/>
      <c r="DP383" s="194"/>
      <c r="DQ383" s="194"/>
      <c r="DR383" s="194"/>
      <c r="DS383" s="194"/>
      <c r="DT383" s="194"/>
      <c r="DU383" s="194"/>
      <c r="DV383" s="194"/>
      <c r="DW383" s="194"/>
      <c r="DX383" s="194"/>
      <c r="DY383" s="194"/>
      <c r="DZ383" s="194"/>
      <c r="EA383" s="194"/>
      <c r="EB383" s="194"/>
      <c r="EC383" s="194"/>
      <c r="ED383" s="194"/>
      <c r="EE383" s="194"/>
      <c r="EF383" s="194"/>
      <c r="EG383" s="194"/>
      <c r="EH383" s="194"/>
      <c r="EI383" s="194"/>
      <c r="EJ383" s="194"/>
      <c r="EK383" s="194"/>
      <c r="EL383" s="194"/>
      <c r="EM383" s="194"/>
      <c r="EN383" s="194"/>
      <c r="EO383" s="194"/>
      <c r="EP383" s="194"/>
      <c r="EQ383" s="194"/>
      <c r="ER383" s="194"/>
      <c r="ES383" s="194"/>
      <c r="ET383" s="194"/>
      <c r="EU383" s="194"/>
      <c r="EV383" s="194"/>
      <c r="EW383" s="194"/>
      <c r="EX383" s="194"/>
      <c r="EY383" s="194"/>
      <c r="EZ383" s="194"/>
      <c r="FA383" s="194"/>
      <c r="FB383" s="194"/>
      <c r="FC383" s="194"/>
      <c r="FD383" s="194"/>
      <c r="FE383" s="194"/>
      <c r="FF383" s="194"/>
      <c r="FG383" s="194"/>
      <c r="FH383" s="194"/>
      <c r="FI383" s="194"/>
      <c r="FJ383" s="194"/>
      <c r="FK383" s="194"/>
      <c r="FL383" s="194"/>
      <c r="FM383" s="194"/>
      <c r="FN383" s="194"/>
      <c r="FO383" s="194"/>
      <c r="FP383" s="194"/>
      <c r="FQ383" s="194"/>
      <c r="FR383" s="194"/>
      <c r="FS383" s="194"/>
      <c r="FT383" s="194"/>
      <c r="FU383" s="194"/>
      <c r="FV383" s="194"/>
      <c r="FW383" s="194"/>
      <c r="FX383" s="194"/>
      <c r="FY383" s="194"/>
      <c r="FZ383" s="194"/>
      <c r="GA383" s="194"/>
      <c r="GB383" s="194"/>
      <c r="GC383" s="194"/>
      <c r="GD383" s="194"/>
      <c r="GE383" s="194"/>
      <c r="GF383" s="194"/>
      <c r="GG383" s="194"/>
      <c r="GH383" s="194"/>
      <c r="GI383" s="194"/>
      <c r="GJ383" s="194"/>
      <c r="GK383" s="194"/>
      <c r="GL383" s="194"/>
      <c r="GM383" s="194"/>
      <c r="GN383" s="194"/>
      <c r="GO383" s="194"/>
      <c r="GP383" s="194"/>
      <c r="GQ383" s="194"/>
      <c r="GR383" s="194"/>
      <c r="GS383" s="194"/>
      <c r="GT383" s="194"/>
      <c r="GU383" s="194"/>
      <c r="GV383" s="194"/>
      <c r="GW383" s="194"/>
      <c r="GX383" s="194"/>
      <c r="GY383" s="194"/>
      <c r="GZ383" s="194"/>
      <c r="HA383" s="194"/>
      <c r="HB383" s="194"/>
      <c r="HC383" s="194"/>
      <c r="HD383" s="194"/>
      <c r="HE383" s="194"/>
      <c r="HF383" s="194"/>
      <c r="HG383" s="194"/>
      <c r="HH383" s="194"/>
      <c r="HI383" s="194"/>
      <c r="HJ383" s="194"/>
      <c r="HK383" s="194"/>
      <c r="HL383" s="194"/>
      <c r="HM383" s="194"/>
      <c r="HN383" s="194"/>
      <c r="HO383" s="194"/>
      <c r="HP383" s="194"/>
      <c r="HQ383" s="194"/>
      <c r="HR383" s="194"/>
      <c r="HS383" s="194"/>
      <c r="HT383" s="194"/>
      <c r="HU383" s="194"/>
      <c r="HV383" s="194"/>
      <c r="HW383" s="194"/>
      <c r="HX383" s="194"/>
      <c r="HY383" s="194"/>
      <c r="HZ383" s="194"/>
      <c r="IA383" s="194"/>
      <c r="IB383" s="194"/>
      <c r="IC383" s="194"/>
      <c r="ID383" s="194"/>
      <c r="IE383" s="194"/>
      <c r="IF383" s="194"/>
      <c r="IG383" s="194"/>
      <c r="IH383" s="194"/>
      <c r="II383" s="194"/>
      <c r="IJ383" s="194"/>
      <c r="IK383" s="194"/>
      <c r="IL383" s="194"/>
      <c r="IM383" s="194"/>
      <c r="IN383" s="194"/>
      <c r="IO383" s="194"/>
      <c r="IP383" s="194"/>
      <c r="IQ383" s="194"/>
      <c r="IR383" s="194"/>
      <c r="IS383" s="194"/>
      <c r="IT383" s="194"/>
    </row>
    <row r="384" spans="1:254" s="248" customFormat="1" ht="14.4" x14ac:dyDescent="0.3">
      <c r="A384" s="209" t="s">
        <v>586</v>
      </c>
      <c r="B384" s="226">
        <v>510</v>
      </c>
      <c r="C384" s="222" t="s">
        <v>160</v>
      </c>
      <c r="D384" s="222" t="s">
        <v>102</v>
      </c>
      <c r="E384" s="222" t="s">
        <v>270</v>
      </c>
      <c r="F384" s="222" t="s">
        <v>98</v>
      </c>
      <c r="G384" s="217">
        <v>49.7</v>
      </c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194"/>
      <c r="AT384" s="194"/>
      <c r="AU384" s="194"/>
      <c r="AV384" s="194"/>
      <c r="AW384" s="194"/>
      <c r="AX384" s="194"/>
      <c r="AY384" s="194"/>
      <c r="AZ384" s="194"/>
      <c r="BA384" s="194"/>
      <c r="BB384" s="194"/>
      <c r="BC384" s="194"/>
      <c r="BD384" s="194"/>
      <c r="BE384" s="194"/>
      <c r="BF384" s="194"/>
      <c r="BG384" s="194"/>
      <c r="BH384" s="194"/>
      <c r="BI384" s="194"/>
      <c r="BJ384" s="194"/>
      <c r="BK384" s="194"/>
      <c r="BL384" s="194"/>
      <c r="BM384" s="194"/>
      <c r="BN384" s="194"/>
      <c r="BO384" s="194"/>
      <c r="BP384" s="194"/>
      <c r="BQ384" s="194"/>
      <c r="BR384" s="194"/>
      <c r="BS384" s="194"/>
      <c r="BT384" s="194"/>
      <c r="BU384" s="194"/>
      <c r="BV384" s="194"/>
      <c r="BW384" s="194"/>
      <c r="BX384" s="194"/>
      <c r="BY384" s="194"/>
      <c r="BZ384" s="194"/>
      <c r="CA384" s="194"/>
      <c r="CB384" s="194"/>
      <c r="CC384" s="194"/>
      <c r="CD384" s="194"/>
      <c r="CE384" s="194"/>
      <c r="CF384" s="194"/>
      <c r="CG384" s="194"/>
      <c r="CH384" s="194"/>
      <c r="CI384" s="194"/>
      <c r="CJ384" s="194"/>
      <c r="CK384" s="194"/>
      <c r="CL384" s="194"/>
      <c r="CM384" s="194"/>
      <c r="CN384" s="194"/>
      <c r="CO384" s="194"/>
      <c r="CP384" s="194"/>
      <c r="CQ384" s="194"/>
      <c r="CR384" s="194"/>
      <c r="CS384" s="194"/>
      <c r="CT384" s="194"/>
      <c r="CU384" s="194"/>
      <c r="CV384" s="194"/>
      <c r="CW384" s="194"/>
      <c r="CX384" s="194"/>
      <c r="CY384" s="194"/>
      <c r="CZ384" s="194"/>
      <c r="DA384" s="194"/>
      <c r="DB384" s="194"/>
      <c r="DC384" s="194"/>
      <c r="DD384" s="194"/>
      <c r="DE384" s="194"/>
      <c r="DF384" s="194"/>
      <c r="DG384" s="194"/>
      <c r="DH384" s="194"/>
      <c r="DI384" s="194"/>
      <c r="DJ384" s="194"/>
      <c r="DK384" s="194"/>
      <c r="DL384" s="194"/>
      <c r="DM384" s="194"/>
      <c r="DN384" s="194"/>
      <c r="DO384" s="194"/>
      <c r="DP384" s="194"/>
      <c r="DQ384" s="194"/>
      <c r="DR384" s="194"/>
      <c r="DS384" s="194"/>
      <c r="DT384" s="194"/>
      <c r="DU384" s="194"/>
      <c r="DV384" s="194"/>
      <c r="DW384" s="194"/>
      <c r="DX384" s="194"/>
      <c r="DY384" s="194"/>
      <c r="DZ384" s="194"/>
      <c r="EA384" s="194"/>
      <c r="EB384" s="194"/>
      <c r="EC384" s="194"/>
      <c r="ED384" s="194"/>
      <c r="EE384" s="194"/>
      <c r="EF384" s="194"/>
      <c r="EG384" s="194"/>
      <c r="EH384" s="194"/>
      <c r="EI384" s="194"/>
      <c r="EJ384" s="194"/>
      <c r="EK384" s="194"/>
      <c r="EL384" s="194"/>
      <c r="EM384" s="194"/>
      <c r="EN384" s="194"/>
      <c r="EO384" s="194"/>
      <c r="EP384" s="194"/>
      <c r="EQ384" s="194"/>
      <c r="ER384" s="194"/>
      <c r="ES384" s="194"/>
      <c r="ET384" s="194"/>
      <c r="EU384" s="194"/>
      <c r="EV384" s="194"/>
      <c r="EW384" s="194"/>
      <c r="EX384" s="194"/>
      <c r="EY384" s="194"/>
      <c r="EZ384" s="194"/>
      <c r="FA384" s="194"/>
      <c r="FB384" s="194"/>
      <c r="FC384" s="194"/>
      <c r="FD384" s="194"/>
      <c r="FE384" s="194"/>
      <c r="FF384" s="194"/>
      <c r="FG384" s="194"/>
      <c r="FH384" s="194"/>
      <c r="FI384" s="194"/>
      <c r="FJ384" s="194"/>
      <c r="FK384" s="194"/>
      <c r="FL384" s="194"/>
      <c r="FM384" s="194"/>
      <c r="FN384" s="194"/>
      <c r="FO384" s="194"/>
      <c r="FP384" s="194"/>
      <c r="FQ384" s="194"/>
      <c r="FR384" s="194"/>
      <c r="FS384" s="194"/>
      <c r="FT384" s="194"/>
      <c r="FU384" s="194"/>
      <c r="FV384" s="194"/>
      <c r="FW384" s="194"/>
      <c r="FX384" s="194"/>
      <c r="FY384" s="194"/>
      <c r="FZ384" s="194"/>
      <c r="GA384" s="194"/>
      <c r="GB384" s="194"/>
      <c r="GC384" s="194"/>
      <c r="GD384" s="194"/>
      <c r="GE384" s="194"/>
      <c r="GF384" s="194"/>
      <c r="GG384" s="194"/>
      <c r="GH384" s="194"/>
      <c r="GI384" s="194"/>
      <c r="GJ384" s="194"/>
      <c r="GK384" s="194"/>
      <c r="GL384" s="194"/>
      <c r="GM384" s="194"/>
      <c r="GN384" s="194"/>
      <c r="GO384" s="194"/>
      <c r="GP384" s="194"/>
      <c r="GQ384" s="194"/>
      <c r="GR384" s="194"/>
      <c r="GS384" s="194"/>
      <c r="GT384" s="194"/>
      <c r="GU384" s="194"/>
      <c r="GV384" s="194"/>
      <c r="GW384" s="194"/>
      <c r="GX384" s="194"/>
      <c r="GY384" s="194"/>
      <c r="GZ384" s="194"/>
      <c r="HA384" s="194"/>
      <c r="HB384" s="194"/>
      <c r="HC384" s="194"/>
      <c r="HD384" s="194"/>
      <c r="HE384" s="194"/>
      <c r="HF384" s="194"/>
      <c r="HG384" s="194"/>
      <c r="HH384" s="194"/>
      <c r="HI384" s="194"/>
      <c r="HJ384" s="194"/>
      <c r="HK384" s="194"/>
      <c r="HL384" s="194"/>
      <c r="HM384" s="194"/>
      <c r="HN384" s="194"/>
      <c r="HO384" s="194"/>
      <c r="HP384" s="194"/>
      <c r="HQ384" s="194"/>
      <c r="HR384" s="194"/>
      <c r="HS384" s="194"/>
      <c r="HT384" s="194"/>
      <c r="HU384" s="194"/>
      <c r="HV384" s="194"/>
      <c r="HW384" s="194"/>
      <c r="HX384" s="194"/>
      <c r="HY384" s="194"/>
      <c r="HZ384" s="194"/>
      <c r="IA384" s="194"/>
      <c r="IB384" s="194"/>
      <c r="IC384" s="194"/>
      <c r="ID384" s="194"/>
      <c r="IE384" s="194"/>
      <c r="IF384" s="194"/>
      <c r="IG384" s="194"/>
      <c r="IH384" s="194"/>
      <c r="II384" s="194"/>
      <c r="IJ384" s="194"/>
      <c r="IK384" s="194"/>
      <c r="IL384" s="194"/>
      <c r="IM384" s="194"/>
      <c r="IN384" s="194"/>
      <c r="IO384" s="194"/>
      <c r="IP384" s="194"/>
      <c r="IQ384" s="194"/>
      <c r="IR384" s="194"/>
      <c r="IS384" s="194"/>
      <c r="IT384" s="194"/>
    </row>
    <row r="385" spans="1:254" s="248" customFormat="1" ht="14.4" x14ac:dyDescent="0.3">
      <c r="A385" s="290" t="s">
        <v>293</v>
      </c>
      <c r="B385" s="229" t="s">
        <v>584</v>
      </c>
      <c r="C385" s="229" t="s">
        <v>284</v>
      </c>
      <c r="D385" s="229" t="s">
        <v>92</v>
      </c>
      <c r="E385" s="229"/>
      <c r="F385" s="229"/>
      <c r="G385" s="291">
        <f>SUM(G386)</f>
        <v>1627.57</v>
      </c>
      <c r="H385" s="251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251"/>
      <c r="T385" s="251"/>
      <c r="U385" s="251"/>
      <c r="V385" s="251"/>
      <c r="W385" s="251"/>
      <c r="X385" s="251"/>
      <c r="Y385" s="251"/>
      <c r="Z385" s="251"/>
      <c r="AA385" s="251"/>
      <c r="AB385" s="251"/>
      <c r="AC385" s="251"/>
      <c r="AD385" s="251"/>
      <c r="AE385" s="251"/>
      <c r="AF385" s="251"/>
      <c r="AG385" s="251"/>
      <c r="AH385" s="251"/>
      <c r="AI385" s="251"/>
      <c r="AJ385" s="251"/>
      <c r="AK385" s="251"/>
      <c r="AL385" s="251"/>
      <c r="AM385" s="251"/>
      <c r="AN385" s="251"/>
      <c r="AO385" s="251"/>
      <c r="AP385" s="251"/>
      <c r="AQ385" s="251"/>
      <c r="AR385" s="251"/>
      <c r="AS385" s="251"/>
      <c r="AT385" s="251"/>
      <c r="AU385" s="251"/>
      <c r="AV385" s="251"/>
      <c r="AW385" s="251"/>
      <c r="AX385" s="251"/>
      <c r="AY385" s="251"/>
      <c r="AZ385" s="251"/>
      <c r="BA385" s="251"/>
      <c r="BB385" s="251"/>
      <c r="BC385" s="251"/>
      <c r="BD385" s="251"/>
      <c r="BE385" s="251"/>
      <c r="BF385" s="251"/>
      <c r="BG385" s="251"/>
      <c r="BH385" s="251"/>
      <c r="BI385" s="251"/>
      <c r="BJ385" s="251"/>
      <c r="BK385" s="251"/>
      <c r="BL385" s="251"/>
      <c r="BM385" s="251"/>
      <c r="BN385" s="251"/>
      <c r="BO385" s="251"/>
      <c r="BP385" s="251"/>
      <c r="BQ385" s="251"/>
      <c r="BR385" s="251"/>
      <c r="BS385" s="251"/>
      <c r="BT385" s="251"/>
      <c r="BU385" s="251"/>
      <c r="BV385" s="251"/>
      <c r="BW385" s="251"/>
      <c r="BX385" s="251"/>
      <c r="BY385" s="251"/>
      <c r="BZ385" s="251"/>
      <c r="CA385" s="251"/>
      <c r="CB385" s="251"/>
      <c r="CC385" s="251"/>
      <c r="CD385" s="251"/>
      <c r="CE385" s="251"/>
      <c r="CF385" s="251"/>
      <c r="CG385" s="251"/>
      <c r="CH385" s="251"/>
      <c r="CI385" s="251"/>
      <c r="CJ385" s="251"/>
      <c r="CK385" s="251"/>
      <c r="CL385" s="251"/>
      <c r="CM385" s="251"/>
      <c r="CN385" s="251"/>
      <c r="CO385" s="251"/>
      <c r="CP385" s="251"/>
      <c r="CQ385" s="251"/>
      <c r="CR385" s="251"/>
      <c r="CS385" s="251"/>
      <c r="CT385" s="251"/>
      <c r="CU385" s="251"/>
      <c r="CV385" s="251"/>
      <c r="CW385" s="251"/>
      <c r="CX385" s="251"/>
      <c r="CY385" s="251"/>
      <c r="CZ385" s="251"/>
      <c r="DA385" s="251"/>
      <c r="DB385" s="251"/>
      <c r="DC385" s="251"/>
      <c r="DD385" s="251"/>
      <c r="DE385" s="251"/>
      <c r="DF385" s="251"/>
      <c r="DG385" s="251"/>
      <c r="DH385" s="251"/>
      <c r="DI385" s="251"/>
      <c r="DJ385" s="251"/>
      <c r="DK385" s="251"/>
      <c r="DL385" s="251"/>
      <c r="DM385" s="251"/>
      <c r="DN385" s="251"/>
      <c r="DO385" s="251"/>
      <c r="DP385" s="251"/>
      <c r="DQ385" s="251"/>
      <c r="DR385" s="251"/>
      <c r="DS385" s="251"/>
      <c r="DT385" s="251"/>
      <c r="DU385" s="251"/>
      <c r="DV385" s="251"/>
      <c r="DW385" s="251"/>
      <c r="DX385" s="251"/>
      <c r="DY385" s="251"/>
      <c r="DZ385" s="251"/>
      <c r="EA385" s="251"/>
      <c r="EB385" s="251"/>
      <c r="EC385" s="251"/>
      <c r="ED385" s="251"/>
      <c r="EE385" s="251"/>
      <c r="EF385" s="251"/>
      <c r="EG385" s="251"/>
      <c r="EH385" s="251"/>
      <c r="EI385" s="251"/>
      <c r="EJ385" s="251"/>
      <c r="EK385" s="251"/>
      <c r="EL385" s="251"/>
      <c r="EM385" s="251"/>
      <c r="EN385" s="251"/>
      <c r="EO385" s="251"/>
      <c r="EP385" s="251"/>
      <c r="EQ385" s="251"/>
      <c r="ER385" s="251"/>
      <c r="ES385" s="251"/>
      <c r="ET385" s="251"/>
      <c r="EU385" s="251"/>
      <c r="EV385" s="251"/>
      <c r="EW385" s="251"/>
      <c r="EX385" s="251"/>
      <c r="EY385" s="251"/>
      <c r="EZ385" s="251"/>
      <c r="FA385" s="251"/>
      <c r="FB385" s="251"/>
      <c r="FC385" s="251"/>
      <c r="FD385" s="251"/>
      <c r="FE385" s="251"/>
      <c r="FF385" s="251"/>
      <c r="FG385" s="251"/>
      <c r="FH385" s="251"/>
      <c r="FI385" s="251"/>
      <c r="FJ385" s="251"/>
      <c r="FK385" s="251"/>
      <c r="FL385" s="251"/>
      <c r="FM385" s="251"/>
      <c r="FN385" s="251"/>
      <c r="FO385" s="251"/>
      <c r="FP385" s="251"/>
      <c r="FQ385" s="251"/>
      <c r="FR385" s="251"/>
      <c r="FS385" s="251"/>
      <c r="FT385" s="251"/>
      <c r="FU385" s="251"/>
      <c r="FV385" s="251"/>
      <c r="FW385" s="251"/>
      <c r="FX385" s="251"/>
      <c r="FY385" s="251"/>
      <c r="FZ385" s="251"/>
      <c r="GA385" s="251"/>
      <c r="GB385" s="251"/>
      <c r="GC385" s="251"/>
      <c r="GD385" s="251"/>
      <c r="GE385" s="251"/>
      <c r="GF385" s="251"/>
      <c r="GG385" s="251"/>
      <c r="GH385" s="251"/>
      <c r="GI385" s="251"/>
      <c r="GJ385" s="251"/>
      <c r="GK385" s="251"/>
      <c r="GL385" s="251"/>
      <c r="GM385" s="251"/>
      <c r="GN385" s="251"/>
      <c r="GO385" s="251"/>
      <c r="GP385" s="251"/>
      <c r="GQ385" s="251"/>
      <c r="GR385" s="251"/>
      <c r="GS385" s="251"/>
      <c r="GT385" s="251"/>
      <c r="GU385" s="251"/>
      <c r="GV385" s="251"/>
      <c r="GW385" s="251"/>
      <c r="GX385" s="251"/>
      <c r="GY385" s="251"/>
      <c r="GZ385" s="251"/>
      <c r="HA385" s="251"/>
      <c r="HB385" s="251"/>
      <c r="HC385" s="251"/>
      <c r="HD385" s="251"/>
      <c r="HE385" s="251"/>
      <c r="HF385" s="251"/>
      <c r="HG385" s="251"/>
      <c r="HH385" s="251"/>
      <c r="HI385" s="251"/>
      <c r="HJ385" s="251"/>
      <c r="HK385" s="251"/>
      <c r="HL385" s="251"/>
      <c r="HM385" s="251"/>
      <c r="HN385" s="251"/>
      <c r="HO385" s="251"/>
      <c r="HP385" s="251"/>
      <c r="HQ385" s="251"/>
      <c r="HR385" s="251"/>
      <c r="HS385" s="251"/>
      <c r="HT385" s="251"/>
      <c r="HU385" s="251"/>
      <c r="HV385" s="251"/>
      <c r="HW385" s="251"/>
      <c r="HX385" s="251"/>
      <c r="HY385" s="251"/>
      <c r="HZ385" s="251"/>
      <c r="IA385" s="251"/>
      <c r="IB385" s="251"/>
      <c r="IC385" s="251"/>
      <c r="ID385" s="251"/>
      <c r="IE385" s="251"/>
      <c r="IF385" s="251"/>
      <c r="IG385" s="251"/>
      <c r="IH385" s="251"/>
      <c r="II385" s="251"/>
      <c r="IJ385" s="251"/>
      <c r="IK385" s="251"/>
      <c r="IL385" s="251"/>
      <c r="IM385" s="251"/>
      <c r="IN385" s="251"/>
      <c r="IO385" s="251"/>
      <c r="IP385" s="251"/>
      <c r="IQ385" s="251"/>
      <c r="IR385" s="251"/>
      <c r="IS385" s="251"/>
      <c r="IT385" s="251"/>
    </row>
    <row r="386" spans="1:254" ht="13.8" x14ac:dyDescent="0.3">
      <c r="A386" s="292" t="s">
        <v>294</v>
      </c>
      <c r="B386" s="220" t="s">
        <v>584</v>
      </c>
      <c r="C386" s="206" t="s">
        <v>284</v>
      </c>
      <c r="D386" s="206" t="s">
        <v>92</v>
      </c>
      <c r="E386" s="206"/>
      <c r="F386" s="206"/>
      <c r="G386" s="255">
        <f>SUM(G387+G405+G403)</f>
        <v>1627.57</v>
      </c>
    </row>
    <row r="387" spans="1:254" s="248" customFormat="1" ht="13.8" x14ac:dyDescent="0.3">
      <c r="A387" s="293" t="s">
        <v>287</v>
      </c>
      <c r="B387" s="220" t="s">
        <v>584</v>
      </c>
      <c r="C387" s="206" t="s">
        <v>284</v>
      </c>
      <c r="D387" s="206" t="s">
        <v>92</v>
      </c>
      <c r="E387" s="206"/>
      <c r="F387" s="206"/>
      <c r="G387" s="255">
        <f>SUM(G388+G391+G394+G397+G400)</f>
        <v>792.78</v>
      </c>
      <c r="H387" s="181"/>
      <c r="I387" s="181"/>
      <c r="J387" s="181"/>
      <c r="K387" s="181"/>
      <c r="L387" s="181"/>
      <c r="M387" s="181"/>
      <c r="N387" s="181"/>
      <c r="O387" s="181"/>
      <c r="P387" s="181"/>
      <c r="Q387" s="181"/>
      <c r="R387" s="181"/>
      <c r="S387" s="181"/>
      <c r="T387" s="181"/>
      <c r="U387" s="181"/>
      <c r="V387" s="181"/>
      <c r="W387" s="181"/>
      <c r="X387" s="181"/>
      <c r="Y387" s="181"/>
      <c r="Z387" s="181"/>
      <c r="AA387" s="181"/>
      <c r="AB387" s="181"/>
      <c r="AC387" s="181"/>
      <c r="AD387" s="181"/>
      <c r="AE387" s="181"/>
      <c r="AF387" s="181"/>
      <c r="AG387" s="181"/>
      <c r="AH387" s="181"/>
      <c r="AI387" s="181"/>
      <c r="AJ387" s="181"/>
      <c r="AK387" s="181"/>
      <c r="AL387" s="181"/>
      <c r="AM387" s="181"/>
      <c r="AN387" s="181"/>
      <c r="AO387" s="181"/>
      <c r="AP387" s="181"/>
      <c r="AQ387" s="181"/>
      <c r="AR387" s="181"/>
      <c r="AS387" s="181"/>
      <c r="AT387" s="181"/>
      <c r="AU387" s="181"/>
      <c r="AV387" s="181"/>
      <c r="AW387" s="181"/>
      <c r="AX387" s="181"/>
      <c r="AY387" s="181"/>
      <c r="AZ387" s="181"/>
      <c r="BA387" s="181"/>
      <c r="BB387" s="181"/>
      <c r="BC387" s="181"/>
      <c r="BD387" s="181"/>
      <c r="BE387" s="181"/>
      <c r="BF387" s="181"/>
      <c r="BG387" s="181"/>
      <c r="BH387" s="181"/>
      <c r="BI387" s="181"/>
      <c r="BJ387" s="181"/>
      <c r="BK387" s="181"/>
      <c r="BL387" s="181"/>
      <c r="BM387" s="181"/>
      <c r="BN387" s="181"/>
      <c r="BO387" s="181"/>
      <c r="BP387" s="181"/>
      <c r="BQ387" s="181"/>
      <c r="BR387" s="181"/>
      <c r="BS387" s="181"/>
      <c r="BT387" s="181"/>
      <c r="BU387" s="181"/>
      <c r="BV387" s="181"/>
      <c r="BW387" s="181"/>
      <c r="BX387" s="181"/>
      <c r="BY387" s="181"/>
      <c r="BZ387" s="181"/>
      <c r="CA387" s="181"/>
      <c r="CB387" s="181"/>
      <c r="CC387" s="181"/>
      <c r="CD387" s="181"/>
      <c r="CE387" s="181"/>
      <c r="CF387" s="181"/>
      <c r="CG387" s="181"/>
      <c r="CH387" s="181"/>
      <c r="CI387" s="181"/>
      <c r="CJ387" s="181"/>
      <c r="CK387" s="181"/>
      <c r="CL387" s="181"/>
      <c r="CM387" s="181"/>
      <c r="CN387" s="181"/>
      <c r="CO387" s="181"/>
      <c r="CP387" s="181"/>
      <c r="CQ387" s="181"/>
      <c r="CR387" s="181"/>
      <c r="CS387" s="181"/>
      <c r="CT387" s="181"/>
      <c r="CU387" s="181"/>
      <c r="CV387" s="181"/>
      <c r="CW387" s="181"/>
      <c r="CX387" s="181"/>
      <c r="CY387" s="181"/>
      <c r="CZ387" s="181"/>
      <c r="DA387" s="181"/>
      <c r="DB387" s="181"/>
      <c r="DC387" s="181"/>
      <c r="DD387" s="181"/>
      <c r="DE387" s="181"/>
      <c r="DF387" s="181"/>
      <c r="DG387" s="181"/>
      <c r="DH387" s="181"/>
      <c r="DI387" s="181"/>
      <c r="DJ387" s="181"/>
      <c r="DK387" s="181"/>
      <c r="DL387" s="181"/>
      <c r="DM387" s="181"/>
      <c r="DN387" s="181"/>
      <c r="DO387" s="181"/>
      <c r="DP387" s="181"/>
      <c r="DQ387" s="181"/>
      <c r="DR387" s="181"/>
      <c r="DS387" s="181"/>
      <c r="DT387" s="181"/>
      <c r="DU387" s="181"/>
      <c r="DV387" s="181"/>
      <c r="DW387" s="181"/>
      <c r="DX387" s="181"/>
      <c r="DY387" s="181"/>
      <c r="DZ387" s="181"/>
      <c r="EA387" s="181"/>
      <c r="EB387" s="181"/>
      <c r="EC387" s="181"/>
      <c r="ED387" s="181"/>
      <c r="EE387" s="181"/>
      <c r="EF387" s="181"/>
      <c r="EG387" s="181"/>
      <c r="EH387" s="181"/>
      <c r="EI387" s="181"/>
      <c r="EJ387" s="181"/>
      <c r="EK387" s="181"/>
      <c r="EL387" s="181"/>
      <c r="EM387" s="181"/>
      <c r="EN387" s="181"/>
      <c r="EO387" s="181"/>
      <c r="EP387" s="181"/>
      <c r="EQ387" s="181"/>
      <c r="ER387" s="181"/>
      <c r="ES387" s="181"/>
      <c r="ET387" s="181"/>
      <c r="EU387" s="181"/>
      <c r="EV387" s="181"/>
      <c r="EW387" s="181"/>
      <c r="EX387" s="181"/>
      <c r="EY387" s="181"/>
      <c r="EZ387" s="181"/>
      <c r="FA387" s="181"/>
      <c r="FB387" s="181"/>
      <c r="FC387" s="181"/>
      <c r="FD387" s="181"/>
      <c r="FE387" s="181"/>
      <c r="FF387" s="181"/>
      <c r="FG387" s="181"/>
      <c r="FH387" s="181"/>
      <c r="FI387" s="181"/>
      <c r="FJ387" s="181"/>
      <c r="FK387" s="181"/>
      <c r="FL387" s="181"/>
      <c r="FM387" s="181"/>
      <c r="FN387" s="181"/>
      <c r="FO387" s="181"/>
      <c r="FP387" s="181"/>
      <c r="FQ387" s="181"/>
      <c r="FR387" s="181"/>
      <c r="FS387" s="181"/>
      <c r="FT387" s="181"/>
      <c r="FU387" s="181"/>
      <c r="FV387" s="181"/>
      <c r="FW387" s="181"/>
      <c r="FX387" s="181"/>
      <c r="FY387" s="181"/>
      <c r="FZ387" s="181"/>
      <c r="GA387" s="181"/>
      <c r="GB387" s="181"/>
      <c r="GC387" s="181"/>
      <c r="GD387" s="181"/>
      <c r="GE387" s="181"/>
      <c r="GF387" s="181"/>
      <c r="GG387" s="181"/>
      <c r="GH387" s="181"/>
      <c r="GI387" s="181"/>
      <c r="GJ387" s="181"/>
      <c r="GK387" s="181"/>
      <c r="GL387" s="181"/>
      <c r="GM387" s="181"/>
      <c r="GN387" s="181"/>
      <c r="GO387" s="181"/>
      <c r="GP387" s="181"/>
      <c r="GQ387" s="181"/>
      <c r="GR387" s="181"/>
      <c r="GS387" s="181"/>
      <c r="GT387" s="181"/>
      <c r="GU387" s="181"/>
      <c r="GV387" s="181"/>
      <c r="GW387" s="181"/>
      <c r="GX387" s="181"/>
      <c r="GY387" s="181"/>
      <c r="GZ387" s="181"/>
      <c r="HA387" s="181"/>
      <c r="HB387" s="181"/>
      <c r="HC387" s="181"/>
      <c r="HD387" s="181"/>
      <c r="HE387" s="181"/>
      <c r="HF387" s="181"/>
      <c r="HG387" s="181"/>
      <c r="HH387" s="181"/>
      <c r="HI387" s="181"/>
      <c r="HJ387" s="181"/>
      <c r="HK387" s="181"/>
      <c r="HL387" s="181"/>
      <c r="HM387" s="181"/>
      <c r="HN387" s="181"/>
      <c r="HO387" s="181"/>
      <c r="HP387" s="181"/>
      <c r="HQ387" s="181"/>
      <c r="HR387" s="181"/>
      <c r="HS387" s="181"/>
      <c r="HT387" s="181"/>
      <c r="HU387" s="181"/>
      <c r="HV387" s="181"/>
      <c r="HW387" s="181"/>
      <c r="HX387" s="181"/>
      <c r="HY387" s="181"/>
      <c r="HZ387" s="181"/>
      <c r="IA387" s="181"/>
      <c r="IB387" s="181"/>
      <c r="IC387" s="181"/>
      <c r="ID387" s="181"/>
      <c r="IE387" s="181"/>
      <c r="IF387" s="181"/>
      <c r="IG387" s="181"/>
      <c r="IH387" s="181"/>
      <c r="II387" s="181"/>
      <c r="IJ387" s="181"/>
      <c r="IK387" s="181"/>
      <c r="IL387" s="181"/>
      <c r="IM387" s="181"/>
      <c r="IN387" s="181"/>
      <c r="IO387" s="181"/>
      <c r="IP387" s="181"/>
      <c r="IQ387" s="181"/>
      <c r="IR387" s="181"/>
      <c r="IS387" s="181"/>
      <c r="IT387" s="181"/>
    </row>
    <row r="388" spans="1:254" s="126" customFormat="1" ht="26.4" x14ac:dyDescent="0.25">
      <c r="A388" s="294" t="s">
        <v>645</v>
      </c>
      <c r="B388" s="219" t="s">
        <v>584</v>
      </c>
      <c r="C388" s="216" t="s">
        <v>284</v>
      </c>
      <c r="D388" s="216" t="s">
        <v>92</v>
      </c>
      <c r="E388" s="216" t="s">
        <v>297</v>
      </c>
      <c r="F388" s="216"/>
      <c r="G388" s="259">
        <f>SUM(G390+G389)</f>
        <v>111.23</v>
      </c>
      <c r="H388" s="181"/>
      <c r="I388" s="181"/>
      <c r="J388" s="181"/>
      <c r="K388" s="181"/>
      <c r="L388" s="181"/>
      <c r="M388" s="181"/>
      <c r="N388" s="181"/>
      <c r="O388" s="181"/>
      <c r="P388" s="181"/>
      <c r="Q388" s="181"/>
      <c r="R388" s="181"/>
      <c r="S388" s="181"/>
      <c r="T388" s="181"/>
      <c r="U388" s="181"/>
      <c r="V388" s="181"/>
      <c r="W388" s="181"/>
      <c r="X388" s="181"/>
      <c r="Y388" s="181"/>
      <c r="Z388" s="181"/>
      <c r="AA388" s="181"/>
      <c r="AB388" s="181"/>
      <c r="AC388" s="181"/>
      <c r="AD388" s="181"/>
      <c r="AE388" s="181"/>
      <c r="AF388" s="181"/>
      <c r="AG388" s="181"/>
      <c r="AH388" s="181"/>
      <c r="AI388" s="181"/>
      <c r="AJ388" s="181"/>
      <c r="AK388" s="181"/>
      <c r="AL388" s="181"/>
      <c r="AM388" s="181"/>
      <c r="AN388" s="181"/>
      <c r="AO388" s="181"/>
      <c r="AP388" s="181"/>
      <c r="AQ388" s="181"/>
      <c r="AR388" s="181"/>
      <c r="AS388" s="181"/>
      <c r="AT388" s="181"/>
      <c r="AU388" s="181"/>
      <c r="AV388" s="181"/>
      <c r="AW388" s="181"/>
      <c r="AX388" s="181"/>
      <c r="AY388" s="181"/>
      <c r="AZ388" s="181"/>
      <c r="BA388" s="181"/>
      <c r="BB388" s="181"/>
      <c r="BC388" s="181"/>
      <c r="BD388" s="181"/>
      <c r="BE388" s="181"/>
      <c r="BF388" s="181"/>
      <c r="BG388" s="181"/>
      <c r="BH388" s="181"/>
      <c r="BI388" s="181"/>
      <c r="BJ388" s="181"/>
      <c r="BK388" s="181"/>
      <c r="BL388" s="181"/>
      <c r="BM388" s="181"/>
      <c r="BN388" s="181"/>
      <c r="BO388" s="181"/>
      <c r="BP388" s="181"/>
      <c r="BQ388" s="181"/>
      <c r="BR388" s="181"/>
      <c r="BS388" s="181"/>
      <c r="BT388" s="181"/>
      <c r="BU388" s="181"/>
      <c r="BV388" s="181"/>
      <c r="BW388" s="181"/>
      <c r="BX388" s="181"/>
      <c r="BY388" s="181"/>
      <c r="BZ388" s="181"/>
      <c r="CA388" s="181"/>
      <c r="CB388" s="181"/>
      <c r="CC388" s="181"/>
      <c r="CD388" s="181"/>
      <c r="CE388" s="181"/>
      <c r="CF388" s="181"/>
      <c r="CG388" s="181"/>
      <c r="CH388" s="181"/>
      <c r="CI388" s="181"/>
      <c r="CJ388" s="181"/>
      <c r="CK388" s="181"/>
      <c r="CL388" s="181"/>
      <c r="CM388" s="181"/>
      <c r="CN388" s="181"/>
      <c r="CO388" s="181"/>
      <c r="CP388" s="181"/>
      <c r="CQ388" s="181"/>
      <c r="CR388" s="181"/>
      <c r="CS388" s="181"/>
      <c r="CT388" s="181"/>
      <c r="CU388" s="181"/>
      <c r="CV388" s="181"/>
      <c r="CW388" s="181"/>
      <c r="CX388" s="181"/>
      <c r="CY388" s="181"/>
      <c r="CZ388" s="181"/>
      <c r="DA388" s="181"/>
      <c r="DB388" s="181"/>
      <c r="DC388" s="181"/>
      <c r="DD388" s="181"/>
      <c r="DE388" s="181"/>
      <c r="DF388" s="181"/>
      <c r="DG388" s="181"/>
      <c r="DH388" s="181"/>
      <c r="DI388" s="181"/>
      <c r="DJ388" s="181"/>
      <c r="DK388" s="181"/>
      <c r="DL388" s="181"/>
      <c r="DM388" s="181"/>
      <c r="DN388" s="181"/>
      <c r="DO388" s="181"/>
      <c r="DP388" s="181"/>
      <c r="DQ388" s="181"/>
      <c r="DR388" s="181"/>
      <c r="DS388" s="181"/>
      <c r="DT388" s="181"/>
      <c r="DU388" s="181"/>
      <c r="DV388" s="181"/>
      <c r="DW388" s="181"/>
      <c r="DX388" s="181"/>
      <c r="DY388" s="181"/>
      <c r="DZ388" s="181"/>
      <c r="EA388" s="181"/>
      <c r="EB388" s="181"/>
      <c r="EC388" s="181"/>
      <c r="ED388" s="181"/>
      <c r="EE388" s="181"/>
      <c r="EF388" s="181"/>
      <c r="EG388" s="181"/>
      <c r="EH388" s="181"/>
      <c r="EI388" s="181"/>
      <c r="EJ388" s="181"/>
      <c r="EK388" s="181"/>
      <c r="EL388" s="181"/>
      <c r="EM388" s="181"/>
      <c r="EN388" s="181"/>
      <c r="EO388" s="181"/>
      <c r="EP388" s="181"/>
      <c r="EQ388" s="181"/>
      <c r="ER388" s="181"/>
      <c r="ES388" s="181"/>
      <c r="ET388" s="181"/>
      <c r="EU388" s="181"/>
      <c r="EV388" s="181"/>
      <c r="EW388" s="181"/>
      <c r="EX388" s="181"/>
      <c r="EY388" s="181"/>
      <c r="EZ388" s="181"/>
      <c r="FA388" s="181"/>
      <c r="FB388" s="181"/>
      <c r="FC388" s="181"/>
      <c r="FD388" s="181"/>
      <c r="FE388" s="181"/>
      <c r="FF388" s="181"/>
      <c r="FG388" s="181"/>
      <c r="FH388" s="181"/>
      <c r="FI388" s="181"/>
      <c r="FJ388" s="181"/>
      <c r="FK388" s="181"/>
      <c r="FL388" s="181"/>
      <c r="FM388" s="181"/>
      <c r="FN388" s="181"/>
      <c r="FO388" s="181"/>
      <c r="FP388" s="181"/>
      <c r="FQ388" s="181"/>
      <c r="FR388" s="181"/>
      <c r="FS388" s="181"/>
      <c r="FT388" s="181"/>
      <c r="FU388" s="181"/>
      <c r="FV388" s="181"/>
      <c r="FW388" s="181"/>
      <c r="FX388" s="181"/>
      <c r="FY388" s="181"/>
      <c r="FZ388" s="181"/>
      <c r="GA388" s="181"/>
      <c r="GB388" s="181"/>
      <c r="GC388" s="181"/>
      <c r="GD388" s="181"/>
      <c r="GE388" s="181"/>
      <c r="GF388" s="181"/>
      <c r="GG388" s="181"/>
      <c r="GH388" s="181"/>
      <c r="GI388" s="181"/>
      <c r="GJ388" s="181"/>
      <c r="GK388" s="181"/>
      <c r="GL388" s="181"/>
      <c r="GM388" s="181"/>
      <c r="GN388" s="181"/>
      <c r="GO388" s="181"/>
      <c r="GP388" s="181"/>
      <c r="GQ388" s="181"/>
      <c r="GR388" s="181"/>
      <c r="GS388" s="181"/>
      <c r="GT388" s="181"/>
      <c r="GU388" s="181"/>
      <c r="GV388" s="181"/>
      <c r="GW388" s="181"/>
      <c r="GX388" s="181"/>
      <c r="GY388" s="181"/>
      <c r="GZ388" s="181"/>
      <c r="HA388" s="181"/>
      <c r="HB388" s="181"/>
      <c r="HC388" s="181"/>
      <c r="HD388" s="181"/>
      <c r="HE388" s="181"/>
      <c r="HF388" s="181"/>
      <c r="HG388" s="181"/>
      <c r="HH388" s="181"/>
      <c r="HI388" s="181"/>
      <c r="HJ388" s="181"/>
      <c r="HK388" s="181"/>
      <c r="HL388" s="181"/>
      <c r="HM388" s="181"/>
      <c r="HN388" s="181"/>
      <c r="HO388" s="181"/>
      <c r="HP388" s="181"/>
      <c r="HQ388" s="181"/>
      <c r="HR388" s="181"/>
      <c r="HS388" s="181"/>
      <c r="HT388" s="181"/>
      <c r="HU388" s="181"/>
      <c r="HV388" s="181"/>
      <c r="HW388" s="181"/>
      <c r="HX388" s="181"/>
      <c r="HY388" s="181"/>
      <c r="HZ388" s="181"/>
      <c r="IA388" s="181"/>
      <c r="IB388" s="181"/>
      <c r="IC388" s="181"/>
      <c r="ID388" s="181"/>
      <c r="IE388" s="181"/>
      <c r="IF388" s="181"/>
      <c r="IG388" s="181"/>
      <c r="IH388" s="181"/>
      <c r="II388" s="181"/>
      <c r="IJ388" s="181"/>
      <c r="IK388" s="181"/>
      <c r="IL388" s="181"/>
      <c r="IM388" s="181"/>
      <c r="IN388" s="181"/>
      <c r="IO388" s="181"/>
      <c r="IP388" s="181"/>
      <c r="IQ388" s="181"/>
      <c r="IR388" s="181"/>
      <c r="IS388" s="181"/>
      <c r="IT388" s="181"/>
    </row>
    <row r="389" spans="1:254" s="126" customFormat="1" x14ac:dyDescent="0.25">
      <c r="A389" s="209" t="s">
        <v>586</v>
      </c>
      <c r="B389" s="222" t="s">
        <v>584</v>
      </c>
      <c r="C389" s="211" t="s">
        <v>284</v>
      </c>
      <c r="D389" s="211" t="s">
        <v>92</v>
      </c>
      <c r="E389" s="211" t="s">
        <v>297</v>
      </c>
      <c r="F389" s="211" t="s">
        <v>98</v>
      </c>
      <c r="G389" s="259">
        <v>0.22</v>
      </c>
      <c r="H389" s="181"/>
      <c r="I389" s="181"/>
      <c r="J389" s="181"/>
      <c r="K389" s="181"/>
      <c r="L389" s="181"/>
      <c r="M389" s="181"/>
      <c r="N389" s="181"/>
      <c r="O389" s="181"/>
      <c r="P389" s="181"/>
      <c r="Q389" s="181"/>
      <c r="R389" s="181"/>
      <c r="S389" s="181"/>
      <c r="T389" s="181"/>
      <c r="U389" s="181"/>
      <c r="V389" s="181"/>
      <c r="W389" s="181"/>
      <c r="X389" s="181"/>
      <c r="Y389" s="181"/>
      <c r="Z389" s="181"/>
      <c r="AA389" s="181"/>
      <c r="AB389" s="181"/>
      <c r="AC389" s="181"/>
      <c r="AD389" s="181"/>
      <c r="AE389" s="181"/>
      <c r="AF389" s="181"/>
      <c r="AG389" s="181"/>
      <c r="AH389" s="181"/>
      <c r="AI389" s="181"/>
      <c r="AJ389" s="181"/>
      <c r="AK389" s="181"/>
      <c r="AL389" s="181"/>
      <c r="AM389" s="181"/>
      <c r="AN389" s="181"/>
      <c r="AO389" s="181"/>
      <c r="AP389" s="181"/>
      <c r="AQ389" s="181"/>
      <c r="AR389" s="181"/>
      <c r="AS389" s="181"/>
      <c r="AT389" s="181"/>
      <c r="AU389" s="181"/>
      <c r="AV389" s="181"/>
      <c r="AW389" s="181"/>
      <c r="AX389" s="181"/>
      <c r="AY389" s="181"/>
      <c r="AZ389" s="181"/>
      <c r="BA389" s="181"/>
      <c r="BB389" s="181"/>
      <c r="BC389" s="181"/>
      <c r="BD389" s="181"/>
      <c r="BE389" s="181"/>
      <c r="BF389" s="181"/>
      <c r="BG389" s="181"/>
      <c r="BH389" s="181"/>
      <c r="BI389" s="181"/>
      <c r="BJ389" s="181"/>
      <c r="BK389" s="181"/>
      <c r="BL389" s="181"/>
      <c r="BM389" s="181"/>
      <c r="BN389" s="181"/>
      <c r="BO389" s="181"/>
      <c r="BP389" s="181"/>
      <c r="BQ389" s="181"/>
      <c r="BR389" s="181"/>
      <c r="BS389" s="181"/>
      <c r="BT389" s="181"/>
      <c r="BU389" s="181"/>
      <c r="BV389" s="181"/>
      <c r="BW389" s="181"/>
      <c r="BX389" s="181"/>
      <c r="BY389" s="181"/>
      <c r="BZ389" s="181"/>
      <c r="CA389" s="181"/>
      <c r="CB389" s="181"/>
      <c r="CC389" s="181"/>
      <c r="CD389" s="181"/>
      <c r="CE389" s="181"/>
      <c r="CF389" s="181"/>
      <c r="CG389" s="181"/>
      <c r="CH389" s="181"/>
      <c r="CI389" s="181"/>
      <c r="CJ389" s="181"/>
      <c r="CK389" s="181"/>
      <c r="CL389" s="181"/>
      <c r="CM389" s="181"/>
      <c r="CN389" s="181"/>
      <c r="CO389" s="181"/>
      <c r="CP389" s="181"/>
      <c r="CQ389" s="181"/>
      <c r="CR389" s="181"/>
      <c r="CS389" s="181"/>
      <c r="CT389" s="181"/>
      <c r="CU389" s="181"/>
      <c r="CV389" s="181"/>
      <c r="CW389" s="181"/>
      <c r="CX389" s="181"/>
      <c r="CY389" s="181"/>
      <c r="CZ389" s="181"/>
      <c r="DA389" s="181"/>
      <c r="DB389" s="181"/>
      <c r="DC389" s="181"/>
      <c r="DD389" s="181"/>
      <c r="DE389" s="181"/>
      <c r="DF389" s="181"/>
      <c r="DG389" s="181"/>
      <c r="DH389" s="181"/>
      <c r="DI389" s="181"/>
      <c r="DJ389" s="181"/>
      <c r="DK389" s="181"/>
      <c r="DL389" s="181"/>
      <c r="DM389" s="181"/>
      <c r="DN389" s="181"/>
      <c r="DO389" s="181"/>
      <c r="DP389" s="181"/>
      <c r="DQ389" s="181"/>
      <c r="DR389" s="181"/>
      <c r="DS389" s="181"/>
      <c r="DT389" s="181"/>
      <c r="DU389" s="181"/>
      <c r="DV389" s="181"/>
      <c r="DW389" s="181"/>
      <c r="DX389" s="181"/>
      <c r="DY389" s="181"/>
      <c r="DZ389" s="181"/>
      <c r="EA389" s="181"/>
      <c r="EB389" s="181"/>
      <c r="EC389" s="181"/>
      <c r="ED389" s="181"/>
      <c r="EE389" s="181"/>
      <c r="EF389" s="181"/>
      <c r="EG389" s="181"/>
      <c r="EH389" s="181"/>
      <c r="EI389" s="181"/>
      <c r="EJ389" s="181"/>
      <c r="EK389" s="181"/>
      <c r="EL389" s="181"/>
      <c r="EM389" s="181"/>
      <c r="EN389" s="181"/>
      <c r="EO389" s="181"/>
      <c r="EP389" s="181"/>
      <c r="EQ389" s="181"/>
      <c r="ER389" s="181"/>
      <c r="ES389" s="181"/>
      <c r="ET389" s="181"/>
      <c r="EU389" s="181"/>
      <c r="EV389" s="181"/>
      <c r="EW389" s="181"/>
      <c r="EX389" s="181"/>
      <c r="EY389" s="181"/>
      <c r="EZ389" s="181"/>
      <c r="FA389" s="181"/>
      <c r="FB389" s="181"/>
      <c r="FC389" s="181"/>
      <c r="FD389" s="181"/>
      <c r="FE389" s="181"/>
      <c r="FF389" s="181"/>
      <c r="FG389" s="181"/>
      <c r="FH389" s="181"/>
      <c r="FI389" s="181"/>
      <c r="FJ389" s="181"/>
      <c r="FK389" s="181"/>
      <c r="FL389" s="181"/>
      <c r="FM389" s="181"/>
      <c r="FN389" s="181"/>
      <c r="FO389" s="181"/>
      <c r="FP389" s="181"/>
      <c r="FQ389" s="181"/>
      <c r="FR389" s="181"/>
      <c r="FS389" s="181"/>
      <c r="FT389" s="181"/>
      <c r="FU389" s="181"/>
      <c r="FV389" s="181"/>
      <c r="FW389" s="181"/>
      <c r="FX389" s="181"/>
      <c r="FY389" s="181"/>
      <c r="FZ389" s="181"/>
      <c r="GA389" s="181"/>
      <c r="GB389" s="181"/>
      <c r="GC389" s="181"/>
      <c r="GD389" s="181"/>
      <c r="GE389" s="181"/>
      <c r="GF389" s="181"/>
      <c r="GG389" s="181"/>
      <c r="GH389" s="181"/>
      <c r="GI389" s="181"/>
      <c r="GJ389" s="181"/>
      <c r="GK389" s="181"/>
      <c r="GL389" s="181"/>
      <c r="GM389" s="181"/>
      <c r="GN389" s="181"/>
      <c r="GO389" s="181"/>
      <c r="GP389" s="181"/>
      <c r="GQ389" s="181"/>
      <c r="GR389" s="181"/>
      <c r="GS389" s="181"/>
      <c r="GT389" s="181"/>
      <c r="GU389" s="181"/>
      <c r="GV389" s="181"/>
      <c r="GW389" s="181"/>
      <c r="GX389" s="181"/>
      <c r="GY389" s="181"/>
      <c r="GZ389" s="181"/>
      <c r="HA389" s="181"/>
      <c r="HB389" s="181"/>
      <c r="HC389" s="181"/>
      <c r="HD389" s="181"/>
      <c r="HE389" s="181"/>
      <c r="HF389" s="181"/>
      <c r="HG389" s="181"/>
      <c r="HH389" s="181"/>
      <c r="HI389" s="181"/>
      <c r="HJ389" s="181"/>
      <c r="HK389" s="181"/>
      <c r="HL389" s="181"/>
      <c r="HM389" s="181"/>
      <c r="HN389" s="181"/>
      <c r="HO389" s="181"/>
      <c r="HP389" s="181"/>
      <c r="HQ389" s="181"/>
      <c r="HR389" s="181"/>
      <c r="HS389" s="181"/>
      <c r="HT389" s="181"/>
      <c r="HU389" s="181"/>
      <c r="HV389" s="181"/>
      <c r="HW389" s="181"/>
      <c r="HX389" s="181"/>
      <c r="HY389" s="181"/>
      <c r="HZ389" s="181"/>
      <c r="IA389" s="181"/>
      <c r="IB389" s="181"/>
      <c r="IC389" s="181"/>
      <c r="ID389" s="181"/>
      <c r="IE389" s="181"/>
      <c r="IF389" s="181"/>
      <c r="IG389" s="181"/>
      <c r="IH389" s="181"/>
      <c r="II389" s="181"/>
      <c r="IJ389" s="181"/>
      <c r="IK389" s="181"/>
      <c r="IL389" s="181"/>
      <c r="IM389" s="181"/>
      <c r="IN389" s="181"/>
      <c r="IO389" s="181"/>
      <c r="IP389" s="181"/>
      <c r="IQ389" s="181"/>
      <c r="IR389" s="181"/>
      <c r="IS389" s="181"/>
      <c r="IT389" s="181"/>
    </row>
    <row r="390" spans="1:254" s="213" customFormat="1" x14ac:dyDescent="0.25">
      <c r="A390" s="209" t="s">
        <v>256</v>
      </c>
      <c r="B390" s="222" t="s">
        <v>584</v>
      </c>
      <c r="C390" s="211" t="s">
        <v>284</v>
      </c>
      <c r="D390" s="211" t="s">
        <v>92</v>
      </c>
      <c r="E390" s="211" t="s">
        <v>297</v>
      </c>
      <c r="F390" s="211" t="s">
        <v>257</v>
      </c>
      <c r="G390" s="250">
        <v>111.01</v>
      </c>
      <c r="H390" s="181"/>
      <c r="I390" s="181"/>
      <c r="J390" s="181"/>
      <c r="K390" s="181"/>
      <c r="L390" s="181"/>
      <c r="M390" s="181"/>
      <c r="N390" s="181"/>
      <c r="O390" s="181"/>
      <c r="P390" s="181"/>
      <c r="Q390" s="181"/>
      <c r="R390" s="181"/>
      <c r="S390" s="181"/>
      <c r="T390" s="181"/>
      <c r="U390" s="181"/>
      <c r="V390" s="181"/>
      <c r="W390" s="181"/>
      <c r="X390" s="181"/>
      <c r="Y390" s="181"/>
      <c r="Z390" s="181"/>
      <c r="AA390" s="181"/>
      <c r="AB390" s="181"/>
      <c r="AC390" s="181"/>
      <c r="AD390" s="181"/>
      <c r="AE390" s="181"/>
      <c r="AF390" s="181"/>
      <c r="AG390" s="181"/>
      <c r="AH390" s="181"/>
      <c r="AI390" s="181"/>
      <c r="AJ390" s="181"/>
      <c r="AK390" s="181"/>
      <c r="AL390" s="181"/>
      <c r="AM390" s="181"/>
      <c r="AN390" s="181"/>
      <c r="AO390" s="181"/>
      <c r="AP390" s="181"/>
      <c r="AQ390" s="181"/>
      <c r="AR390" s="181"/>
      <c r="AS390" s="181"/>
      <c r="AT390" s="181"/>
      <c r="AU390" s="181"/>
      <c r="AV390" s="181"/>
      <c r="AW390" s="181"/>
      <c r="AX390" s="181"/>
      <c r="AY390" s="181"/>
      <c r="AZ390" s="181"/>
      <c r="BA390" s="181"/>
      <c r="BB390" s="181"/>
      <c r="BC390" s="181"/>
      <c r="BD390" s="181"/>
      <c r="BE390" s="181"/>
      <c r="BF390" s="181"/>
      <c r="BG390" s="181"/>
      <c r="BH390" s="181"/>
      <c r="BI390" s="181"/>
      <c r="BJ390" s="181"/>
      <c r="BK390" s="181"/>
      <c r="BL390" s="181"/>
      <c r="BM390" s="181"/>
      <c r="BN390" s="181"/>
      <c r="BO390" s="181"/>
      <c r="BP390" s="181"/>
      <c r="BQ390" s="181"/>
      <c r="BR390" s="181"/>
      <c r="BS390" s="181"/>
      <c r="BT390" s="181"/>
      <c r="BU390" s="181"/>
      <c r="BV390" s="181"/>
      <c r="BW390" s="181"/>
      <c r="BX390" s="181"/>
      <c r="BY390" s="181"/>
      <c r="BZ390" s="181"/>
      <c r="CA390" s="181"/>
      <c r="CB390" s="181"/>
      <c r="CC390" s="181"/>
      <c r="CD390" s="181"/>
      <c r="CE390" s="181"/>
      <c r="CF390" s="181"/>
      <c r="CG390" s="181"/>
      <c r="CH390" s="181"/>
      <c r="CI390" s="181"/>
      <c r="CJ390" s="181"/>
      <c r="CK390" s="181"/>
      <c r="CL390" s="181"/>
      <c r="CM390" s="181"/>
      <c r="CN390" s="181"/>
      <c r="CO390" s="181"/>
      <c r="CP390" s="181"/>
      <c r="CQ390" s="181"/>
      <c r="CR390" s="181"/>
      <c r="CS390" s="181"/>
      <c r="CT390" s="181"/>
      <c r="CU390" s="181"/>
      <c r="CV390" s="181"/>
      <c r="CW390" s="181"/>
      <c r="CX390" s="181"/>
      <c r="CY390" s="181"/>
      <c r="CZ390" s="181"/>
      <c r="DA390" s="181"/>
      <c r="DB390" s="181"/>
      <c r="DC390" s="181"/>
      <c r="DD390" s="181"/>
      <c r="DE390" s="181"/>
      <c r="DF390" s="181"/>
      <c r="DG390" s="181"/>
      <c r="DH390" s="181"/>
      <c r="DI390" s="181"/>
      <c r="DJ390" s="181"/>
      <c r="DK390" s="181"/>
      <c r="DL390" s="181"/>
      <c r="DM390" s="181"/>
      <c r="DN390" s="181"/>
      <c r="DO390" s="181"/>
      <c r="DP390" s="181"/>
      <c r="DQ390" s="181"/>
      <c r="DR390" s="181"/>
      <c r="DS390" s="181"/>
      <c r="DT390" s="181"/>
      <c r="DU390" s="181"/>
      <c r="DV390" s="181"/>
      <c r="DW390" s="181"/>
      <c r="DX390" s="181"/>
      <c r="DY390" s="181"/>
      <c r="DZ390" s="181"/>
      <c r="EA390" s="181"/>
      <c r="EB390" s="181"/>
      <c r="EC390" s="181"/>
      <c r="ED390" s="181"/>
      <c r="EE390" s="181"/>
      <c r="EF390" s="181"/>
      <c r="EG390" s="181"/>
      <c r="EH390" s="181"/>
      <c r="EI390" s="181"/>
      <c r="EJ390" s="181"/>
      <c r="EK390" s="181"/>
      <c r="EL390" s="181"/>
      <c r="EM390" s="181"/>
      <c r="EN390" s="181"/>
      <c r="EO390" s="181"/>
      <c r="EP390" s="181"/>
      <c r="EQ390" s="181"/>
      <c r="ER390" s="181"/>
      <c r="ES390" s="181"/>
      <c r="ET390" s="181"/>
      <c r="EU390" s="181"/>
      <c r="EV390" s="181"/>
      <c r="EW390" s="181"/>
      <c r="EX390" s="181"/>
      <c r="EY390" s="181"/>
      <c r="EZ390" s="181"/>
      <c r="FA390" s="181"/>
      <c r="FB390" s="181"/>
      <c r="FC390" s="181"/>
      <c r="FD390" s="181"/>
      <c r="FE390" s="181"/>
      <c r="FF390" s="181"/>
      <c r="FG390" s="181"/>
      <c r="FH390" s="181"/>
      <c r="FI390" s="181"/>
      <c r="FJ390" s="181"/>
      <c r="FK390" s="181"/>
      <c r="FL390" s="181"/>
      <c r="FM390" s="181"/>
      <c r="FN390" s="181"/>
      <c r="FO390" s="181"/>
      <c r="FP390" s="181"/>
      <c r="FQ390" s="181"/>
      <c r="FR390" s="181"/>
      <c r="FS390" s="181"/>
      <c r="FT390" s="181"/>
      <c r="FU390" s="181"/>
      <c r="FV390" s="181"/>
      <c r="FW390" s="181"/>
      <c r="FX390" s="181"/>
      <c r="FY390" s="181"/>
      <c r="FZ390" s="181"/>
      <c r="GA390" s="181"/>
      <c r="GB390" s="181"/>
      <c r="GC390" s="181"/>
      <c r="GD390" s="181"/>
      <c r="GE390" s="181"/>
      <c r="GF390" s="181"/>
      <c r="GG390" s="181"/>
      <c r="GH390" s="181"/>
      <c r="GI390" s="181"/>
      <c r="GJ390" s="181"/>
      <c r="GK390" s="181"/>
      <c r="GL390" s="181"/>
      <c r="GM390" s="181"/>
      <c r="GN390" s="181"/>
      <c r="GO390" s="181"/>
      <c r="GP390" s="181"/>
      <c r="GQ390" s="181"/>
      <c r="GR390" s="181"/>
      <c r="GS390" s="181"/>
      <c r="GT390" s="181"/>
      <c r="GU390" s="181"/>
      <c r="GV390" s="181"/>
      <c r="GW390" s="181"/>
      <c r="GX390" s="181"/>
      <c r="GY390" s="181"/>
      <c r="GZ390" s="181"/>
      <c r="HA390" s="181"/>
      <c r="HB390" s="181"/>
      <c r="HC390" s="181"/>
      <c r="HD390" s="181"/>
      <c r="HE390" s="181"/>
      <c r="HF390" s="181"/>
      <c r="HG390" s="181"/>
      <c r="HH390" s="181"/>
      <c r="HI390" s="181"/>
      <c r="HJ390" s="181"/>
      <c r="HK390" s="181"/>
      <c r="HL390" s="181"/>
      <c r="HM390" s="181"/>
      <c r="HN390" s="181"/>
      <c r="HO390" s="181"/>
      <c r="HP390" s="181"/>
      <c r="HQ390" s="181"/>
      <c r="HR390" s="181"/>
      <c r="HS390" s="181"/>
      <c r="HT390" s="181"/>
      <c r="HU390" s="181"/>
      <c r="HV390" s="181"/>
      <c r="HW390" s="181"/>
      <c r="HX390" s="181"/>
      <c r="HY390" s="181"/>
      <c r="HZ390" s="181"/>
      <c r="IA390" s="181"/>
      <c r="IB390" s="181"/>
      <c r="IC390" s="181"/>
      <c r="ID390" s="181"/>
      <c r="IE390" s="181"/>
      <c r="IF390" s="181"/>
      <c r="IG390" s="181"/>
      <c r="IH390" s="181"/>
      <c r="II390" s="181"/>
      <c r="IJ390" s="181"/>
      <c r="IK390" s="181"/>
      <c r="IL390" s="181"/>
      <c r="IM390" s="181"/>
      <c r="IN390" s="181"/>
      <c r="IO390" s="181"/>
      <c r="IP390" s="181"/>
      <c r="IQ390" s="181"/>
      <c r="IR390" s="181"/>
      <c r="IS390" s="181"/>
      <c r="IT390" s="181"/>
    </row>
    <row r="391" spans="1:254" ht="27" x14ac:dyDescent="0.3">
      <c r="A391" s="294" t="s">
        <v>646</v>
      </c>
      <c r="B391" s="219" t="s">
        <v>584</v>
      </c>
      <c r="C391" s="216" t="s">
        <v>284</v>
      </c>
      <c r="D391" s="216" t="s">
        <v>92</v>
      </c>
      <c r="E391" s="216" t="s">
        <v>299</v>
      </c>
      <c r="F391" s="216"/>
      <c r="G391" s="259">
        <f>SUM(G393+G392)</f>
        <v>429.05</v>
      </c>
      <c r="H391" s="248"/>
      <c r="I391" s="248"/>
      <c r="J391" s="248"/>
      <c r="K391" s="248"/>
      <c r="L391" s="248"/>
      <c r="M391" s="248"/>
      <c r="N391" s="248"/>
      <c r="O391" s="248"/>
      <c r="P391" s="248"/>
      <c r="Q391" s="248"/>
      <c r="R391" s="248"/>
      <c r="S391" s="248"/>
      <c r="T391" s="248"/>
      <c r="U391" s="248"/>
      <c r="V391" s="248"/>
      <c r="W391" s="248"/>
      <c r="X391" s="248"/>
      <c r="Y391" s="248"/>
      <c r="Z391" s="248"/>
      <c r="AA391" s="248"/>
      <c r="AB391" s="248"/>
      <c r="AC391" s="248"/>
      <c r="AD391" s="248"/>
      <c r="AE391" s="248"/>
      <c r="AF391" s="248"/>
      <c r="AG391" s="248"/>
      <c r="AH391" s="248"/>
      <c r="AI391" s="248"/>
      <c r="AJ391" s="248"/>
      <c r="AK391" s="248"/>
      <c r="AL391" s="248"/>
      <c r="AM391" s="248"/>
      <c r="AN391" s="248"/>
      <c r="AO391" s="248"/>
      <c r="AP391" s="248"/>
      <c r="AQ391" s="248"/>
      <c r="AR391" s="248"/>
      <c r="AS391" s="248"/>
      <c r="AT391" s="248"/>
      <c r="AU391" s="248"/>
      <c r="AV391" s="248"/>
      <c r="AW391" s="248"/>
      <c r="AX391" s="248"/>
      <c r="AY391" s="248"/>
      <c r="AZ391" s="248"/>
      <c r="BA391" s="248"/>
      <c r="BB391" s="248"/>
      <c r="BC391" s="248"/>
      <c r="BD391" s="248"/>
      <c r="BE391" s="248"/>
      <c r="BF391" s="248"/>
      <c r="BG391" s="248"/>
      <c r="BH391" s="248"/>
      <c r="BI391" s="248"/>
      <c r="BJ391" s="248"/>
      <c r="BK391" s="248"/>
      <c r="BL391" s="248"/>
      <c r="BM391" s="248"/>
      <c r="BN391" s="248"/>
      <c r="BO391" s="248"/>
      <c r="BP391" s="248"/>
      <c r="BQ391" s="248"/>
      <c r="BR391" s="248"/>
      <c r="BS391" s="248"/>
      <c r="BT391" s="248"/>
      <c r="BU391" s="248"/>
      <c r="BV391" s="248"/>
      <c r="BW391" s="248"/>
      <c r="BX391" s="248"/>
      <c r="BY391" s="248"/>
      <c r="BZ391" s="248"/>
      <c r="CA391" s="248"/>
      <c r="CB391" s="248"/>
      <c r="CC391" s="248"/>
      <c r="CD391" s="248"/>
      <c r="CE391" s="248"/>
      <c r="CF391" s="248"/>
      <c r="CG391" s="248"/>
      <c r="CH391" s="248"/>
      <c r="CI391" s="248"/>
      <c r="CJ391" s="248"/>
      <c r="CK391" s="248"/>
      <c r="CL391" s="248"/>
      <c r="CM391" s="248"/>
      <c r="CN391" s="248"/>
      <c r="CO391" s="248"/>
      <c r="CP391" s="248"/>
      <c r="CQ391" s="248"/>
      <c r="CR391" s="248"/>
      <c r="CS391" s="248"/>
      <c r="CT391" s="248"/>
      <c r="CU391" s="248"/>
      <c r="CV391" s="248"/>
      <c r="CW391" s="248"/>
      <c r="CX391" s="248"/>
      <c r="CY391" s="248"/>
      <c r="CZ391" s="248"/>
      <c r="DA391" s="248"/>
      <c r="DB391" s="248"/>
      <c r="DC391" s="248"/>
      <c r="DD391" s="248"/>
      <c r="DE391" s="248"/>
      <c r="DF391" s="248"/>
      <c r="DG391" s="248"/>
      <c r="DH391" s="248"/>
      <c r="DI391" s="248"/>
      <c r="DJ391" s="248"/>
      <c r="DK391" s="248"/>
      <c r="DL391" s="248"/>
      <c r="DM391" s="248"/>
      <c r="DN391" s="248"/>
      <c r="DO391" s="248"/>
      <c r="DP391" s="248"/>
      <c r="DQ391" s="248"/>
      <c r="DR391" s="248"/>
      <c r="DS391" s="248"/>
      <c r="DT391" s="248"/>
      <c r="DU391" s="248"/>
      <c r="DV391" s="248"/>
      <c r="DW391" s="248"/>
      <c r="DX391" s="248"/>
      <c r="DY391" s="248"/>
      <c r="DZ391" s="248"/>
      <c r="EA391" s="248"/>
      <c r="EB391" s="248"/>
      <c r="EC391" s="248"/>
      <c r="ED391" s="248"/>
      <c r="EE391" s="248"/>
      <c r="EF391" s="248"/>
      <c r="EG391" s="248"/>
      <c r="EH391" s="248"/>
      <c r="EI391" s="248"/>
      <c r="EJ391" s="248"/>
      <c r="EK391" s="248"/>
      <c r="EL391" s="248"/>
      <c r="EM391" s="248"/>
      <c r="EN391" s="248"/>
      <c r="EO391" s="248"/>
      <c r="EP391" s="248"/>
      <c r="EQ391" s="248"/>
      <c r="ER391" s="248"/>
      <c r="ES391" s="248"/>
      <c r="ET391" s="248"/>
      <c r="EU391" s="248"/>
      <c r="EV391" s="248"/>
      <c r="EW391" s="248"/>
      <c r="EX391" s="248"/>
      <c r="EY391" s="248"/>
      <c r="EZ391" s="248"/>
      <c r="FA391" s="248"/>
      <c r="FB391" s="248"/>
      <c r="FC391" s="248"/>
      <c r="FD391" s="248"/>
      <c r="FE391" s="248"/>
      <c r="FF391" s="248"/>
      <c r="FG391" s="248"/>
      <c r="FH391" s="248"/>
      <c r="FI391" s="248"/>
      <c r="FJ391" s="248"/>
      <c r="FK391" s="248"/>
      <c r="FL391" s="248"/>
      <c r="FM391" s="248"/>
      <c r="FN391" s="248"/>
      <c r="FO391" s="248"/>
      <c r="FP391" s="248"/>
      <c r="FQ391" s="248"/>
      <c r="FR391" s="248"/>
      <c r="FS391" s="248"/>
      <c r="FT391" s="248"/>
      <c r="FU391" s="248"/>
      <c r="FV391" s="248"/>
      <c r="FW391" s="248"/>
      <c r="FX391" s="248"/>
      <c r="FY391" s="248"/>
      <c r="FZ391" s="248"/>
      <c r="GA391" s="248"/>
      <c r="GB391" s="248"/>
      <c r="GC391" s="248"/>
      <c r="GD391" s="248"/>
      <c r="GE391" s="248"/>
      <c r="GF391" s="248"/>
      <c r="GG391" s="248"/>
      <c r="GH391" s="248"/>
      <c r="GI391" s="248"/>
      <c r="GJ391" s="248"/>
      <c r="GK391" s="248"/>
      <c r="GL391" s="248"/>
      <c r="GM391" s="248"/>
      <c r="GN391" s="248"/>
      <c r="GO391" s="248"/>
      <c r="GP391" s="248"/>
      <c r="GQ391" s="248"/>
      <c r="GR391" s="248"/>
      <c r="GS391" s="248"/>
      <c r="GT391" s="248"/>
      <c r="GU391" s="248"/>
      <c r="GV391" s="248"/>
      <c r="GW391" s="248"/>
      <c r="GX391" s="248"/>
      <c r="GY391" s="248"/>
      <c r="GZ391" s="248"/>
      <c r="HA391" s="248"/>
      <c r="HB391" s="248"/>
      <c r="HC391" s="248"/>
      <c r="HD391" s="248"/>
      <c r="HE391" s="248"/>
      <c r="HF391" s="248"/>
      <c r="HG391" s="248"/>
      <c r="HH391" s="248"/>
      <c r="HI391" s="248"/>
      <c r="HJ391" s="248"/>
      <c r="HK391" s="248"/>
      <c r="HL391" s="248"/>
      <c r="HM391" s="248"/>
      <c r="HN391" s="248"/>
      <c r="HO391" s="248"/>
      <c r="HP391" s="248"/>
      <c r="HQ391" s="248"/>
      <c r="HR391" s="248"/>
      <c r="HS391" s="248"/>
      <c r="HT391" s="248"/>
      <c r="HU391" s="248"/>
      <c r="HV391" s="248"/>
      <c r="HW391" s="248"/>
      <c r="HX391" s="248"/>
      <c r="HY391" s="248"/>
      <c r="HZ391" s="248"/>
      <c r="IA391" s="248"/>
      <c r="IB391" s="248"/>
      <c r="IC391" s="248"/>
      <c r="ID391" s="248"/>
      <c r="IE391" s="248"/>
      <c r="IF391" s="248"/>
      <c r="IG391" s="248"/>
      <c r="IH391" s="248"/>
      <c r="II391" s="248"/>
      <c r="IJ391" s="248"/>
      <c r="IK391" s="248"/>
      <c r="IL391" s="248"/>
      <c r="IM391" s="248"/>
      <c r="IN391" s="248"/>
      <c r="IO391" s="248"/>
      <c r="IP391" s="248"/>
      <c r="IQ391" s="248"/>
      <c r="IR391" s="248"/>
      <c r="IS391" s="248"/>
      <c r="IT391" s="248"/>
    </row>
    <row r="392" spans="1:254" x14ac:dyDescent="0.25">
      <c r="A392" s="209" t="s">
        <v>586</v>
      </c>
      <c r="B392" s="222" t="s">
        <v>584</v>
      </c>
      <c r="C392" s="211" t="s">
        <v>284</v>
      </c>
      <c r="D392" s="211" t="s">
        <v>92</v>
      </c>
      <c r="E392" s="211" t="s">
        <v>299</v>
      </c>
      <c r="F392" s="211" t="s">
        <v>98</v>
      </c>
      <c r="G392" s="250">
        <v>0.67</v>
      </c>
      <c r="H392" s="234"/>
      <c r="I392" s="234"/>
      <c r="J392" s="234"/>
      <c r="K392" s="234"/>
      <c r="L392" s="234"/>
      <c r="M392" s="234"/>
      <c r="N392" s="234"/>
      <c r="O392" s="234"/>
      <c r="P392" s="234"/>
      <c r="Q392" s="234"/>
      <c r="R392" s="234"/>
      <c r="S392" s="234"/>
      <c r="T392" s="234"/>
      <c r="U392" s="234"/>
      <c r="V392" s="234"/>
      <c r="W392" s="234"/>
      <c r="X392" s="234"/>
      <c r="Y392" s="234"/>
      <c r="Z392" s="234"/>
      <c r="AA392" s="234"/>
      <c r="AB392" s="234"/>
      <c r="AC392" s="234"/>
      <c r="AD392" s="234"/>
      <c r="AE392" s="234"/>
      <c r="AF392" s="234"/>
      <c r="AG392" s="234"/>
      <c r="AH392" s="234"/>
      <c r="AI392" s="234"/>
      <c r="AJ392" s="234"/>
      <c r="AK392" s="234"/>
      <c r="AL392" s="234"/>
      <c r="AM392" s="234"/>
      <c r="AN392" s="234"/>
      <c r="AO392" s="234"/>
      <c r="AP392" s="234"/>
      <c r="AQ392" s="234"/>
      <c r="AR392" s="234"/>
      <c r="AS392" s="234"/>
      <c r="AT392" s="234"/>
      <c r="AU392" s="234"/>
      <c r="AV392" s="234"/>
      <c r="AW392" s="234"/>
      <c r="AX392" s="234"/>
      <c r="AY392" s="234"/>
      <c r="AZ392" s="234"/>
      <c r="BA392" s="234"/>
      <c r="BB392" s="234"/>
      <c r="BC392" s="234"/>
      <c r="BD392" s="234"/>
      <c r="BE392" s="234"/>
      <c r="BF392" s="234"/>
      <c r="BG392" s="234"/>
      <c r="BH392" s="234"/>
      <c r="BI392" s="234"/>
      <c r="BJ392" s="234"/>
      <c r="BK392" s="234"/>
      <c r="BL392" s="234"/>
      <c r="BM392" s="234"/>
      <c r="BN392" s="234"/>
      <c r="BO392" s="234"/>
      <c r="BP392" s="234"/>
      <c r="BQ392" s="234"/>
      <c r="BR392" s="234"/>
      <c r="BS392" s="234"/>
      <c r="BT392" s="234"/>
      <c r="BU392" s="234"/>
      <c r="BV392" s="234"/>
      <c r="BW392" s="234"/>
      <c r="BX392" s="234"/>
      <c r="BY392" s="234"/>
      <c r="BZ392" s="234"/>
      <c r="CA392" s="234"/>
      <c r="CB392" s="234"/>
      <c r="CC392" s="234"/>
      <c r="CD392" s="234"/>
      <c r="CE392" s="234"/>
      <c r="CF392" s="234"/>
      <c r="CG392" s="234"/>
      <c r="CH392" s="234"/>
      <c r="CI392" s="234"/>
      <c r="CJ392" s="234"/>
      <c r="CK392" s="234"/>
      <c r="CL392" s="234"/>
      <c r="CM392" s="234"/>
      <c r="CN392" s="234"/>
      <c r="CO392" s="234"/>
      <c r="CP392" s="234"/>
      <c r="CQ392" s="234"/>
      <c r="CR392" s="234"/>
      <c r="CS392" s="234"/>
      <c r="CT392" s="234"/>
      <c r="CU392" s="234"/>
      <c r="CV392" s="234"/>
      <c r="CW392" s="234"/>
      <c r="CX392" s="234"/>
      <c r="CY392" s="234"/>
      <c r="CZ392" s="234"/>
      <c r="DA392" s="234"/>
      <c r="DB392" s="234"/>
      <c r="DC392" s="234"/>
      <c r="DD392" s="234"/>
      <c r="DE392" s="234"/>
      <c r="DF392" s="234"/>
      <c r="DG392" s="234"/>
      <c r="DH392" s="234"/>
      <c r="DI392" s="234"/>
      <c r="DJ392" s="234"/>
      <c r="DK392" s="234"/>
      <c r="DL392" s="234"/>
      <c r="DM392" s="234"/>
      <c r="DN392" s="234"/>
      <c r="DO392" s="234"/>
      <c r="DP392" s="234"/>
      <c r="DQ392" s="234"/>
      <c r="DR392" s="234"/>
      <c r="DS392" s="234"/>
      <c r="DT392" s="234"/>
      <c r="DU392" s="234"/>
      <c r="DV392" s="234"/>
      <c r="DW392" s="234"/>
      <c r="DX392" s="234"/>
      <c r="DY392" s="234"/>
      <c r="DZ392" s="234"/>
      <c r="EA392" s="234"/>
      <c r="EB392" s="234"/>
      <c r="EC392" s="234"/>
      <c r="ED392" s="234"/>
      <c r="EE392" s="234"/>
      <c r="EF392" s="234"/>
      <c r="EG392" s="234"/>
      <c r="EH392" s="234"/>
      <c r="EI392" s="234"/>
      <c r="EJ392" s="234"/>
      <c r="EK392" s="234"/>
      <c r="EL392" s="234"/>
      <c r="EM392" s="234"/>
      <c r="EN392" s="234"/>
      <c r="EO392" s="234"/>
      <c r="EP392" s="234"/>
      <c r="EQ392" s="234"/>
      <c r="ER392" s="234"/>
      <c r="ES392" s="234"/>
      <c r="ET392" s="234"/>
      <c r="EU392" s="234"/>
      <c r="EV392" s="234"/>
      <c r="EW392" s="234"/>
      <c r="EX392" s="234"/>
      <c r="EY392" s="234"/>
      <c r="EZ392" s="234"/>
      <c r="FA392" s="234"/>
      <c r="FB392" s="234"/>
      <c r="FC392" s="234"/>
      <c r="FD392" s="234"/>
      <c r="FE392" s="234"/>
      <c r="FF392" s="234"/>
      <c r="FG392" s="234"/>
      <c r="FH392" s="234"/>
      <c r="FI392" s="234"/>
      <c r="FJ392" s="234"/>
      <c r="FK392" s="234"/>
      <c r="FL392" s="234"/>
      <c r="FM392" s="234"/>
      <c r="FN392" s="234"/>
      <c r="FO392" s="234"/>
      <c r="FP392" s="234"/>
      <c r="FQ392" s="234"/>
      <c r="FR392" s="234"/>
      <c r="FS392" s="234"/>
      <c r="FT392" s="234"/>
      <c r="FU392" s="234"/>
      <c r="FV392" s="234"/>
      <c r="FW392" s="234"/>
      <c r="FX392" s="234"/>
      <c r="FY392" s="234"/>
      <c r="FZ392" s="234"/>
      <c r="GA392" s="234"/>
      <c r="GB392" s="234"/>
      <c r="GC392" s="234"/>
      <c r="GD392" s="234"/>
      <c r="GE392" s="234"/>
      <c r="GF392" s="234"/>
      <c r="GG392" s="234"/>
      <c r="GH392" s="234"/>
      <c r="GI392" s="234"/>
      <c r="GJ392" s="234"/>
      <c r="GK392" s="234"/>
      <c r="GL392" s="234"/>
      <c r="GM392" s="234"/>
      <c r="GN392" s="234"/>
      <c r="GO392" s="234"/>
      <c r="GP392" s="234"/>
      <c r="GQ392" s="234"/>
      <c r="GR392" s="234"/>
      <c r="GS392" s="234"/>
      <c r="GT392" s="234"/>
      <c r="GU392" s="234"/>
      <c r="GV392" s="234"/>
      <c r="GW392" s="234"/>
      <c r="GX392" s="234"/>
      <c r="GY392" s="234"/>
      <c r="GZ392" s="234"/>
      <c r="HA392" s="234"/>
      <c r="HB392" s="234"/>
      <c r="HC392" s="234"/>
      <c r="HD392" s="234"/>
      <c r="HE392" s="234"/>
      <c r="HF392" s="234"/>
      <c r="HG392" s="234"/>
      <c r="HH392" s="234"/>
      <c r="HI392" s="234"/>
      <c r="HJ392" s="234"/>
      <c r="HK392" s="234"/>
      <c r="HL392" s="234"/>
      <c r="HM392" s="234"/>
      <c r="HN392" s="234"/>
      <c r="HO392" s="234"/>
      <c r="HP392" s="234"/>
      <c r="HQ392" s="234"/>
      <c r="HR392" s="234"/>
      <c r="HS392" s="234"/>
      <c r="HT392" s="234"/>
      <c r="HU392" s="234"/>
      <c r="HV392" s="234"/>
      <c r="HW392" s="234"/>
      <c r="HX392" s="234"/>
      <c r="HY392" s="234"/>
      <c r="HZ392" s="234"/>
      <c r="IA392" s="234"/>
      <c r="IB392" s="234"/>
      <c r="IC392" s="234"/>
      <c r="ID392" s="234"/>
      <c r="IE392" s="234"/>
      <c r="IF392" s="234"/>
      <c r="IG392" s="234"/>
      <c r="IH392" s="234"/>
      <c r="II392" s="234"/>
      <c r="IJ392" s="234"/>
      <c r="IK392" s="234"/>
      <c r="IL392" s="234"/>
      <c r="IM392" s="234"/>
      <c r="IN392" s="234"/>
      <c r="IO392" s="234"/>
      <c r="IP392" s="234"/>
      <c r="IQ392" s="234"/>
      <c r="IR392" s="234"/>
      <c r="IS392" s="234"/>
      <c r="IT392" s="234"/>
    </row>
    <row r="393" spans="1:254" x14ac:dyDescent="0.25">
      <c r="A393" s="209" t="s">
        <v>256</v>
      </c>
      <c r="B393" s="222" t="s">
        <v>584</v>
      </c>
      <c r="C393" s="211" t="s">
        <v>284</v>
      </c>
      <c r="D393" s="211" t="s">
        <v>92</v>
      </c>
      <c r="E393" s="211" t="s">
        <v>299</v>
      </c>
      <c r="F393" s="211" t="s">
        <v>257</v>
      </c>
      <c r="G393" s="250">
        <v>428.38</v>
      </c>
    </row>
    <row r="394" spans="1:254" ht="27" x14ac:dyDescent="0.3">
      <c r="A394" s="294" t="s">
        <v>647</v>
      </c>
      <c r="B394" s="222" t="s">
        <v>584</v>
      </c>
      <c r="C394" s="211" t="s">
        <v>284</v>
      </c>
      <c r="D394" s="211" t="s">
        <v>92</v>
      </c>
      <c r="E394" s="211" t="s">
        <v>301</v>
      </c>
      <c r="F394" s="211"/>
      <c r="G394" s="250">
        <f>SUM(G396+G395)</f>
        <v>252.5</v>
      </c>
      <c r="H394" s="248"/>
      <c r="I394" s="248"/>
      <c r="J394" s="248"/>
      <c r="K394" s="248"/>
      <c r="L394" s="248"/>
      <c r="M394" s="248"/>
      <c r="N394" s="248"/>
      <c r="O394" s="248"/>
      <c r="P394" s="248"/>
      <c r="Q394" s="248"/>
      <c r="R394" s="248"/>
      <c r="S394" s="248"/>
      <c r="T394" s="248"/>
      <c r="U394" s="248"/>
      <c r="V394" s="248"/>
      <c r="W394" s="248"/>
      <c r="X394" s="248"/>
      <c r="Y394" s="248"/>
      <c r="Z394" s="248"/>
      <c r="AA394" s="248"/>
      <c r="AB394" s="248"/>
      <c r="AC394" s="248"/>
      <c r="AD394" s="248"/>
      <c r="AE394" s="248"/>
      <c r="AF394" s="248"/>
      <c r="AG394" s="248"/>
      <c r="AH394" s="248"/>
      <c r="AI394" s="248"/>
      <c r="AJ394" s="248"/>
      <c r="AK394" s="248"/>
      <c r="AL394" s="248"/>
      <c r="AM394" s="248"/>
      <c r="AN394" s="248"/>
      <c r="AO394" s="248"/>
      <c r="AP394" s="248"/>
      <c r="AQ394" s="248"/>
      <c r="AR394" s="248"/>
      <c r="AS394" s="248"/>
      <c r="AT394" s="248"/>
      <c r="AU394" s="248"/>
      <c r="AV394" s="248"/>
      <c r="AW394" s="248"/>
      <c r="AX394" s="248"/>
      <c r="AY394" s="248"/>
      <c r="AZ394" s="248"/>
      <c r="BA394" s="248"/>
      <c r="BB394" s="248"/>
      <c r="BC394" s="248"/>
      <c r="BD394" s="248"/>
      <c r="BE394" s="248"/>
      <c r="BF394" s="248"/>
      <c r="BG394" s="248"/>
      <c r="BH394" s="248"/>
      <c r="BI394" s="248"/>
      <c r="BJ394" s="248"/>
      <c r="BK394" s="248"/>
      <c r="BL394" s="248"/>
      <c r="BM394" s="248"/>
      <c r="BN394" s="248"/>
      <c r="BO394" s="248"/>
      <c r="BP394" s="248"/>
      <c r="BQ394" s="248"/>
      <c r="BR394" s="248"/>
      <c r="BS394" s="248"/>
      <c r="BT394" s="248"/>
      <c r="BU394" s="248"/>
      <c r="BV394" s="248"/>
      <c r="BW394" s="248"/>
      <c r="BX394" s="248"/>
      <c r="BY394" s="248"/>
      <c r="BZ394" s="248"/>
      <c r="CA394" s="248"/>
      <c r="CB394" s="248"/>
      <c r="CC394" s="248"/>
      <c r="CD394" s="248"/>
      <c r="CE394" s="248"/>
      <c r="CF394" s="248"/>
      <c r="CG394" s="248"/>
      <c r="CH394" s="248"/>
      <c r="CI394" s="248"/>
      <c r="CJ394" s="248"/>
      <c r="CK394" s="248"/>
      <c r="CL394" s="248"/>
      <c r="CM394" s="248"/>
      <c r="CN394" s="248"/>
      <c r="CO394" s="248"/>
      <c r="CP394" s="248"/>
      <c r="CQ394" s="248"/>
      <c r="CR394" s="248"/>
      <c r="CS394" s="248"/>
      <c r="CT394" s="248"/>
      <c r="CU394" s="248"/>
      <c r="CV394" s="248"/>
      <c r="CW394" s="248"/>
      <c r="CX394" s="248"/>
      <c r="CY394" s="248"/>
      <c r="CZ394" s="248"/>
      <c r="DA394" s="248"/>
      <c r="DB394" s="248"/>
      <c r="DC394" s="248"/>
      <c r="DD394" s="248"/>
      <c r="DE394" s="248"/>
      <c r="DF394" s="248"/>
      <c r="DG394" s="248"/>
      <c r="DH394" s="248"/>
      <c r="DI394" s="248"/>
      <c r="DJ394" s="248"/>
      <c r="DK394" s="248"/>
      <c r="DL394" s="248"/>
      <c r="DM394" s="248"/>
      <c r="DN394" s="248"/>
      <c r="DO394" s="248"/>
      <c r="DP394" s="248"/>
      <c r="DQ394" s="248"/>
      <c r="DR394" s="248"/>
      <c r="DS394" s="248"/>
      <c r="DT394" s="248"/>
      <c r="DU394" s="248"/>
      <c r="DV394" s="248"/>
      <c r="DW394" s="248"/>
      <c r="DX394" s="248"/>
      <c r="DY394" s="248"/>
      <c r="DZ394" s="248"/>
      <c r="EA394" s="248"/>
      <c r="EB394" s="248"/>
      <c r="EC394" s="248"/>
      <c r="ED394" s="248"/>
      <c r="EE394" s="248"/>
      <c r="EF394" s="248"/>
      <c r="EG394" s="248"/>
      <c r="EH394" s="248"/>
      <c r="EI394" s="248"/>
      <c r="EJ394" s="248"/>
      <c r="EK394" s="248"/>
      <c r="EL394" s="248"/>
      <c r="EM394" s="248"/>
      <c r="EN394" s="248"/>
      <c r="EO394" s="248"/>
      <c r="EP394" s="248"/>
      <c r="EQ394" s="248"/>
      <c r="ER394" s="248"/>
      <c r="ES394" s="248"/>
      <c r="ET394" s="248"/>
      <c r="EU394" s="248"/>
      <c r="EV394" s="248"/>
      <c r="EW394" s="248"/>
      <c r="EX394" s="248"/>
      <c r="EY394" s="248"/>
      <c r="EZ394" s="248"/>
      <c r="FA394" s="248"/>
      <c r="FB394" s="248"/>
      <c r="FC394" s="248"/>
      <c r="FD394" s="248"/>
      <c r="FE394" s="248"/>
      <c r="FF394" s="248"/>
      <c r="FG394" s="248"/>
      <c r="FH394" s="248"/>
      <c r="FI394" s="248"/>
      <c r="FJ394" s="248"/>
      <c r="FK394" s="248"/>
      <c r="FL394" s="248"/>
      <c r="FM394" s="248"/>
      <c r="FN394" s="248"/>
      <c r="FO394" s="248"/>
      <c r="FP394" s="248"/>
      <c r="FQ394" s="248"/>
      <c r="FR394" s="248"/>
      <c r="FS394" s="248"/>
      <c r="FT394" s="248"/>
      <c r="FU394" s="248"/>
      <c r="FV394" s="248"/>
      <c r="FW394" s="248"/>
      <c r="FX394" s="248"/>
      <c r="FY394" s="248"/>
      <c r="FZ394" s="248"/>
      <c r="GA394" s="248"/>
      <c r="GB394" s="248"/>
      <c r="GC394" s="248"/>
      <c r="GD394" s="248"/>
      <c r="GE394" s="248"/>
      <c r="GF394" s="248"/>
      <c r="GG394" s="248"/>
      <c r="GH394" s="248"/>
      <c r="GI394" s="248"/>
      <c r="GJ394" s="248"/>
      <c r="GK394" s="248"/>
      <c r="GL394" s="248"/>
      <c r="GM394" s="248"/>
      <c r="GN394" s="248"/>
      <c r="GO394" s="248"/>
      <c r="GP394" s="248"/>
      <c r="GQ394" s="248"/>
      <c r="GR394" s="248"/>
      <c r="GS394" s="248"/>
      <c r="GT394" s="248"/>
      <c r="GU394" s="248"/>
      <c r="GV394" s="248"/>
      <c r="GW394" s="248"/>
      <c r="GX394" s="248"/>
      <c r="GY394" s="248"/>
      <c r="GZ394" s="248"/>
      <c r="HA394" s="248"/>
      <c r="HB394" s="248"/>
      <c r="HC394" s="248"/>
      <c r="HD394" s="248"/>
      <c r="HE394" s="248"/>
      <c r="HF394" s="248"/>
      <c r="HG394" s="248"/>
      <c r="HH394" s="248"/>
      <c r="HI394" s="248"/>
      <c r="HJ394" s="248"/>
      <c r="HK394" s="248"/>
      <c r="HL394" s="248"/>
      <c r="HM394" s="248"/>
      <c r="HN394" s="248"/>
      <c r="HO394" s="248"/>
      <c r="HP394" s="248"/>
      <c r="HQ394" s="248"/>
      <c r="HR394" s="248"/>
      <c r="HS394" s="248"/>
      <c r="HT394" s="248"/>
      <c r="HU394" s="248"/>
      <c r="HV394" s="248"/>
      <c r="HW394" s="248"/>
      <c r="HX394" s="248"/>
      <c r="HY394" s="248"/>
      <c r="HZ394" s="248"/>
      <c r="IA394" s="248"/>
      <c r="IB394" s="248"/>
      <c r="IC394" s="248"/>
      <c r="ID394" s="248"/>
      <c r="IE394" s="248"/>
      <c r="IF394" s="248"/>
      <c r="IG394" s="248"/>
      <c r="IH394" s="248"/>
      <c r="II394" s="248"/>
      <c r="IJ394" s="248"/>
      <c r="IK394" s="248"/>
      <c r="IL394" s="248"/>
      <c r="IM394" s="248"/>
      <c r="IN394" s="248"/>
      <c r="IO394" s="248"/>
      <c r="IP394" s="248"/>
      <c r="IQ394" s="248"/>
      <c r="IR394" s="248"/>
      <c r="IS394" s="248"/>
      <c r="IT394" s="248"/>
    </row>
    <row r="395" spans="1:254" x14ac:dyDescent="0.25">
      <c r="A395" s="209" t="s">
        <v>586</v>
      </c>
      <c r="B395" s="222" t="s">
        <v>584</v>
      </c>
      <c r="C395" s="211" t="s">
        <v>284</v>
      </c>
      <c r="D395" s="211" t="s">
        <v>92</v>
      </c>
      <c r="E395" s="211" t="s">
        <v>301</v>
      </c>
      <c r="F395" s="211" t="s">
        <v>98</v>
      </c>
      <c r="G395" s="250">
        <v>0.5</v>
      </c>
      <c r="H395" s="234"/>
      <c r="I395" s="234"/>
      <c r="J395" s="234"/>
      <c r="K395" s="234"/>
      <c r="L395" s="234"/>
      <c r="M395" s="234"/>
      <c r="N395" s="234"/>
      <c r="O395" s="234"/>
      <c r="P395" s="234"/>
      <c r="Q395" s="234"/>
      <c r="R395" s="234"/>
      <c r="S395" s="234"/>
      <c r="T395" s="234"/>
      <c r="U395" s="234"/>
      <c r="V395" s="234"/>
      <c r="W395" s="234"/>
      <c r="X395" s="234"/>
      <c r="Y395" s="234"/>
      <c r="Z395" s="234"/>
      <c r="AA395" s="234"/>
      <c r="AB395" s="234"/>
      <c r="AC395" s="234"/>
      <c r="AD395" s="234"/>
      <c r="AE395" s="234"/>
      <c r="AF395" s="234"/>
      <c r="AG395" s="234"/>
      <c r="AH395" s="234"/>
      <c r="AI395" s="234"/>
      <c r="AJ395" s="234"/>
      <c r="AK395" s="234"/>
      <c r="AL395" s="234"/>
      <c r="AM395" s="234"/>
      <c r="AN395" s="234"/>
      <c r="AO395" s="234"/>
      <c r="AP395" s="234"/>
      <c r="AQ395" s="234"/>
      <c r="AR395" s="234"/>
      <c r="AS395" s="234"/>
      <c r="AT395" s="234"/>
      <c r="AU395" s="234"/>
      <c r="AV395" s="234"/>
      <c r="AW395" s="234"/>
      <c r="AX395" s="234"/>
      <c r="AY395" s="234"/>
      <c r="AZ395" s="234"/>
      <c r="BA395" s="234"/>
      <c r="BB395" s="234"/>
      <c r="BC395" s="234"/>
      <c r="BD395" s="234"/>
      <c r="BE395" s="234"/>
      <c r="BF395" s="234"/>
      <c r="BG395" s="234"/>
      <c r="BH395" s="234"/>
      <c r="BI395" s="234"/>
      <c r="BJ395" s="234"/>
      <c r="BK395" s="234"/>
      <c r="BL395" s="234"/>
      <c r="BM395" s="234"/>
      <c r="BN395" s="234"/>
      <c r="BO395" s="234"/>
      <c r="BP395" s="234"/>
      <c r="BQ395" s="234"/>
      <c r="BR395" s="234"/>
      <c r="BS395" s="234"/>
      <c r="BT395" s="234"/>
      <c r="BU395" s="234"/>
      <c r="BV395" s="234"/>
      <c r="BW395" s="234"/>
      <c r="BX395" s="234"/>
      <c r="BY395" s="234"/>
      <c r="BZ395" s="234"/>
      <c r="CA395" s="234"/>
      <c r="CB395" s="234"/>
      <c r="CC395" s="234"/>
      <c r="CD395" s="234"/>
      <c r="CE395" s="234"/>
      <c r="CF395" s="234"/>
      <c r="CG395" s="234"/>
      <c r="CH395" s="234"/>
      <c r="CI395" s="234"/>
      <c r="CJ395" s="234"/>
      <c r="CK395" s="234"/>
      <c r="CL395" s="234"/>
      <c r="CM395" s="234"/>
      <c r="CN395" s="234"/>
      <c r="CO395" s="234"/>
      <c r="CP395" s="234"/>
      <c r="CQ395" s="234"/>
      <c r="CR395" s="234"/>
      <c r="CS395" s="234"/>
      <c r="CT395" s="234"/>
      <c r="CU395" s="234"/>
      <c r="CV395" s="234"/>
      <c r="CW395" s="234"/>
      <c r="CX395" s="234"/>
      <c r="CY395" s="234"/>
      <c r="CZ395" s="234"/>
      <c r="DA395" s="234"/>
      <c r="DB395" s="234"/>
      <c r="DC395" s="234"/>
      <c r="DD395" s="234"/>
      <c r="DE395" s="234"/>
      <c r="DF395" s="234"/>
      <c r="DG395" s="234"/>
      <c r="DH395" s="234"/>
      <c r="DI395" s="234"/>
      <c r="DJ395" s="234"/>
      <c r="DK395" s="234"/>
      <c r="DL395" s="234"/>
      <c r="DM395" s="234"/>
      <c r="DN395" s="234"/>
      <c r="DO395" s="234"/>
      <c r="DP395" s="234"/>
      <c r="DQ395" s="234"/>
      <c r="DR395" s="234"/>
      <c r="DS395" s="234"/>
      <c r="DT395" s="234"/>
      <c r="DU395" s="234"/>
      <c r="DV395" s="234"/>
      <c r="DW395" s="234"/>
      <c r="DX395" s="234"/>
      <c r="DY395" s="234"/>
      <c r="DZ395" s="234"/>
      <c r="EA395" s="234"/>
      <c r="EB395" s="234"/>
      <c r="EC395" s="234"/>
      <c r="ED395" s="234"/>
      <c r="EE395" s="234"/>
      <c r="EF395" s="234"/>
      <c r="EG395" s="234"/>
      <c r="EH395" s="234"/>
      <c r="EI395" s="234"/>
      <c r="EJ395" s="234"/>
      <c r="EK395" s="234"/>
      <c r="EL395" s="234"/>
      <c r="EM395" s="234"/>
      <c r="EN395" s="234"/>
      <c r="EO395" s="234"/>
      <c r="EP395" s="234"/>
      <c r="EQ395" s="234"/>
      <c r="ER395" s="234"/>
      <c r="ES395" s="234"/>
      <c r="ET395" s="234"/>
      <c r="EU395" s="234"/>
      <c r="EV395" s="234"/>
      <c r="EW395" s="234"/>
      <c r="EX395" s="234"/>
      <c r="EY395" s="234"/>
      <c r="EZ395" s="234"/>
      <c r="FA395" s="234"/>
      <c r="FB395" s="234"/>
      <c r="FC395" s="234"/>
      <c r="FD395" s="234"/>
      <c r="FE395" s="234"/>
      <c r="FF395" s="234"/>
      <c r="FG395" s="234"/>
      <c r="FH395" s="234"/>
      <c r="FI395" s="234"/>
      <c r="FJ395" s="234"/>
      <c r="FK395" s="234"/>
      <c r="FL395" s="234"/>
      <c r="FM395" s="234"/>
      <c r="FN395" s="234"/>
      <c r="FO395" s="234"/>
      <c r="FP395" s="234"/>
      <c r="FQ395" s="234"/>
      <c r="FR395" s="234"/>
      <c r="FS395" s="234"/>
      <c r="FT395" s="234"/>
      <c r="FU395" s="234"/>
      <c r="FV395" s="234"/>
      <c r="FW395" s="234"/>
      <c r="FX395" s="234"/>
      <c r="FY395" s="234"/>
      <c r="FZ395" s="234"/>
      <c r="GA395" s="234"/>
      <c r="GB395" s="234"/>
      <c r="GC395" s="234"/>
      <c r="GD395" s="234"/>
      <c r="GE395" s="234"/>
      <c r="GF395" s="234"/>
      <c r="GG395" s="234"/>
      <c r="GH395" s="234"/>
      <c r="GI395" s="234"/>
      <c r="GJ395" s="234"/>
      <c r="GK395" s="234"/>
      <c r="GL395" s="234"/>
      <c r="GM395" s="234"/>
      <c r="GN395" s="234"/>
      <c r="GO395" s="234"/>
      <c r="GP395" s="234"/>
      <c r="GQ395" s="234"/>
      <c r="GR395" s="234"/>
      <c r="GS395" s="234"/>
      <c r="GT395" s="234"/>
      <c r="GU395" s="234"/>
      <c r="GV395" s="234"/>
      <c r="GW395" s="234"/>
      <c r="GX395" s="234"/>
      <c r="GY395" s="234"/>
      <c r="GZ395" s="234"/>
      <c r="HA395" s="234"/>
      <c r="HB395" s="234"/>
      <c r="HC395" s="234"/>
      <c r="HD395" s="234"/>
      <c r="HE395" s="234"/>
      <c r="HF395" s="234"/>
      <c r="HG395" s="234"/>
      <c r="HH395" s="234"/>
      <c r="HI395" s="234"/>
      <c r="HJ395" s="234"/>
      <c r="HK395" s="234"/>
      <c r="HL395" s="234"/>
      <c r="HM395" s="234"/>
      <c r="HN395" s="234"/>
      <c r="HO395" s="234"/>
      <c r="HP395" s="234"/>
      <c r="HQ395" s="234"/>
      <c r="HR395" s="234"/>
      <c r="HS395" s="234"/>
      <c r="HT395" s="234"/>
      <c r="HU395" s="234"/>
      <c r="HV395" s="234"/>
      <c r="HW395" s="234"/>
      <c r="HX395" s="234"/>
      <c r="HY395" s="234"/>
      <c r="HZ395" s="234"/>
      <c r="IA395" s="234"/>
      <c r="IB395" s="234"/>
      <c r="IC395" s="234"/>
      <c r="ID395" s="234"/>
      <c r="IE395" s="234"/>
      <c r="IF395" s="234"/>
      <c r="IG395" s="234"/>
      <c r="IH395" s="234"/>
      <c r="II395" s="234"/>
      <c r="IJ395" s="234"/>
      <c r="IK395" s="234"/>
      <c r="IL395" s="234"/>
      <c r="IM395" s="234"/>
      <c r="IN395" s="234"/>
      <c r="IO395" s="234"/>
      <c r="IP395" s="234"/>
      <c r="IQ395" s="234"/>
      <c r="IR395" s="234"/>
      <c r="IS395" s="234"/>
      <c r="IT395" s="234"/>
    </row>
    <row r="396" spans="1:254" x14ac:dyDescent="0.25">
      <c r="A396" s="209" t="s">
        <v>256</v>
      </c>
      <c r="B396" s="222" t="s">
        <v>584</v>
      </c>
      <c r="C396" s="211" t="s">
        <v>284</v>
      </c>
      <c r="D396" s="211" t="s">
        <v>92</v>
      </c>
      <c r="E396" s="211" t="s">
        <v>301</v>
      </c>
      <c r="F396" s="211" t="s">
        <v>257</v>
      </c>
      <c r="G396" s="250">
        <v>252</v>
      </c>
      <c r="H396" s="213"/>
      <c r="I396" s="213"/>
      <c r="J396" s="213"/>
      <c r="K396" s="213"/>
      <c r="L396" s="213"/>
      <c r="M396" s="213"/>
      <c r="N396" s="213"/>
      <c r="O396" s="213"/>
      <c r="P396" s="213"/>
      <c r="Q396" s="213"/>
      <c r="R396" s="213"/>
      <c r="S396" s="213"/>
      <c r="T396" s="213"/>
      <c r="U396" s="213"/>
      <c r="V396" s="213"/>
      <c r="W396" s="213"/>
      <c r="X396" s="213"/>
      <c r="Y396" s="213"/>
      <c r="Z396" s="213"/>
      <c r="AA396" s="213"/>
      <c r="AB396" s="213"/>
      <c r="AC396" s="213"/>
      <c r="AD396" s="213"/>
      <c r="AE396" s="213"/>
      <c r="AF396" s="213"/>
      <c r="AG396" s="213"/>
      <c r="AH396" s="213"/>
      <c r="AI396" s="213"/>
      <c r="AJ396" s="213"/>
      <c r="AK396" s="213"/>
      <c r="AL396" s="213"/>
      <c r="AM396" s="213"/>
      <c r="AN396" s="213"/>
      <c r="AO396" s="213"/>
      <c r="AP396" s="213"/>
      <c r="AQ396" s="213"/>
      <c r="AR396" s="213"/>
      <c r="AS396" s="213"/>
      <c r="AT396" s="213"/>
      <c r="AU396" s="213"/>
      <c r="AV396" s="213"/>
      <c r="AW396" s="213"/>
      <c r="AX396" s="213"/>
      <c r="AY396" s="213"/>
      <c r="AZ396" s="213"/>
      <c r="BA396" s="213"/>
      <c r="BB396" s="213"/>
      <c r="BC396" s="213"/>
      <c r="BD396" s="213"/>
      <c r="BE396" s="213"/>
      <c r="BF396" s="213"/>
      <c r="BG396" s="213"/>
      <c r="BH396" s="213"/>
      <c r="BI396" s="213"/>
      <c r="BJ396" s="213"/>
      <c r="BK396" s="213"/>
      <c r="BL396" s="213"/>
      <c r="BM396" s="213"/>
      <c r="BN396" s="213"/>
      <c r="BO396" s="213"/>
      <c r="BP396" s="213"/>
      <c r="BQ396" s="213"/>
      <c r="BR396" s="213"/>
      <c r="BS396" s="213"/>
      <c r="BT396" s="213"/>
      <c r="BU396" s="213"/>
      <c r="BV396" s="213"/>
      <c r="BW396" s="213"/>
      <c r="BX396" s="213"/>
      <c r="BY396" s="213"/>
      <c r="BZ396" s="213"/>
      <c r="CA396" s="213"/>
      <c r="CB396" s="213"/>
      <c r="CC396" s="213"/>
      <c r="CD396" s="213"/>
      <c r="CE396" s="213"/>
      <c r="CF396" s="213"/>
      <c r="CG396" s="213"/>
      <c r="CH396" s="213"/>
      <c r="CI396" s="213"/>
      <c r="CJ396" s="213"/>
      <c r="CK396" s="213"/>
      <c r="CL396" s="213"/>
      <c r="CM396" s="213"/>
      <c r="CN396" s="213"/>
      <c r="CO396" s="213"/>
      <c r="CP396" s="213"/>
      <c r="CQ396" s="213"/>
      <c r="CR396" s="213"/>
      <c r="CS396" s="213"/>
      <c r="CT396" s="213"/>
      <c r="CU396" s="213"/>
      <c r="CV396" s="213"/>
      <c r="CW396" s="213"/>
      <c r="CX396" s="213"/>
      <c r="CY396" s="213"/>
      <c r="CZ396" s="213"/>
      <c r="DA396" s="213"/>
      <c r="DB396" s="213"/>
      <c r="DC396" s="213"/>
      <c r="DD396" s="213"/>
      <c r="DE396" s="213"/>
      <c r="DF396" s="213"/>
      <c r="DG396" s="213"/>
      <c r="DH396" s="213"/>
      <c r="DI396" s="213"/>
      <c r="DJ396" s="213"/>
      <c r="DK396" s="213"/>
      <c r="DL396" s="213"/>
      <c r="DM396" s="213"/>
      <c r="DN396" s="213"/>
      <c r="DO396" s="213"/>
      <c r="DP396" s="213"/>
      <c r="DQ396" s="213"/>
      <c r="DR396" s="213"/>
      <c r="DS396" s="213"/>
      <c r="DT396" s="213"/>
      <c r="DU396" s="213"/>
      <c r="DV396" s="213"/>
      <c r="DW396" s="213"/>
      <c r="DX396" s="213"/>
      <c r="DY396" s="213"/>
      <c r="DZ396" s="213"/>
      <c r="EA396" s="213"/>
      <c r="EB396" s="213"/>
      <c r="EC396" s="213"/>
      <c r="ED396" s="213"/>
      <c r="EE396" s="213"/>
      <c r="EF396" s="213"/>
      <c r="EG396" s="213"/>
      <c r="EH396" s="213"/>
      <c r="EI396" s="213"/>
      <c r="EJ396" s="213"/>
      <c r="EK396" s="213"/>
      <c r="EL396" s="213"/>
      <c r="EM396" s="213"/>
      <c r="EN396" s="213"/>
      <c r="EO396" s="213"/>
      <c r="EP396" s="213"/>
      <c r="EQ396" s="213"/>
      <c r="ER396" s="213"/>
      <c r="ES396" s="213"/>
      <c r="ET396" s="213"/>
      <c r="EU396" s="213"/>
      <c r="EV396" s="213"/>
      <c r="EW396" s="213"/>
      <c r="EX396" s="213"/>
      <c r="EY396" s="213"/>
      <c r="EZ396" s="213"/>
      <c r="FA396" s="213"/>
      <c r="FB396" s="213"/>
      <c r="FC396" s="213"/>
      <c r="FD396" s="213"/>
      <c r="FE396" s="213"/>
      <c r="FF396" s="213"/>
      <c r="FG396" s="213"/>
      <c r="FH396" s="213"/>
      <c r="FI396" s="213"/>
      <c r="FJ396" s="213"/>
      <c r="FK396" s="213"/>
      <c r="FL396" s="213"/>
      <c r="FM396" s="213"/>
      <c r="FN396" s="213"/>
      <c r="FO396" s="213"/>
      <c r="FP396" s="213"/>
      <c r="FQ396" s="213"/>
      <c r="FR396" s="213"/>
      <c r="FS396" s="213"/>
      <c r="FT396" s="213"/>
      <c r="FU396" s="213"/>
      <c r="FV396" s="213"/>
      <c r="FW396" s="213"/>
      <c r="FX396" s="213"/>
      <c r="FY396" s="213"/>
      <c r="FZ396" s="213"/>
      <c r="GA396" s="213"/>
      <c r="GB396" s="213"/>
      <c r="GC396" s="213"/>
      <c r="GD396" s="213"/>
      <c r="GE396" s="213"/>
      <c r="GF396" s="213"/>
      <c r="GG396" s="213"/>
      <c r="GH396" s="213"/>
      <c r="GI396" s="213"/>
      <c r="GJ396" s="213"/>
      <c r="GK396" s="213"/>
      <c r="GL396" s="213"/>
      <c r="GM396" s="213"/>
      <c r="GN396" s="213"/>
      <c r="GO396" s="213"/>
      <c r="GP396" s="213"/>
      <c r="GQ396" s="213"/>
      <c r="GR396" s="213"/>
      <c r="GS396" s="213"/>
      <c r="GT396" s="213"/>
      <c r="GU396" s="213"/>
      <c r="GV396" s="213"/>
      <c r="GW396" s="213"/>
      <c r="GX396" s="213"/>
      <c r="GY396" s="213"/>
      <c r="GZ396" s="213"/>
      <c r="HA396" s="213"/>
      <c r="HB396" s="213"/>
      <c r="HC396" s="213"/>
      <c r="HD396" s="213"/>
      <c r="HE396" s="213"/>
      <c r="HF396" s="213"/>
      <c r="HG396" s="213"/>
      <c r="HH396" s="213"/>
      <c r="HI396" s="213"/>
      <c r="HJ396" s="213"/>
      <c r="HK396" s="213"/>
      <c r="HL396" s="213"/>
      <c r="HM396" s="213"/>
      <c r="HN396" s="213"/>
      <c r="HO396" s="213"/>
      <c r="HP396" s="213"/>
      <c r="HQ396" s="213"/>
      <c r="HR396" s="213"/>
      <c r="HS396" s="213"/>
      <c r="HT396" s="213"/>
      <c r="HU396" s="213"/>
      <c r="HV396" s="213"/>
      <c r="HW396" s="213"/>
      <c r="HX396" s="213"/>
      <c r="HY396" s="213"/>
      <c r="HZ396" s="213"/>
      <c r="IA396" s="213"/>
      <c r="IB396" s="213"/>
      <c r="IC396" s="213"/>
      <c r="ID396" s="213"/>
      <c r="IE396" s="213"/>
      <c r="IF396" s="213"/>
      <c r="IG396" s="213"/>
      <c r="IH396" s="213"/>
      <c r="II396" s="213"/>
      <c r="IJ396" s="213"/>
      <c r="IK396" s="213"/>
      <c r="IL396" s="213"/>
      <c r="IM396" s="213"/>
      <c r="IN396" s="213"/>
      <c r="IO396" s="213"/>
      <c r="IP396" s="213"/>
      <c r="IQ396" s="213"/>
      <c r="IR396" s="213"/>
      <c r="IS396" s="213"/>
      <c r="IT396" s="213"/>
    </row>
    <row r="397" spans="1:254" ht="26.4" x14ac:dyDescent="0.25">
      <c r="A397" s="214" t="s">
        <v>648</v>
      </c>
      <c r="B397" s="219" t="s">
        <v>584</v>
      </c>
      <c r="C397" s="216" t="s">
        <v>284</v>
      </c>
      <c r="D397" s="216" t="s">
        <v>92</v>
      </c>
      <c r="E397" s="216" t="s">
        <v>303</v>
      </c>
      <c r="F397" s="216"/>
      <c r="G397" s="259">
        <f>SUM(G398:G399)</f>
        <v>0</v>
      </c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  <c r="AF397" s="126"/>
      <c r="AG397" s="126"/>
      <c r="AH397" s="126"/>
      <c r="AI397" s="126"/>
      <c r="AJ397" s="126"/>
      <c r="AK397" s="126"/>
      <c r="AL397" s="126"/>
      <c r="AM397" s="126"/>
      <c r="AN397" s="126"/>
      <c r="AO397" s="126"/>
      <c r="AP397" s="126"/>
      <c r="AQ397" s="126"/>
      <c r="AR397" s="126"/>
      <c r="AS397" s="126"/>
      <c r="AT397" s="126"/>
      <c r="AU397" s="126"/>
      <c r="AV397" s="126"/>
      <c r="AW397" s="126"/>
      <c r="AX397" s="126"/>
      <c r="AY397" s="126"/>
      <c r="AZ397" s="126"/>
      <c r="BA397" s="126"/>
      <c r="BB397" s="126"/>
      <c r="BC397" s="126"/>
      <c r="BD397" s="126"/>
      <c r="BE397" s="126"/>
      <c r="BF397" s="126"/>
      <c r="BG397" s="126"/>
      <c r="BH397" s="126"/>
      <c r="BI397" s="126"/>
      <c r="BJ397" s="126"/>
      <c r="BK397" s="126"/>
      <c r="BL397" s="126"/>
      <c r="BM397" s="126"/>
      <c r="BN397" s="126"/>
      <c r="BO397" s="126"/>
      <c r="BP397" s="126"/>
      <c r="BQ397" s="126"/>
      <c r="BR397" s="126"/>
      <c r="BS397" s="126"/>
      <c r="BT397" s="126"/>
      <c r="BU397" s="126"/>
      <c r="BV397" s="126"/>
      <c r="BW397" s="126"/>
      <c r="BX397" s="126"/>
      <c r="BY397" s="126"/>
      <c r="BZ397" s="126"/>
      <c r="CA397" s="126"/>
      <c r="CB397" s="126"/>
      <c r="CC397" s="126"/>
      <c r="CD397" s="126"/>
      <c r="CE397" s="126"/>
      <c r="CF397" s="126"/>
      <c r="CG397" s="126"/>
      <c r="CH397" s="126"/>
      <c r="CI397" s="126"/>
      <c r="CJ397" s="126"/>
      <c r="CK397" s="126"/>
      <c r="CL397" s="126"/>
      <c r="CM397" s="126"/>
      <c r="CN397" s="126"/>
      <c r="CO397" s="126"/>
      <c r="CP397" s="126"/>
      <c r="CQ397" s="126"/>
      <c r="CR397" s="126"/>
      <c r="CS397" s="126"/>
      <c r="CT397" s="126"/>
      <c r="CU397" s="126"/>
      <c r="CV397" s="126"/>
      <c r="CW397" s="126"/>
      <c r="CX397" s="126"/>
      <c r="CY397" s="126"/>
      <c r="CZ397" s="126"/>
      <c r="DA397" s="126"/>
      <c r="DB397" s="126"/>
      <c r="DC397" s="126"/>
      <c r="DD397" s="126"/>
      <c r="DE397" s="126"/>
      <c r="DF397" s="126"/>
      <c r="DG397" s="126"/>
      <c r="DH397" s="126"/>
      <c r="DI397" s="126"/>
      <c r="DJ397" s="126"/>
      <c r="DK397" s="126"/>
      <c r="DL397" s="126"/>
      <c r="DM397" s="126"/>
      <c r="DN397" s="126"/>
      <c r="DO397" s="126"/>
      <c r="DP397" s="126"/>
      <c r="DQ397" s="126"/>
      <c r="DR397" s="126"/>
      <c r="DS397" s="126"/>
      <c r="DT397" s="126"/>
      <c r="DU397" s="126"/>
      <c r="DV397" s="126"/>
      <c r="DW397" s="126"/>
      <c r="DX397" s="126"/>
      <c r="DY397" s="126"/>
      <c r="DZ397" s="126"/>
      <c r="EA397" s="126"/>
      <c r="EB397" s="126"/>
      <c r="EC397" s="126"/>
      <c r="ED397" s="126"/>
      <c r="EE397" s="126"/>
      <c r="EF397" s="126"/>
      <c r="EG397" s="126"/>
      <c r="EH397" s="126"/>
      <c r="EI397" s="126"/>
      <c r="EJ397" s="126"/>
      <c r="EK397" s="126"/>
      <c r="EL397" s="126"/>
      <c r="EM397" s="126"/>
      <c r="EN397" s="126"/>
      <c r="EO397" s="126"/>
      <c r="EP397" s="126"/>
      <c r="EQ397" s="126"/>
      <c r="ER397" s="126"/>
      <c r="ES397" s="126"/>
      <c r="ET397" s="126"/>
      <c r="EU397" s="126"/>
      <c r="EV397" s="126"/>
      <c r="EW397" s="126"/>
      <c r="EX397" s="126"/>
      <c r="EY397" s="126"/>
      <c r="EZ397" s="126"/>
      <c r="FA397" s="126"/>
      <c r="FB397" s="126"/>
      <c r="FC397" s="126"/>
      <c r="FD397" s="126"/>
      <c r="FE397" s="126"/>
      <c r="FF397" s="126"/>
      <c r="FG397" s="126"/>
      <c r="FH397" s="126"/>
      <c r="FI397" s="126"/>
      <c r="FJ397" s="126"/>
      <c r="FK397" s="126"/>
      <c r="FL397" s="126"/>
      <c r="FM397" s="126"/>
      <c r="FN397" s="126"/>
      <c r="FO397" s="126"/>
      <c r="FP397" s="126"/>
      <c r="FQ397" s="126"/>
      <c r="FR397" s="126"/>
      <c r="FS397" s="126"/>
      <c r="FT397" s="126"/>
      <c r="FU397" s="126"/>
      <c r="FV397" s="126"/>
      <c r="FW397" s="126"/>
      <c r="FX397" s="126"/>
      <c r="FY397" s="126"/>
      <c r="FZ397" s="126"/>
      <c r="GA397" s="126"/>
      <c r="GB397" s="126"/>
      <c r="GC397" s="126"/>
      <c r="GD397" s="126"/>
      <c r="GE397" s="126"/>
      <c r="GF397" s="126"/>
      <c r="GG397" s="126"/>
      <c r="GH397" s="126"/>
      <c r="GI397" s="126"/>
      <c r="GJ397" s="126"/>
      <c r="GK397" s="126"/>
      <c r="GL397" s="126"/>
      <c r="GM397" s="126"/>
      <c r="GN397" s="126"/>
      <c r="GO397" s="126"/>
      <c r="GP397" s="126"/>
      <c r="GQ397" s="126"/>
      <c r="GR397" s="126"/>
      <c r="GS397" s="126"/>
      <c r="GT397" s="126"/>
      <c r="GU397" s="126"/>
      <c r="GV397" s="126"/>
      <c r="GW397" s="126"/>
      <c r="GX397" s="126"/>
      <c r="GY397" s="126"/>
      <c r="GZ397" s="126"/>
      <c r="HA397" s="126"/>
      <c r="HB397" s="126"/>
      <c r="HC397" s="126"/>
      <c r="HD397" s="126"/>
      <c r="HE397" s="126"/>
      <c r="HF397" s="126"/>
      <c r="HG397" s="126"/>
      <c r="HH397" s="126"/>
      <c r="HI397" s="126"/>
      <c r="HJ397" s="126"/>
      <c r="HK397" s="126"/>
      <c r="HL397" s="126"/>
      <c r="HM397" s="126"/>
      <c r="HN397" s="126"/>
      <c r="HO397" s="126"/>
      <c r="HP397" s="126"/>
      <c r="HQ397" s="126"/>
      <c r="HR397" s="126"/>
      <c r="HS397" s="126"/>
      <c r="HT397" s="126"/>
      <c r="HU397" s="126"/>
      <c r="HV397" s="126"/>
      <c r="HW397" s="126"/>
      <c r="HX397" s="126"/>
      <c r="HY397" s="126"/>
      <c r="HZ397" s="126"/>
      <c r="IA397" s="126"/>
      <c r="IB397" s="126"/>
      <c r="IC397" s="126"/>
      <c r="ID397" s="126"/>
      <c r="IE397" s="126"/>
      <c r="IF397" s="126"/>
      <c r="IG397" s="126"/>
      <c r="IH397" s="126"/>
      <c r="II397" s="126"/>
      <c r="IJ397" s="126"/>
      <c r="IK397" s="126"/>
      <c r="IL397" s="126"/>
      <c r="IM397" s="126"/>
      <c r="IN397" s="126"/>
      <c r="IO397" s="126"/>
      <c r="IP397" s="126"/>
      <c r="IQ397" s="126"/>
      <c r="IR397" s="126"/>
      <c r="IS397" s="126"/>
      <c r="IT397" s="126"/>
    </row>
    <row r="398" spans="1:254" x14ac:dyDescent="0.25">
      <c r="A398" s="209" t="s">
        <v>586</v>
      </c>
      <c r="B398" s="222" t="s">
        <v>584</v>
      </c>
      <c r="C398" s="211" t="s">
        <v>284</v>
      </c>
      <c r="D398" s="211" t="s">
        <v>92</v>
      </c>
      <c r="E398" s="211" t="s">
        <v>303</v>
      </c>
      <c r="F398" s="211" t="s">
        <v>98</v>
      </c>
      <c r="G398" s="250">
        <v>0</v>
      </c>
    </row>
    <row r="399" spans="1:254" x14ac:dyDescent="0.25">
      <c r="A399" s="209" t="s">
        <v>256</v>
      </c>
      <c r="B399" s="222" t="s">
        <v>584</v>
      </c>
      <c r="C399" s="211" t="s">
        <v>284</v>
      </c>
      <c r="D399" s="211" t="s">
        <v>92</v>
      </c>
      <c r="E399" s="211" t="s">
        <v>303</v>
      </c>
      <c r="F399" s="211" t="s">
        <v>257</v>
      </c>
      <c r="G399" s="250">
        <v>0</v>
      </c>
    </row>
    <row r="400" spans="1:254" ht="26.4" x14ac:dyDescent="0.25">
      <c r="A400" s="214" t="s">
        <v>648</v>
      </c>
      <c r="B400" s="219" t="s">
        <v>584</v>
      </c>
      <c r="C400" s="216" t="s">
        <v>284</v>
      </c>
      <c r="D400" s="216" t="s">
        <v>92</v>
      </c>
      <c r="E400" s="216" t="s">
        <v>305</v>
      </c>
      <c r="F400" s="211"/>
      <c r="G400" s="250">
        <f>SUM(G401:G402)</f>
        <v>0</v>
      </c>
    </row>
    <row r="401" spans="1:254" x14ac:dyDescent="0.25">
      <c r="A401" s="209" t="s">
        <v>586</v>
      </c>
      <c r="B401" s="222" t="s">
        <v>584</v>
      </c>
      <c r="C401" s="211" t="s">
        <v>284</v>
      </c>
      <c r="D401" s="211" t="s">
        <v>92</v>
      </c>
      <c r="E401" s="211" t="s">
        <v>305</v>
      </c>
      <c r="F401" s="211" t="s">
        <v>98</v>
      </c>
      <c r="G401" s="250">
        <v>0</v>
      </c>
    </row>
    <row r="402" spans="1:254" x14ac:dyDescent="0.25">
      <c r="A402" s="209" t="s">
        <v>256</v>
      </c>
      <c r="B402" s="222" t="s">
        <v>584</v>
      </c>
      <c r="C402" s="211" t="s">
        <v>284</v>
      </c>
      <c r="D402" s="211" t="s">
        <v>92</v>
      </c>
      <c r="E402" s="211" t="s">
        <v>305</v>
      </c>
      <c r="F402" s="211" t="s">
        <v>257</v>
      </c>
      <c r="G402" s="250">
        <v>0</v>
      </c>
    </row>
    <row r="403" spans="1:254" s="126" customFormat="1" x14ac:dyDescent="0.25">
      <c r="A403" s="214" t="s">
        <v>649</v>
      </c>
      <c r="B403" s="219" t="s">
        <v>584</v>
      </c>
      <c r="C403" s="216" t="s">
        <v>284</v>
      </c>
      <c r="D403" s="216" t="s">
        <v>92</v>
      </c>
      <c r="E403" s="216" t="s">
        <v>116</v>
      </c>
      <c r="F403" s="216"/>
      <c r="G403" s="259">
        <f>SUM(G404)</f>
        <v>435</v>
      </c>
    </row>
    <row r="404" spans="1:254" x14ac:dyDescent="0.25">
      <c r="A404" s="209" t="s">
        <v>256</v>
      </c>
      <c r="B404" s="222" t="s">
        <v>584</v>
      </c>
      <c r="C404" s="211" t="s">
        <v>284</v>
      </c>
      <c r="D404" s="211" t="s">
        <v>92</v>
      </c>
      <c r="E404" s="211" t="s">
        <v>116</v>
      </c>
      <c r="F404" s="211" t="s">
        <v>257</v>
      </c>
      <c r="G404" s="250">
        <v>435</v>
      </c>
    </row>
    <row r="405" spans="1:254" ht="13.8" x14ac:dyDescent="0.3">
      <c r="A405" s="204" t="s">
        <v>130</v>
      </c>
      <c r="B405" s="295" t="s">
        <v>584</v>
      </c>
      <c r="C405" s="206" t="s">
        <v>284</v>
      </c>
      <c r="D405" s="206" t="s">
        <v>92</v>
      </c>
      <c r="E405" s="206" t="s">
        <v>650</v>
      </c>
      <c r="F405" s="206"/>
      <c r="G405" s="255">
        <f>SUM(G406)</f>
        <v>399.79</v>
      </c>
      <c r="H405" s="248"/>
      <c r="I405" s="248"/>
      <c r="J405" s="248"/>
      <c r="K405" s="248"/>
      <c r="L405" s="248"/>
      <c r="M405" s="248"/>
      <c r="N405" s="248"/>
      <c r="O405" s="248"/>
      <c r="P405" s="248"/>
      <c r="Q405" s="248"/>
      <c r="R405" s="248"/>
      <c r="S405" s="248"/>
      <c r="T405" s="248"/>
      <c r="U405" s="248"/>
      <c r="V405" s="248"/>
      <c r="W405" s="248"/>
      <c r="X405" s="248"/>
      <c r="Y405" s="248"/>
      <c r="Z405" s="248"/>
      <c r="AA405" s="248"/>
      <c r="AB405" s="248"/>
      <c r="AC405" s="248"/>
      <c r="AD405" s="248"/>
      <c r="AE405" s="248"/>
      <c r="AF405" s="248"/>
      <c r="AG405" s="248"/>
      <c r="AH405" s="248"/>
      <c r="AI405" s="248"/>
      <c r="AJ405" s="248"/>
      <c r="AK405" s="248"/>
      <c r="AL405" s="248"/>
      <c r="AM405" s="248"/>
      <c r="AN405" s="248"/>
      <c r="AO405" s="248"/>
      <c r="AP405" s="248"/>
      <c r="AQ405" s="248"/>
      <c r="AR405" s="248"/>
      <c r="AS405" s="248"/>
      <c r="AT405" s="248"/>
      <c r="AU405" s="248"/>
      <c r="AV405" s="248"/>
      <c r="AW405" s="248"/>
      <c r="AX405" s="248"/>
      <c r="AY405" s="248"/>
      <c r="AZ405" s="248"/>
      <c r="BA405" s="248"/>
      <c r="BB405" s="248"/>
      <c r="BC405" s="248"/>
      <c r="BD405" s="248"/>
      <c r="BE405" s="248"/>
      <c r="BF405" s="248"/>
      <c r="BG405" s="248"/>
      <c r="BH405" s="248"/>
      <c r="BI405" s="248"/>
      <c r="BJ405" s="248"/>
      <c r="BK405" s="248"/>
      <c r="BL405" s="248"/>
      <c r="BM405" s="248"/>
      <c r="BN405" s="248"/>
      <c r="BO405" s="248"/>
      <c r="BP405" s="248"/>
      <c r="BQ405" s="248"/>
      <c r="BR405" s="248"/>
      <c r="BS405" s="248"/>
      <c r="BT405" s="248"/>
      <c r="BU405" s="248"/>
      <c r="BV405" s="248"/>
      <c r="BW405" s="248"/>
      <c r="BX405" s="248"/>
      <c r="BY405" s="248"/>
      <c r="BZ405" s="248"/>
      <c r="CA405" s="248"/>
      <c r="CB405" s="248"/>
      <c r="CC405" s="248"/>
      <c r="CD405" s="248"/>
      <c r="CE405" s="248"/>
      <c r="CF405" s="248"/>
      <c r="CG405" s="248"/>
      <c r="CH405" s="248"/>
      <c r="CI405" s="248"/>
      <c r="CJ405" s="248"/>
      <c r="CK405" s="248"/>
      <c r="CL405" s="248"/>
      <c r="CM405" s="248"/>
      <c r="CN405" s="248"/>
      <c r="CO405" s="248"/>
      <c r="CP405" s="248"/>
      <c r="CQ405" s="248"/>
      <c r="CR405" s="248"/>
      <c r="CS405" s="248"/>
      <c r="CT405" s="248"/>
      <c r="CU405" s="248"/>
      <c r="CV405" s="248"/>
      <c r="CW405" s="248"/>
      <c r="CX405" s="248"/>
      <c r="CY405" s="248"/>
      <c r="CZ405" s="248"/>
      <c r="DA405" s="248"/>
      <c r="DB405" s="248"/>
      <c r="DC405" s="248"/>
      <c r="DD405" s="248"/>
      <c r="DE405" s="248"/>
      <c r="DF405" s="248"/>
      <c r="DG405" s="248"/>
      <c r="DH405" s="248"/>
      <c r="DI405" s="248"/>
      <c r="DJ405" s="248"/>
      <c r="DK405" s="248"/>
      <c r="DL405" s="248"/>
      <c r="DM405" s="248"/>
      <c r="DN405" s="248"/>
      <c r="DO405" s="248"/>
      <c r="DP405" s="248"/>
      <c r="DQ405" s="248"/>
      <c r="DR405" s="248"/>
      <c r="DS405" s="248"/>
      <c r="DT405" s="248"/>
      <c r="DU405" s="248"/>
      <c r="DV405" s="248"/>
      <c r="DW405" s="248"/>
      <c r="DX405" s="248"/>
      <c r="DY405" s="248"/>
      <c r="DZ405" s="248"/>
      <c r="EA405" s="248"/>
      <c r="EB405" s="248"/>
      <c r="EC405" s="248"/>
      <c r="ED405" s="248"/>
      <c r="EE405" s="248"/>
      <c r="EF405" s="248"/>
      <c r="EG405" s="248"/>
      <c r="EH405" s="248"/>
      <c r="EI405" s="248"/>
      <c r="EJ405" s="248"/>
      <c r="EK405" s="248"/>
      <c r="EL405" s="248"/>
      <c r="EM405" s="248"/>
      <c r="EN405" s="248"/>
      <c r="EO405" s="248"/>
      <c r="EP405" s="248"/>
      <c r="EQ405" s="248"/>
      <c r="ER405" s="248"/>
      <c r="ES405" s="248"/>
      <c r="ET405" s="248"/>
      <c r="EU405" s="248"/>
      <c r="EV405" s="248"/>
      <c r="EW405" s="248"/>
      <c r="EX405" s="248"/>
      <c r="EY405" s="248"/>
      <c r="EZ405" s="248"/>
      <c r="FA405" s="248"/>
      <c r="FB405" s="248"/>
      <c r="FC405" s="248"/>
      <c r="FD405" s="248"/>
      <c r="FE405" s="248"/>
      <c r="FF405" s="248"/>
      <c r="FG405" s="248"/>
      <c r="FH405" s="248"/>
      <c r="FI405" s="248"/>
      <c r="FJ405" s="248"/>
      <c r="FK405" s="248"/>
      <c r="FL405" s="248"/>
      <c r="FM405" s="248"/>
      <c r="FN405" s="248"/>
      <c r="FO405" s="248"/>
      <c r="FP405" s="248"/>
      <c r="FQ405" s="248"/>
      <c r="FR405" s="248"/>
      <c r="FS405" s="248"/>
      <c r="FT405" s="248"/>
      <c r="FU405" s="248"/>
      <c r="FV405" s="248"/>
      <c r="FW405" s="248"/>
      <c r="FX405" s="248"/>
      <c r="FY405" s="248"/>
      <c r="FZ405" s="248"/>
      <c r="GA405" s="248"/>
      <c r="GB405" s="248"/>
      <c r="GC405" s="248"/>
      <c r="GD405" s="248"/>
      <c r="GE405" s="248"/>
      <c r="GF405" s="248"/>
      <c r="GG405" s="248"/>
      <c r="GH405" s="248"/>
      <c r="GI405" s="248"/>
      <c r="GJ405" s="248"/>
      <c r="GK405" s="248"/>
      <c r="GL405" s="248"/>
      <c r="GM405" s="248"/>
      <c r="GN405" s="248"/>
      <c r="GO405" s="248"/>
      <c r="GP405" s="248"/>
      <c r="GQ405" s="248"/>
      <c r="GR405" s="248"/>
      <c r="GS405" s="248"/>
      <c r="GT405" s="248"/>
      <c r="GU405" s="248"/>
      <c r="GV405" s="248"/>
      <c r="GW405" s="248"/>
      <c r="GX405" s="248"/>
      <c r="GY405" s="248"/>
      <c r="GZ405" s="248"/>
      <c r="HA405" s="248"/>
      <c r="HB405" s="248"/>
      <c r="HC405" s="248"/>
      <c r="HD405" s="248"/>
      <c r="HE405" s="248"/>
      <c r="HF405" s="248"/>
      <c r="HG405" s="248"/>
      <c r="HH405" s="248"/>
      <c r="HI405" s="248"/>
      <c r="HJ405" s="248"/>
      <c r="HK405" s="248"/>
      <c r="HL405" s="248"/>
      <c r="HM405" s="248"/>
      <c r="HN405" s="248"/>
      <c r="HO405" s="248"/>
      <c r="HP405" s="248"/>
      <c r="HQ405" s="248"/>
      <c r="HR405" s="248"/>
      <c r="HS405" s="248"/>
      <c r="HT405" s="248"/>
      <c r="HU405" s="248"/>
      <c r="HV405" s="248"/>
      <c r="HW405" s="248"/>
      <c r="HX405" s="248"/>
      <c r="HY405" s="248"/>
      <c r="HZ405" s="248"/>
      <c r="IA405" s="248"/>
      <c r="IB405" s="248"/>
      <c r="IC405" s="248"/>
      <c r="ID405" s="248"/>
      <c r="IE405" s="248"/>
      <c r="IF405" s="248"/>
      <c r="IG405" s="248"/>
      <c r="IH405" s="248"/>
      <c r="II405" s="248"/>
      <c r="IJ405" s="248"/>
      <c r="IK405" s="248"/>
      <c r="IL405" s="248"/>
      <c r="IM405" s="248"/>
      <c r="IN405" s="248"/>
      <c r="IO405" s="248"/>
      <c r="IP405" s="248"/>
      <c r="IQ405" s="248"/>
      <c r="IR405" s="248"/>
      <c r="IS405" s="248"/>
      <c r="IT405" s="248"/>
    </row>
    <row r="406" spans="1:254" ht="39.6" x14ac:dyDescent="0.25">
      <c r="A406" s="260" t="s">
        <v>651</v>
      </c>
      <c r="B406" s="219" t="s">
        <v>584</v>
      </c>
      <c r="C406" s="219" t="s">
        <v>284</v>
      </c>
      <c r="D406" s="219" t="s">
        <v>92</v>
      </c>
      <c r="E406" s="219" t="s">
        <v>307</v>
      </c>
      <c r="F406" s="219"/>
      <c r="G406" s="217">
        <f>SUM(G407)</f>
        <v>399.79</v>
      </c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  <c r="AF406" s="126"/>
      <c r="AG406" s="126"/>
      <c r="AH406" s="126"/>
      <c r="AI406" s="126"/>
      <c r="AJ406" s="126"/>
      <c r="AK406" s="126"/>
      <c r="AL406" s="126"/>
      <c r="AM406" s="126"/>
      <c r="AN406" s="126"/>
      <c r="AO406" s="126"/>
      <c r="AP406" s="126"/>
      <c r="AQ406" s="126"/>
      <c r="AR406" s="126"/>
      <c r="AS406" s="126"/>
      <c r="AT406" s="126"/>
      <c r="AU406" s="126"/>
      <c r="AV406" s="126"/>
      <c r="AW406" s="126"/>
      <c r="AX406" s="126"/>
      <c r="AY406" s="126"/>
      <c r="AZ406" s="126"/>
      <c r="BA406" s="126"/>
      <c r="BB406" s="126"/>
      <c r="BC406" s="126"/>
      <c r="BD406" s="126"/>
      <c r="BE406" s="126"/>
      <c r="BF406" s="126"/>
      <c r="BG406" s="126"/>
      <c r="BH406" s="126"/>
      <c r="BI406" s="126"/>
      <c r="BJ406" s="126"/>
      <c r="BK406" s="126"/>
      <c r="BL406" s="126"/>
      <c r="BM406" s="126"/>
      <c r="BN406" s="126"/>
      <c r="BO406" s="126"/>
      <c r="BP406" s="126"/>
      <c r="BQ406" s="126"/>
      <c r="BR406" s="126"/>
      <c r="BS406" s="126"/>
      <c r="BT406" s="126"/>
      <c r="BU406" s="126"/>
      <c r="BV406" s="126"/>
      <c r="BW406" s="126"/>
      <c r="BX406" s="126"/>
      <c r="BY406" s="126"/>
      <c r="BZ406" s="126"/>
      <c r="CA406" s="126"/>
      <c r="CB406" s="126"/>
      <c r="CC406" s="126"/>
      <c r="CD406" s="126"/>
      <c r="CE406" s="126"/>
      <c r="CF406" s="126"/>
      <c r="CG406" s="126"/>
      <c r="CH406" s="126"/>
      <c r="CI406" s="126"/>
      <c r="CJ406" s="126"/>
      <c r="CK406" s="126"/>
      <c r="CL406" s="126"/>
      <c r="CM406" s="126"/>
      <c r="CN406" s="126"/>
      <c r="CO406" s="126"/>
      <c r="CP406" s="126"/>
      <c r="CQ406" s="126"/>
      <c r="CR406" s="126"/>
      <c r="CS406" s="126"/>
      <c r="CT406" s="126"/>
      <c r="CU406" s="126"/>
      <c r="CV406" s="126"/>
      <c r="CW406" s="126"/>
      <c r="CX406" s="126"/>
      <c r="CY406" s="126"/>
      <c r="CZ406" s="126"/>
      <c r="DA406" s="126"/>
      <c r="DB406" s="126"/>
      <c r="DC406" s="126"/>
      <c r="DD406" s="126"/>
      <c r="DE406" s="126"/>
      <c r="DF406" s="126"/>
      <c r="DG406" s="126"/>
      <c r="DH406" s="126"/>
      <c r="DI406" s="126"/>
      <c r="DJ406" s="126"/>
      <c r="DK406" s="126"/>
      <c r="DL406" s="126"/>
      <c r="DM406" s="126"/>
      <c r="DN406" s="126"/>
      <c r="DO406" s="126"/>
      <c r="DP406" s="126"/>
      <c r="DQ406" s="126"/>
      <c r="DR406" s="126"/>
      <c r="DS406" s="126"/>
      <c r="DT406" s="126"/>
      <c r="DU406" s="126"/>
      <c r="DV406" s="126"/>
      <c r="DW406" s="126"/>
      <c r="DX406" s="126"/>
      <c r="DY406" s="126"/>
      <c r="DZ406" s="126"/>
      <c r="EA406" s="126"/>
      <c r="EB406" s="126"/>
      <c r="EC406" s="126"/>
      <c r="ED406" s="126"/>
      <c r="EE406" s="126"/>
      <c r="EF406" s="126"/>
      <c r="EG406" s="126"/>
      <c r="EH406" s="126"/>
      <c r="EI406" s="126"/>
      <c r="EJ406" s="126"/>
      <c r="EK406" s="126"/>
      <c r="EL406" s="126"/>
      <c r="EM406" s="126"/>
      <c r="EN406" s="126"/>
      <c r="EO406" s="126"/>
      <c r="EP406" s="126"/>
      <c r="EQ406" s="126"/>
      <c r="ER406" s="126"/>
      <c r="ES406" s="126"/>
      <c r="ET406" s="126"/>
      <c r="EU406" s="126"/>
      <c r="EV406" s="126"/>
      <c r="EW406" s="126"/>
      <c r="EX406" s="126"/>
      <c r="EY406" s="126"/>
      <c r="EZ406" s="126"/>
      <c r="FA406" s="126"/>
      <c r="FB406" s="126"/>
      <c r="FC406" s="126"/>
      <c r="FD406" s="126"/>
      <c r="FE406" s="126"/>
      <c r="FF406" s="126"/>
      <c r="FG406" s="126"/>
      <c r="FH406" s="126"/>
      <c r="FI406" s="126"/>
      <c r="FJ406" s="126"/>
      <c r="FK406" s="126"/>
      <c r="FL406" s="126"/>
      <c r="FM406" s="126"/>
      <c r="FN406" s="126"/>
      <c r="FO406" s="126"/>
      <c r="FP406" s="126"/>
      <c r="FQ406" s="126"/>
      <c r="FR406" s="126"/>
      <c r="FS406" s="126"/>
      <c r="FT406" s="126"/>
      <c r="FU406" s="126"/>
      <c r="FV406" s="126"/>
      <c r="FW406" s="126"/>
      <c r="FX406" s="126"/>
      <c r="FY406" s="126"/>
      <c r="FZ406" s="126"/>
      <c r="GA406" s="126"/>
      <c r="GB406" s="126"/>
      <c r="GC406" s="126"/>
      <c r="GD406" s="126"/>
      <c r="GE406" s="126"/>
      <c r="GF406" s="126"/>
      <c r="GG406" s="126"/>
      <c r="GH406" s="126"/>
      <c r="GI406" s="126"/>
      <c r="GJ406" s="126"/>
      <c r="GK406" s="126"/>
      <c r="GL406" s="126"/>
      <c r="GM406" s="126"/>
      <c r="GN406" s="126"/>
      <c r="GO406" s="126"/>
      <c r="GP406" s="126"/>
      <c r="GQ406" s="126"/>
      <c r="GR406" s="126"/>
      <c r="GS406" s="126"/>
      <c r="GT406" s="126"/>
      <c r="GU406" s="126"/>
      <c r="GV406" s="126"/>
      <c r="GW406" s="126"/>
      <c r="GX406" s="126"/>
      <c r="GY406" s="126"/>
      <c r="GZ406" s="126"/>
      <c r="HA406" s="126"/>
      <c r="HB406" s="126"/>
      <c r="HC406" s="126"/>
      <c r="HD406" s="126"/>
      <c r="HE406" s="126"/>
      <c r="HF406" s="126"/>
      <c r="HG406" s="126"/>
      <c r="HH406" s="126"/>
      <c r="HI406" s="126"/>
      <c r="HJ406" s="126"/>
      <c r="HK406" s="126"/>
      <c r="HL406" s="126"/>
      <c r="HM406" s="126"/>
      <c r="HN406" s="126"/>
      <c r="HO406" s="126"/>
      <c r="HP406" s="126"/>
      <c r="HQ406" s="126"/>
      <c r="HR406" s="126"/>
      <c r="HS406" s="126"/>
      <c r="HT406" s="126"/>
      <c r="HU406" s="126"/>
      <c r="HV406" s="126"/>
      <c r="HW406" s="126"/>
      <c r="HX406" s="126"/>
      <c r="HY406" s="126"/>
      <c r="HZ406" s="126"/>
      <c r="IA406" s="126"/>
      <c r="IB406" s="126"/>
      <c r="IC406" s="126"/>
      <c r="ID406" s="126"/>
      <c r="IE406" s="126"/>
      <c r="IF406" s="126"/>
      <c r="IG406" s="126"/>
      <c r="IH406" s="126"/>
      <c r="II406" s="126"/>
      <c r="IJ406" s="126"/>
      <c r="IK406" s="126"/>
      <c r="IL406" s="126"/>
      <c r="IM406" s="126"/>
      <c r="IN406" s="126"/>
      <c r="IO406" s="126"/>
      <c r="IP406" s="126"/>
      <c r="IQ406" s="126"/>
      <c r="IR406" s="126"/>
      <c r="IS406" s="126"/>
      <c r="IT406" s="126"/>
    </row>
    <row r="407" spans="1:254" x14ac:dyDescent="0.25">
      <c r="A407" s="209" t="s">
        <v>586</v>
      </c>
      <c r="B407" s="222" t="s">
        <v>584</v>
      </c>
      <c r="C407" s="222" t="s">
        <v>284</v>
      </c>
      <c r="D407" s="222" t="s">
        <v>92</v>
      </c>
      <c r="E407" s="222" t="s">
        <v>307</v>
      </c>
      <c r="F407" s="222" t="s">
        <v>98</v>
      </c>
      <c r="G407" s="212">
        <v>399.79</v>
      </c>
      <c r="H407" s="213"/>
      <c r="I407" s="213"/>
      <c r="J407" s="213"/>
      <c r="K407" s="213"/>
      <c r="L407" s="213"/>
      <c r="M407" s="213"/>
      <c r="N407" s="213"/>
      <c r="O407" s="213"/>
      <c r="P407" s="213"/>
      <c r="Q407" s="213"/>
      <c r="R407" s="213"/>
      <c r="S407" s="213"/>
      <c r="T407" s="213"/>
      <c r="U407" s="213"/>
      <c r="V407" s="213"/>
      <c r="W407" s="213"/>
      <c r="X407" s="213"/>
      <c r="Y407" s="213"/>
      <c r="Z407" s="213"/>
      <c r="AA407" s="213"/>
      <c r="AB407" s="213"/>
      <c r="AC407" s="213"/>
      <c r="AD407" s="213"/>
      <c r="AE407" s="213"/>
      <c r="AF407" s="213"/>
      <c r="AG407" s="213"/>
      <c r="AH407" s="213"/>
      <c r="AI407" s="213"/>
      <c r="AJ407" s="213"/>
      <c r="AK407" s="213"/>
      <c r="AL407" s="213"/>
      <c r="AM407" s="213"/>
      <c r="AN407" s="213"/>
      <c r="AO407" s="213"/>
      <c r="AP407" s="213"/>
      <c r="AQ407" s="213"/>
      <c r="AR407" s="213"/>
      <c r="AS407" s="213"/>
      <c r="AT407" s="213"/>
      <c r="AU407" s="213"/>
      <c r="AV407" s="213"/>
      <c r="AW407" s="213"/>
      <c r="AX407" s="213"/>
      <c r="AY407" s="213"/>
      <c r="AZ407" s="213"/>
      <c r="BA407" s="213"/>
      <c r="BB407" s="213"/>
      <c r="BC407" s="213"/>
      <c r="BD407" s="213"/>
      <c r="BE407" s="213"/>
      <c r="BF407" s="213"/>
      <c r="BG407" s="213"/>
      <c r="BH407" s="213"/>
      <c r="BI407" s="213"/>
      <c r="BJ407" s="213"/>
      <c r="BK407" s="213"/>
      <c r="BL407" s="213"/>
      <c r="BM407" s="213"/>
      <c r="BN407" s="213"/>
      <c r="BO407" s="213"/>
      <c r="BP407" s="213"/>
      <c r="BQ407" s="213"/>
      <c r="BR407" s="213"/>
      <c r="BS407" s="213"/>
      <c r="BT407" s="213"/>
      <c r="BU407" s="213"/>
      <c r="BV407" s="213"/>
      <c r="BW407" s="213"/>
      <c r="BX407" s="213"/>
      <c r="BY407" s="213"/>
      <c r="BZ407" s="213"/>
      <c r="CA407" s="213"/>
      <c r="CB407" s="213"/>
      <c r="CC407" s="213"/>
      <c r="CD407" s="213"/>
      <c r="CE407" s="213"/>
      <c r="CF407" s="213"/>
      <c r="CG407" s="213"/>
      <c r="CH407" s="213"/>
      <c r="CI407" s="213"/>
      <c r="CJ407" s="213"/>
      <c r="CK407" s="213"/>
      <c r="CL407" s="213"/>
      <c r="CM407" s="213"/>
      <c r="CN407" s="213"/>
      <c r="CO407" s="213"/>
      <c r="CP407" s="213"/>
      <c r="CQ407" s="213"/>
      <c r="CR407" s="213"/>
      <c r="CS407" s="213"/>
      <c r="CT407" s="213"/>
      <c r="CU407" s="213"/>
      <c r="CV407" s="213"/>
      <c r="CW407" s="213"/>
      <c r="CX407" s="213"/>
      <c r="CY407" s="213"/>
      <c r="CZ407" s="213"/>
      <c r="DA407" s="213"/>
      <c r="DB407" s="213"/>
      <c r="DC407" s="213"/>
      <c r="DD407" s="213"/>
      <c r="DE407" s="213"/>
      <c r="DF407" s="213"/>
      <c r="DG407" s="213"/>
      <c r="DH407" s="213"/>
      <c r="DI407" s="213"/>
      <c r="DJ407" s="213"/>
      <c r="DK407" s="213"/>
      <c r="DL407" s="213"/>
      <c r="DM407" s="213"/>
      <c r="DN407" s="213"/>
      <c r="DO407" s="213"/>
      <c r="DP407" s="213"/>
      <c r="DQ407" s="213"/>
      <c r="DR407" s="213"/>
      <c r="DS407" s="213"/>
      <c r="DT407" s="213"/>
      <c r="DU407" s="213"/>
      <c r="DV407" s="213"/>
      <c r="DW407" s="213"/>
      <c r="DX407" s="213"/>
      <c r="DY407" s="213"/>
      <c r="DZ407" s="213"/>
      <c r="EA407" s="213"/>
      <c r="EB407" s="213"/>
      <c r="EC407" s="213"/>
      <c r="ED407" s="213"/>
      <c r="EE407" s="213"/>
      <c r="EF407" s="213"/>
      <c r="EG407" s="213"/>
      <c r="EH407" s="213"/>
      <c r="EI407" s="213"/>
      <c r="EJ407" s="213"/>
      <c r="EK407" s="213"/>
      <c r="EL407" s="213"/>
      <c r="EM407" s="213"/>
      <c r="EN407" s="213"/>
      <c r="EO407" s="213"/>
      <c r="EP407" s="213"/>
      <c r="EQ407" s="213"/>
      <c r="ER407" s="213"/>
      <c r="ES407" s="213"/>
      <c r="ET407" s="213"/>
      <c r="EU407" s="213"/>
      <c r="EV407" s="213"/>
      <c r="EW407" s="213"/>
      <c r="EX407" s="213"/>
      <c r="EY407" s="213"/>
      <c r="EZ407" s="213"/>
      <c r="FA407" s="213"/>
      <c r="FB407" s="213"/>
      <c r="FC407" s="213"/>
      <c r="FD407" s="213"/>
      <c r="FE407" s="213"/>
      <c r="FF407" s="213"/>
      <c r="FG407" s="213"/>
      <c r="FH407" s="213"/>
      <c r="FI407" s="213"/>
      <c r="FJ407" s="213"/>
      <c r="FK407" s="213"/>
      <c r="FL407" s="213"/>
      <c r="FM407" s="213"/>
      <c r="FN407" s="213"/>
      <c r="FO407" s="213"/>
      <c r="FP407" s="213"/>
      <c r="FQ407" s="213"/>
      <c r="FR407" s="213"/>
      <c r="FS407" s="213"/>
      <c r="FT407" s="213"/>
      <c r="FU407" s="213"/>
      <c r="FV407" s="213"/>
      <c r="FW407" s="213"/>
      <c r="FX407" s="213"/>
      <c r="FY407" s="213"/>
      <c r="FZ407" s="213"/>
      <c r="GA407" s="213"/>
      <c r="GB407" s="213"/>
      <c r="GC407" s="213"/>
      <c r="GD407" s="213"/>
      <c r="GE407" s="213"/>
      <c r="GF407" s="213"/>
      <c r="GG407" s="213"/>
      <c r="GH407" s="213"/>
      <c r="GI407" s="213"/>
      <c r="GJ407" s="213"/>
      <c r="GK407" s="213"/>
      <c r="GL407" s="213"/>
      <c r="GM407" s="213"/>
      <c r="GN407" s="213"/>
      <c r="GO407" s="213"/>
      <c r="GP407" s="213"/>
      <c r="GQ407" s="213"/>
      <c r="GR407" s="213"/>
      <c r="GS407" s="213"/>
      <c r="GT407" s="213"/>
      <c r="GU407" s="213"/>
      <c r="GV407" s="213"/>
      <c r="GW407" s="213"/>
      <c r="GX407" s="213"/>
      <c r="GY407" s="213"/>
      <c r="GZ407" s="213"/>
      <c r="HA407" s="213"/>
      <c r="HB407" s="213"/>
      <c r="HC407" s="213"/>
      <c r="HD407" s="213"/>
      <c r="HE407" s="213"/>
      <c r="HF407" s="213"/>
      <c r="HG407" s="213"/>
      <c r="HH407" s="213"/>
      <c r="HI407" s="213"/>
      <c r="HJ407" s="213"/>
      <c r="HK407" s="213"/>
      <c r="HL407" s="213"/>
      <c r="HM407" s="213"/>
      <c r="HN407" s="213"/>
      <c r="HO407" s="213"/>
      <c r="HP407" s="213"/>
      <c r="HQ407" s="213"/>
      <c r="HR407" s="213"/>
      <c r="HS407" s="213"/>
      <c r="HT407" s="213"/>
      <c r="HU407" s="213"/>
      <c r="HV407" s="213"/>
      <c r="HW407" s="213"/>
      <c r="HX407" s="213"/>
      <c r="HY407" s="213"/>
      <c r="HZ407" s="213"/>
      <c r="IA407" s="213"/>
      <c r="IB407" s="213"/>
      <c r="IC407" s="213"/>
      <c r="ID407" s="213"/>
      <c r="IE407" s="213"/>
      <c r="IF407" s="213"/>
      <c r="IG407" s="213"/>
      <c r="IH407" s="213"/>
      <c r="II407" s="213"/>
      <c r="IJ407" s="213"/>
      <c r="IK407" s="213"/>
      <c r="IL407" s="213"/>
      <c r="IM407" s="213"/>
      <c r="IN407" s="213"/>
      <c r="IO407" s="213"/>
      <c r="IP407" s="213"/>
      <c r="IQ407" s="213"/>
      <c r="IR407" s="213"/>
      <c r="IS407" s="213"/>
      <c r="IT407" s="213"/>
    </row>
    <row r="408" spans="1:254" s="126" customFormat="1" ht="13.8" x14ac:dyDescent="0.25">
      <c r="A408" s="290" t="s">
        <v>308</v>
      </c>
      <c r="B408" s="201" t="s">
        <v>584</v>
      </c>
      <c r="C408" s="229" t="s">
        <v>284</v>
      </c>
      <c r="D408" s="229" t="s">
        <v>102</v>
      </c>
      <c r="E408" s="229"/>
      <c r="F408" s="229"/>
      <c r="G408" s="291">
        <f>SUM(G409)</f>
        <v>21278.29</v>
      </c>
      <c r="H408" s="181"/>
      <c r="I408" s="181"/>
      <c r="J408" s="181"/>
      <c r="K408" s="181"/>
      <c r="L408" s="181"/>
      <c r="M408" s="181"/>
      <c r="N408" s="181"/>
      <c r="O408" s="181"/>
      <c r="P408" s="181"/>
      <c r="Q408" s="181"/>
      <c r="R408" s="181"/>
      <c r="S408" s="181"/>
      <c r="T408" s="181"/>
      <c r="U408" s="181"/>
      <c r="V408" s="181"/>
      <c r="W408" s="181"/>
      <c r="X408" s="181"/>
      <c r="Y408" s="181"/>
      <c r="Z408" s="181"/>
      <c r="AA408" s="181"/>
      <c r="AB408" s="181"/>
      <c r="AC408" s="181"/>
      <c r="AD408" s="181"/>
      <c r="AE408" s="181"/>
      <c r="AF408" s="181"/>
      <c r="AG408" s="181"/>
      <c r="AH408" s="181"/>
      <c r="AI408" s="181"/>
      <c r="AJ408" s="181"/>
      <c r="AK408" s="181"/>
      <c r="AL408" s="181"/>
      <c r="AM408" s="181"/>
      <c r="AN408" s="181"/>
      <c r="AO408" s="181"/>
      <c r="AP408" s="181"/>
      <c r="AQ408" s="181"/>
      <c r="AR408" s="181"/>
      <c r="AS408" s="181"/>
      <c r="AT408" s="181"/>
      <c r="AU408" s="181"/>
      <c r="AV408" s="181"/>
      <c r="AW408" s="181"/>
      <c r="AX408" s="181"/>
      <c r="AY408" s="181"/>
      <c r="AZ408" s="181"/>
      <c r="BA408" s="181"/>
      <c r="BB408" s="181"/>
      <c r="BC408" s="181"/>
      <c r="BD408" s="181"/>
      <c r="BE408" s="181"/>
      <c r="BF408" s="181"/>
      <c r="BG408" s="181"/>
      <c r="BH408" s="181"/>
      <c r="BI408" s="181"/>
      <c r="BJ408" s="181"/>
      <c r="BK408" s="181"/>
      <c r="BL408" s="181"/>
      <c r="BM408" s="181"/>
      <c r="BN408" s="181"/>
      <c r="BO408" s="181"/>
      <c r="BP408" s="181"/>
      <c r="BQ408" s="181"/>
      <c r="BR408" s="181"/>
      <c r="BS408" s="181"/>
      <c r="BT408" s="181"/>
      <c r="BU408" s="181"/>
      <c r="BV408" s="181"/>
      <c r="BW408" s="181"/>
      <c r="BX408" s="181"/>
      <c r="BY408" s="181"/>
      <c r="BZ408" s="181"/>
      <c r="CA408" s="181"/>
      <c r="CB408" s="181"/>
      <c r="CC408" s="181"/>
      <c r="CD408" s="181"/>
      <c r="CE408" s="181"/>
      <c r="CF408" s="181"/>
      <c r="CG408" s="181"/>
      <c r="CH408" s="181"/>
      <c r="CI408" s="181"/>
      <c r="CJ408" s="181"/>
      <c r="CK408" s="181"/>
      <c r="CL408" s="181"/>
      <c r="CM408" s="181"/>
      <c r="CN408" s="181"/>
      <c r="CO408" s="181"/>
      <c r="CP408" s="181"/>
      <c r="CQ408" s="181"/>
      <c r="CR408" s="181"/>
      <c r="CS408" s="181"/>
      <c r="CT408" s="181"/>
      <c r="CU408" s="181"/>
      <c r="CV408" s="181"/>
      <c r="CW408" s="181"/>
      <c r="CX408" s="181"/>
      <c r="CY408" s="181"/>
      <c r="CZ408" s="181"/>
      <c r="DA408" s="181"/>
      <c r="DB408" s="181"/>
      <c r="DC408" s="181"/>
      <c r="DD408" s="181"/>
      <c r="DE408" s="181"/>
      <c r="DF408" s="181"/>
      <c r="DG408" s="181"/>
      <c r="DH408" s="181"/>
      <c r="DI408" s="181"/>
      <c r="DJ408" s="181"/>
      <c r="DK408" s="181"/>
      <c r="DL408" s="181"/>
      <c r="DM408" s="181"/>
      <c r="DN408" s="181"/>
      <c r="DO408" s="181"/>
      <c r="DP408" s="181"/>
      <c r="DQ408" s="181"/>
      <c r="DR408" s="181"/>
      <c r="DS408" s="181"/>
      <c r="DT408" s="181"/>
      <c r="DU408" s="181"/>
      <c r="DV408" s="181"/>
      <c r="DW408" s="181"/>
      <c r="DX408" s="181"/>
      <c r="DY408" s="181"/>
      <c r="DZ408" s="181"/>
      <c r="EA408" s="181"/>
      <c r="EB408" s="181"/>
      <c r="EC408" s="181"/>
      <c r="ED408" s="181"/>
      <c r="EE408" s="181"/>
      <c r="EF408" s="181"/>
      <c r="EG408" s="181"/>
      <c r="EH408" s="181"/>
      <c r="EI408" s="181"/>
      <c r="EJ408" s="181"/>
      <c r="EK408" s="181"/>
      <c r="EL408" s="181"/>
      <c r="EM408" s="181"/>
      <c r="EN408" s="181"/>
      <c r="EO408" s="181"/>
      <c r="EP408" s="181"/>
      <c r="EQ408" s="181"/>
      <c r="ER408" s="181"/>
      <c r="ES408" s="181"/>
      <c r="ET408" s="181"/>
      <c r="EU408" s="181"/>
      <c r="EV408" s="181"/>
      <c r="EW408" s="181"/>
      <c r="EX408" s="181"/>
      <c r="EY408" s="181"/>
      <c r="EZ408" s="181"/>
      <c r="FA408" s="181"/>
      <c r="FB408" s="181"/>
      <c r="FC408" s="181"/>
      <c r="FD408" s="181"/>
      <c r="FE408" s="181"/>
      <c r="FF408" s="181"/>
      <c r="FG408" s="181"/>
      <c r="FH408" s="181"/>
      <c r="FI408" s="181"/>
      <c r="FJ408" s="181"/>
      <c r="FK408" s="181"/>
      <c r="FL408" s="181"/>
      <c r="FM408" s="181"/>
      <c r="FN408" s="181"/>
      <c r="FO408" s="181"/>
      <c r="FP408" s="181"/>
      <c r="FQ408" s="181"/>
      <c r="FR408" s="181"/>
      <c r="FS408" s="181"/>
      <c r="FT408" s="181"/>
      <c r="FU408" s="181"/>
      <c r="FV408" s="181"/>
      <c r="FW408" s="181"/>
      <c r="FX408" s="181"/>
      <c r="FY408" s="181"/>
      <c r="FZ408" s="181"/>
      <c r="GA408" s="181"/>
      <c r="GB408" s="181"/>
      <c r="GC408" s="181"/>
      <c r="GD408" s="181"/>
      <c r="GE408" s="181"/>
      <c r="GF408" s="181"/>
      <c r="GG408" s="181"/>
      <c r="GH408" s="181"/>
      <c r="GI408" s="181"/>
      <c r="GJ408" s="181"/>
      <c r="GK408" s="181"/>
      <c r="GL408" s="181"/>
      <c r="GM408" s="181"/>
      <c r="GN408" s="181"/>
      <c r="GO408" s="181"/>
      <c r="GP408" s="181"/>
      <c r="GQ408" s="181"/>
      <c r="GR408" s="181"/>
      <c r="GS408" s="181"/>
      <c r="GT408" s="181"/>
      <c r="GU408" s="181"/>
      <c r="GV408" s="181"/>
      <c r="GW408" s="181"/>
      <c r="GX408" s="181"/>
      <c r="GY408" s="181"/>
      <c r="GZ408" s="181"/>
      <c r="HA408" s="181"/>
      <c r="HB408" s="181"/>
      <c r="HC408" s="181"/>
      <c r="HD408" s="181"/>
      <c r="HE408" s="181"/>
      <c r="HF408" s="181"/>
      <c r="HG408" s="181"/>
      <c r="HH408" s="181"/>
      <c r="HI408" s="181"/>
      <c r="HJ408" s="181"/>
      <c r="HK408" s="181"/>
      <c r="HL408" s="181"/>
      <c r="HM408" s="181"/>
      <c r="HN408" s="181"/>
      <c r="HO408" s="181"/>
      <c r="HP408" s="181"/>
      <c r="HQ408" s="181"/>
      <c r="HR408" s="181"/>
      <c r="HS408" s="181"/>
      <c r="HT408" s="181"/>
      <c r="HU408" s="181"/>
      <c r="HV408" s="181"/>
      <c r="HW408" s="181"/>
      <c r="HX408" s="181"/>
      <c r="HY408" s="181"/>
      <c r="HZ408" s="181"/>
      <c r="IA408" s="181"/>
      <c r="IB408" s="181"/>
      <c r="IC408" s="181"/>
      <c r="ID408" s="181"/>
      <c r="IE408" s="181"/>
      <c r="IF408" s="181"/>
      <c r="IG408" s="181"/>
      <c r="IH408" s="181"/>
      <c r="II408" s="181"/>
      <c r="IJ408" s="181"/>
      <c r="IK408" s="181"/>
      <c r="IL408" s="181"/>
      <c r="IM408" s="181"/>
      <c r="IN408" s="181"/>
      <c r="IO408" s="181"/>
      <c r="IP408" s="181"/>
      <c r="IQ408" s="181"/>
      <c r="IR408" s="181"/>
      <c r="IS408" s="181"/>
      <c r="IT408" s="181"/>
    </row>
    <row r="409" spans="1:254" ht="13.8" x14ac:dyDescent="0.25">
      <c r="A409" s="290" t="s">
        <v>309</v>
      </c>
      <c r="B409" s="296">
        <v>510</v>
      </c>
      <c r="C409" s="229" t="s">
        <v>284</v>
      </c>
      <c r="D409" s="229" t="s">
        <v>102</v>
      </c>
      <c r="E409" s="229"/>
      <c r="F409" s="229"/>
      <c r="G409" s="291">
        <f>SUM(G412+G410)</f>
        <v>21278.29</v>
      </c>
    </row>
    <row r="410" spans="1:254" ht="39.6" x14ac:dyDescent="0.25">
      <c r="A410" s="214" t="s">
        <v>652</v>
      </c>
      <c r="B410" s="215" t="s">
        <v>584</v>
      </c>
      <c r="C410" s="216" t="s">
        <v>284</v>
      </c>
      <c r="D410" s="216" t="s">
        <v>102</v>
      </c>
      <c r="E410" s="216" t="s">
        <v>314</v>
      </c>
      <c r="F410" s="216"/>
      <c r="G410" s="259">
        <f>SUM(G411)</f>
        <v>3087</v>
      </c>
    </row>
    <row r="411" spans="1:254" ht="13.8" x14ac:dyDescent="0.3">
      <c r="A411" s="209" t="s">
        <v>256</v>
      </c>
      <c r="B411" s="222" t="s">
        <v>584</v>
      </c>
      <c r="C411" s="211" t="s">
        <v>284</v>
      </c>
      <c r="D411" s="211" t="s">
        <v>102</v>
      </c>
      <c r="E411" s="216" t="s">
        <v>314</v>
      </c>
      <c r="F411" s="211" t="s">
        <v>257</v>
      </c>
      <c r="G411" s="250">
        <v>3087</v>
      </c>
      <c r="H411" s="248"/>
      <c r="I411" s="248"/>
      <c r="J411" s="248"/>
      <c r="K411" s="248"/>
      <c r="L411" s="248"/>
      <c r="M411" s="248"/>
      <c r="N411" s="248"/>
      <c r="O411" s="248"/>
      <c r="P411" s="248"/>
      <c r="Q411" s="248"/>
      <c r="R411" s="248"/>
      <c r="S411" s="248"/>
      <c r="T411" s="248"/>
      <c r="U411" s="248"/>
      <c r="V411" s="248"/>
      <c r="W411" s="248"/>
      <c r="X411" s="248"/>
      <c r="Y411" s="248"/>
      <c r="Z411" s="248"/>
      <c r="AA411" s="248"/>
      <c r="AB411" s="248"/>
      <c r="AC411" s="248"/>
      <c r="AD411" s="248"/>
      <c r="AE411" s="248"/>
      <c r="AF411" s="248"/>
      <c r="AG411" s="248"/>
      <c r="AH411" s="248"/>
      <c r="AI411" s="248"/>
      <c r="AJ411" s="248"/>
      <c r="AK411" s="248"/>
      <c r="AL411" s="248"/>
      <c r="AM411" s="248"/>
      <c r="AN411" s="248"/>
      <c r="AO411" s="248"/>
      <c r="AP411" s="248"/>
      <c r="AQ411" s="248"/>
      <c r="AR411" s="248"/>
      <c r="AS411" s="248"/>
      <c r="AT411" s="248"/>
      <c r="AU411" s="248"/>
      <c r="AV411" s="248"/>
      <c r="AW411" s="248"/>
      <c r="AX411" s="248"/>
      <c r="AY411" s="248"/>
      <c r="AZ411" s="248"/>
      <c r="BA411" s="248"/>
      <c r="BB411" s="248"/>
      <c r="BC411" s="248"/>
      <c r="BD411" s="248"/>
      <c r="BE411" s="248"/>
      <c r="BF411" s="248"/>
      <c r="BG411" s="248"/>
      <c r="BH411" s="248"/>
      <c r="BI411" s="248"/>
      <c r="BJ411" s="248"/>
      <c r="BK411" s="248"/>
      <c r="BL411" s="248"/>
      <c r="BM411" s="248"/>
      <c r="BN411" s="248"/>
      <c r="BO411" s="248"/>
      <c r="BP411" s="248"/>
      <c r="BQ411" s="248"/>
      <c r="BR411" s="248"/>
      <c r="BS411" s="248"/>
      <c r="BT411" s="248"/>
      <c r="BU411" s="248"/>
      <c r="BV411" s="248"/>
      <c r="BW411" s="248"/>
      <c r="BX411" s="248"/>
      <c r="BY411" s="248"/>
      <c r="BZ411" s="248"/>
      <c r="CA411" s="248"/>
      <c r="CB411" s="248"/>
      <c r="CC411" s="248"/>
      <c r="CD411" s="248"/>
      <c r="CE411" s="248"/>
      <c r="CF411" s="248"/>
      <c r="CG411" s="248"/>
      <c r="CH411" s="248"/>
      <c r="CI411" s="248"/>
      <c r="CJ411" s="248"/>
      <c r="CK411" s="248"/>
      <c r="CL411" s="248"/>
      <c r="CM411" s="248"/>
      <c r="CN411" s="248"/>
      <c r="CO411" s="248"/>
      <c r="CP411" s="248"/>
      <c r="CQ411" s="248"/>
      <c r="CR411" s="248"/>
      <c r="CS411" s="248"/>
      <c r="CT411" s="248"/>
      <c r="CU411" s="248"/>
      <c r="CV411" s="248"/>
      <c r="CW411" s="248"/>
      <c r="CX411" s="248"/>
      <c r="CY411" s="248"/>
      <c r="CZ411" s="248"/>
      <c r="DA411" s="248"/>
      <c r="DB411" s="248"/>
      <c r="DC411" s="248"/>
      <c r="DD411" s="248"/>
      <c r="DE411" s="248"/>
      <c r="DF411" s="248"/>
      <c r="DG411" s="248"/>
      <c r="DH411" s="248"/>
      <c r="DI411" s="248"/>
      <c r="DJ411" s="248"/>
      <c r="DK411" s="248"/>
      <c r="DL411" s="248"/>
      <c r="DM411" s="248"/>
      <c r="DN411" s="248"/>
      <c r="DO411" s="248"/>
      <c r="DP411" s="248"/>
      <c r="DQ411" s="248"/>
      <c r="DR411" s="248"/>
      <c r="DS411" s="248"/>
      <c r="DT411" s="248"/>
      <c r="DU411" s="248"/>
      <c r="DV411" s="248"/>
      <c r="DW411" s="248"/>
      <c r="DX411" s="248"/>
      <c r="DY411" s="248"/>
      <c r="DZ411" s="248"/>
      <c r="EA411" s="248"/>
      <c r="EB411" s="248"/>
      <c r="EC411" s="248"/>
      <c r="ED411" s="248"/>
      <c r="EE411" s="248"/>
      <c r="EF411" s="248"/>
      <c r="EG411" s="248"/>
      <c r="EH411" s="248"/>
      <c r="EI411" s="248"/>
      <c r="EJ411" s="248"/>
      <c r="EK411" s="248"/>
      <c r="EL411" s="248"/>
      <c r="EM411" s="248"/>
      <c r="EN411" s="248"/>
      <c r="EO411" s="248"/>
      <c r="EP411" s="248"/>
      <c r="EQ411" s="248"/>
      <c r="ER411" s="248"/>
      <c r="ES411" s="248"/>
      <c r="ET411" s="248"/>
      <c r="EU411" s="248"/>
      <c r="EV411" s="248"/>
      <c r="EW411" s="248"/>
      <c r="EX411" s="248"/>
      <c r="EY411" s="248"/>
      <c r="EZ411" s="248"/>
      <c r="FA411" s="248"/>
      <c r="FB411" s="248"/>
      <c r="FC411" s="248"/>
      <c r="FD411" s="248"/>
      <c r="FE411" s="248"/>
      <c r="FF411" s="248"/>
      <c r="FG411" s="248"/>
      <c r="FH411" s="248"/>
      <c r="FI411" s="248"/>
      <c r="FJ411" s="248"/>
      <c r="FK411" s="248"/>
      <c r="FL411" s="248"/>
      <c r="FM411" s="248"/>
      <c r="FN411" s="248"/>
      <c r="FO411" s="248"/>
      <c r="FP411" s="248"/>
      <c r="FQ411" s="248"/>
      <c r="FR411" s="248"/>
      <c r="FS411" s="248"/>
      <c r="FT411" s="248"/>
      <c r="FU411" s="248"/>
      <c r="FV411" s="248"/>
      <c r="FW411" s="248"/>
      <c r="FX411" s="248"/>
      <c r="FY411" s="248"/>
      <c r="FZ411" s="248"/>
      <c r="GA411" s="248"/>
      <c r="GB411" s="248"/>
      <c r="GC411" s="248"/>
      <c r="GD411" s="248"/>
      <c r="GE411" s="248"/>
      <c r="GF411" s="248"/>
      <c r="GG411" s="248"/>
      <c r="GH411" s="248"/>
      <c r="GI411" s="248"/>
      <c r="GJ411" s="248"/>
      <c r="GK411" s="248"/>
      <c r="GL411" s="248"/>
      <c r="GM411" s="248"/>
      <c r="GN411" s="248"/>
      <c r="GO411" s="248"/>
      <c r="GP411" s="248"/>
      <c r="GQ411" s="248"/>
      <c r="GR411" s="248"/>
      <c r="GS411" s="248"/>
      <c r="GT411" s="248"/>
      <c r="GU411" s="248"/>
      <c r="GV411" s="248"/>
      <c r="GW411" s="248"/>
      <c r="GX411" s="248"/>
      <c r="GY411" s="248"/>
      <c r="GZ411" s="248"/>
      <c r="HA411" s="248"/>
      <c r="HB411" s="248"/>
      <c r="HC411" s="248"/>
      <c r="HD411" s="248"/>
      <c r="HE411" s="248"/>
      <c r="HF411" s="248"/>
      <c r="HG411" s="248"/>
      <c r="HH411" s="248"/>
      <c r="HI411" s="248"/>
      <c r="HJ411" s="248"/>
      <c r="HK411" s="248"/>
      <c r="HL411" s="248"/>
      <c r="HM411" s="248"/>
      <c r="HN411" s="248"/>
      <c r="HO411" s="248"/>
      <c r="HP411" s="248"/>
      <c r="HQ411" s="248"/>
      <c r="HR411" s="248"/>
      <c r="HS411" s="248"/>
      <c r="HT411" s="248"/>
      <c r="HU411" s="248"/>
      <c r="HV411" s="248"/>
      <c r="HW411" s="248"/>
      <c r="HX411" s="248"/>
      <c r="HY411" s="248"/>
      <c r="HZ411" s="248"/>
      <c r="IA411" s="248"/>
      <c r="IB411" s="248"/>
      <c r="IC411" s="248"/>
      <c r="ID411" s="248"/>
      <c r="IE411" s="248"/>
      <c r="IF411" s="248"/>
      <c r="IG411" s="248"/>
      <c r="IH411" s="248"/>
      <c r="II411" s="248"/>
      <c r="IJ411" s="248"/>
      <c r="IK411" s="248"/>
      <c r="IL411" s="248"/>
      <c r="IM411" s="248"/>
      <c r="IN411" s="248"/>
      <c r="IO411" s="248"/>
      <c r="IP411" s="248"/>
      <c r="IQ411" s="248"/>
      <c r="IR411" s="248"/>
      <c r="IS411" s="248"/>
      <c r="IT411" s="248"/>
    </row>
    <row r="412" spans="1:254" ht="13.8" x14ac:dyDescent="0.3">
      <c r="A412" s="292" t="s">
        <v>310</v>
      </c>
      <c r="B412" s="263">
        <v>510</v>
      </c>
      <c r="C412" s="206" t="s">
        <v>284</v>
      </c>
      <c r="D412" s="206" t="s">
        <v>102</v>
      </c>
      <c r="E412" s="206"/>
      <c r="F412" s="206"/>
      <c r="G412" s="255">
        <f>SUM(G413+G415+G417)</f>
        <v>18191.29</v>
      </c>
    </row>
    <row r="413" spans="1:254" x14ac:dyDescent="0.25">
      <c r="A413" s="268" t="s">
        <v>311</v>
      </c>
      <c r="B413" s="226">
        <v>510</v>
      </c>
      <c r="C413" s="211" t="s">
        <v>284</v>
      </c>
      <c r="D413" s="211" t="s">
        <v>102</v>
      </c>
      <c r="E413" s="211" t="s">
        <v>377</v>
      </c>
      <c r="F413" s="211"/>
      <c r="G413" s="250">
        <f>SUM(G414)</f>
        <v>5629.34</v>
      </c>
    </row>
    <row r="414" spans="1:254" s="213" customFormat="1" x14ac:dyDescent="0.25">
      <c r="A414" s="214" t="s">
        <v>256</v>
      </c>
      <c r="B414" s="279">
        <v>510</v>
      </c>
      <c r="C414" s="216" t="s">
        <v>284</v>
      </c>
      <c r="D414" s="216" t="s">
        <v>102</v>
      </c>
      <c r="E414" s="211" t="s">
        <v>377</v>
      </c>
      <c r="F414" s="216" t="s">
        <v>257</v>
      </c>
      <c r="G414" s="259">
        <v>5629.34</v>
      </c>
      <c r="H414" s="181"/>
      <c r="I414" s="181"/>
      <c r="J414" s="181"/>
      <c r="K414" s="181"/>
      <c r="L414" s="181"/>
      <c r="M414" s="181"/>
      <c r="N414" s="181"/>
      <c r="O414" s="181"/>
      <c r="P414" s="181"/>
      <c r="Q414" s="181"/>
      <c r="R414" s="181"/>
      <c r="S414" s="181"/>
      <c r="T414" s="181"/>
      <c r="U414" s="181"/>
      <c r="V414" s="181"/>
      <c r="W414" s="181"/>
      <c r="X414" s="181"/>
      <c r="Y414" s="181"/>
      <c r="Z414" s="181"/>
      <c r="AA414" s="181"/>
      <c r="AB414" s="181"/>
      <c r="AC414" s="181"/>
      <c r="AD414" s="181"/>
      <c r="AE414" s="181"/>
      <c r="AF414" s="181"/>
      <c r="AG414" s="181"/>
      <c r="AH414" s="181"/>
      <c r="AI414" s="181"/>
      <c r="AJ414" s="181"/>
      <c r="AK414" s="181"/>
      <c r="AL414" s="181"/>
      <c r="AM414" s="181"/>
      <c r="AN414" s="181"/>
      <c r="AO414" s="181"/>
      <c r="AP414" s="181"/>
      <c r="AQ414" s="181"/>
      <c r="AR414" s="181"/>
      <c r="AS414" s="181"/>
      <c r="AT414" s="181"/>
      <c r="AU414" s="181"/>
      <c r="AV414" s="181"/>
      <c r="AW414" s="181"/>
      <c r="AX414" s="181"/>
      <c r="AY414" s="181"/>
      <c r="AZ414" s="181"/>
      <c r="BA414" s="181"/>
      <c r="BB414" s="181"/>
      <c r="BC414" s="181"/>
      <c r="BD414" s="181"/>
      <c r="BE414" s="181"/>
      <c r="BF414" s="181"/>
      <c r="BG414" s="181"/>
      <c r="BH414" s="181"/>
      <c r="BI414" s="181"/>
      <c r="BJ414" s="181"/>
      <c r="BK414" s="181"/>
      <c r="BL414" s="181"/>
      <c r="BM414" s="181"/>
      <c r="BN414" s="181"/>
      <c r="BO414" s="181"/>
      <c r="BP414" s="181"/>
      <c r="BQ414" s="181"/>
      <c r="BR414" s="181"/>
      <c r="BS414" s="181"/>
      <c r="BT414" s="181"/>
      <c r="BU414" s="181"/>
      <c r="BV414" s="181"/>
      <c r="BW414" s="181"/>
      <c r="BX414" s="181"/>
      <c r="BY414" s="181"/>
      <c r="BZ414" s="181"/>
      <c r="CA414" s="181"/>
      <c r="CB414" s="181"/>
      <c r="CC414" s="181"/>
      <c r="CD414" s="181"/>
      <c r="CE414" s="181"/>
      <c r="CF414" s="181"/>
      <c r="CG414" s="181"/>
      <c r="CH414" s="181"/>
      <c r="CI414" s="181"/>
      <c r="CJ414" s="181"/>
      <c r="CK414" s="181"/>
      <c r="CL414" s="181"/>
      <c r="CM414" s="181"/>
      <c r="CN414" s="181"/>
      <c r="CO414" s="181"/>
      <c r="CP414" s="181"/>
      <c r="CQ414" s="181"/>
      <c r="CR414" s="181"/>
      <c r="CS414" s="181"/>
      <c r="CT414" s="181"/>
      <c r="CU414" s="181"/>
      <c r="CV414" s="181"/>
      <c r="CW414" s="181"/>
      <c r="CX414" s="181"/>
      <c r="CY414" s="181"/>
      <c r="CZ414" s="181"/>
      <c r="DA414" s="181"/>
      <c r="DB414" s="181"/>
      <c r="DC414" s="181"/>
      <c r="DD414" s="181"/>
      <c r="DE414" s="181"/>
      <c r="DF414" s="181"/>
      <c r="DG414" s="181"/>
      <c r="DH414" s="181"/>
      <c r="DI414" s="181"/>
      <c r="DJ414" s="181"/>
      <c r="DK414" s="181"/>
      <c r="DL414" s="181"/>
      <c r="DM414" s="181"/>
      <c r="DN414" s="181"/>
      <c r="DO414" s="181"/>
      <c r="DP414" s="181"/>
      <c r="DQ414" s="181"/>
      <c r="DR414" s="181"/>
      <c r="DS414" s="181"/>
      <c r="DT414" s="181"/>
      <c r="DU414" s="181"/>
      <c r="DV414" s="181"/>
      <c r="DW414" s="181"/>
      <c r="DX414" s="181"/>
      <c r="DY414" s="181"/>
      <c r="DZ414" s="181"/>
      <c r="EA414" s="181"/>
      <c r="EB414" s="181"/>
      <c r="EC414" s="181"/>
      <c r="ED414" s="181"/>
      <c r="EE414" s="181"/>
      <c r="EF414" s="181"/>
      <c r="EG414" s="181"/>
      <c r="EH414" s="181"/>
      <c r="EI414" s="181"/>
      <c r="EJ414" s="181"/>
      <c r="EK414" s="181"/>
      <c r="EL414" s="181"/>
      <c r="EM414" s="181"/>
      <c r="EN414" s="181"/>
      <c r="EO414" s="181"/>
      <c r="EP414" s="181"/>
      <c r="EQ414" s="181"/>
      <c r="ER414" s="181"/>
      <c r="ES414" s="181"/>
      <c r="ET414" s="181"/>
      <c r="EU414" s="181"/>
      <c r="EV414" s="181"/>
      <c r="EW414" s="181"/>
      <c r="EX414" s="181"/>
      <c r="EY414" s="181"/>
      <c r="EZ414" s="181"/>
      <c r="FA414" s="181"/>
      <c r="FB414" s="181"/>
      <c r="FC414" s="181"/>
      <c r="FD414" s="181"/>
      <c r="FE414" s="181"/>
      <c r="FF414" s="181"/>
      <c r="FG414" s="181"/>
      <c r="FH414" s="181"/>
      <c r="FI414" s="181"/>
      <c r="FJ414" s="181"/>
      <c r="FK414" s="181"/>
      <c r="FL414" s="181"/>
      <c r="FM414" s="181"/>
      <c r="FN414" s="181"/>
      <c r="FO414" s="181"/>
      <c r="FP414" s="181"/>
      <c r="FQ414" s="181"/>
      <c r="FR414" s="181"/>
      <c r="FS414" s="181"/>
      <c r="FT414" s="181"/>
      <c r="FU414" s="181"/>
      <c r="FV414" s="181"/>
      <c r="FW414" s="181"/>
      <c r="FX414" s="181"/>
      <c r="FY414" s="181"/>
      <c r="FZ414" s="181"/>
      <c r="GA414" s="181"/>
      <c r="GB414" s="181"/>
      <c r="GC414" s="181"/>
      <c r="GD414" s="181"/>
      <c r="GE414" s="181"/>
      <c r="GF414" s="181"/>
      <c r="GG414" s="181"/>
      <c r="GH414" s="181"/>
      <c r="GI414" s="181"/>
      <c r="GJ414" s="181"/>
      <c r="GK414" s="181"/>
      <c r="GL414" s="181"/>
      <c r="GM414" s="181"/>
      <c r="GN414" s="181"/>
      <c r="GO414" s="181"/>
      <c r="GP414" s="181"/>
      <c r="GQ414" s="181"/>
      <c r="GR414" s="181"/>
      <c r="GS414" s="181"/>
      <c r="GT414" s="181"/>
      <c r="GU414" s="181"/>
      <c r="GV414" s="181"/>
      <c r="GW414" s="181"/>
      <c r="GX414" s="181"/>
      <c r="GY414" s="181"/>
      <c r="GZ414" s="181"/>
      <c r="HA414" s="181"/>
      <c r="HB414" s="181"/>
      <c r="HC414" s="181"/>
      <c r="HD414" s="181"/>
      <c r="HE414" s="181"/>
      <c r="HF414" s="181"/>
      <c r="HG414" s="181"/>
      <c r="HH414" s="181"/>
      <c r="HI414" s="181"/>
      <c r="HJ414" s="181"/>
      <c r="HK414" s="181"/>
      <c r="HL414" s="181"/>
      <c r="HM414" s="181"/>
      <c r="HN414" s="181"/>
      <c r="HO414" s="181"/>
      <c r="HP414" s="181"/>
      <c r="HQ414" s="181"/>
      <c r="HR414" s="181"/>
      <c r="HS414" s="181"/>
      <c r="HT414" s="181"/>
      <c r="HU414" s="181"/>
      <c r="HV414" s="181"/>
      <c r="HW414" s="181"/>
      <c r="HX414" s="181"/>
      <c r="HY414" s="181"/>
      <c r="HZ414" s="181"/>
      <c r="IA414" s="181"/>
      <c r="IB414" s="181"/>
      <c r="IC414" s="181"/>
      <c r="ID414" s="181"/>
      <c r="IE414" s="181"/>
      <c r="IF414" s="181"/>
      <c r="IG414" s="181"/>
      <c r="IH414" s="181"/>
      <c r="II414" s="181"/>
      <c r="IJ414" s="181"/>
      <c r="IK414" s="181"/>
      <c r="IL414" s="181"/>
      <c r="IM414" s="181"/>
      <c r="IN414" s="181"/>
      <c r="IO414" s="181"/>
      <c r="IP414" s="181"/>
      <c r="IQ414" s="181"/>
      <c r="IR414" s="181"/>
      <c r="IS414" s="181"/>
      <c r="IT414" s="181"/>
    </row>
    <row r="415" spans="1:254" x14ac:dyDescent="0.25">
      <c r="A415" s="268" t="s">
        <v>312</v>
      </c>
      <c r="B415" s="226">
        <v>510</v>
      </c>
      <c r="C415" s="211" t="s">
        <v>284</v>
      </c>
      <c r="D415" s="211" t="s">
        <v>102</v>
      </c>
      <c r="E415" s="211" t="s">
        <v>378</v>
      </c>
      <c r="F415" s="211"/>
      <c r="G415" s="250">
        <f>SUM(G416)</f>
        <v>3965.59</v>
      </c>
    </row>
    <row r="416" spans="1:254" x14ac:dyDescent="0.25">
      <c r="A416" s="214" t="s">
        <v>256</v>
      </c>
      <c r="B416" s="279">
        <v>510</v>
      </c>
      <c r="C416" s="216" t="s">
        <v>284</v>
      </c>
      <c r="D416" s="216" t="s">
        <v>102</v>
      </c>
      <c r="E416" s="211" t="s">
        <v>378</v>
      </c>
      <c r="F416" s="216" t="s">
        <v>257</v>
      </c>
      <c r="G416" s="259">
        <v>3965.59</v>
      </c>
    </row>
    <row r="417" spans="1:254" s="225" customFormat="1" ht="13.8" x14ac:dyDescent="0.25">
      <c r="A417" s="268" t="s">
        <v>311</v>
      </c>
      <c r="B417" s="226">
        <v>510</v>
      </c>
      <c r="C417" s="211" t="s">
        <v>284</v>
      </c>
      <c r="D417" s="211" t="s">
        <v>102</v>
      </c>
      <c r="E417" s="211" t="s">
        <v>379</v>
      </c>
      <c r="F417" s="211"/>
      <c r="G417" s="250">
        <f>SUM(G418)</f>
        <v>8596.36</v>
      </c>
      <c r="H417" s="181"/>
      <c r="I417" s="181"/>
      <c r="J417" s="181"/>
      <c r="K417" s="181"/>
      <c r="L417" s="181"/>
      <c r="M417" s="181"/>
      <c r="N417" s="181"/>
      <c r="O417" s="181"/>
      <c r="P417" s="181"/>
      <c r="Q417" s="181"/>
      <c r="R417" s="181"/>
      <c r="S417" s="181"/>
      <c r="T417" s="181"/>
      <c r="U417" s="181"/>
      <c r="V417" s="181"/>
      <c r="W417" s="181"/>
      <c r="X417" s="181"/>
      <c r="Y417" s="181"/>
      <c r="Z417" s="181"/>
      <c r="AA417" s="181"/>
      <c r="AB417" s="181"/>
      <c r="AC417" s="181"/>
      <c r="AD417" s="181"/>
      <c r="AE417" s="181"/>
      <c r="AF417" s="181"/>
      <c r="AG417" s="181"/>
      <c r="AH417" s="181"/>
      <c r="AI417" s="181"/>
      <c r="AJ417" s="181"/>
      <c r="AK417" s="181"/>
      <c r="AL417" s="181"/>
      <c r="AM417" s="181"/>
      <c r="AN417" s="181"/>
      <c r="AO417" s="181"/>
      <c r="AP417" s="181"/>
      <c r="AQ417" s="181"/>
      <c r="AR417" s="181"/>
      <c r="AS417" s="181"/>
      <c r="AT417" s="181"/>
      <c r="AU417" s="181"/>
      <c r="AV417" s="181"/>
      <c r="AW417" s="181"/>
      <c r="AX417" s="181"/>
      <c r="AY417" s="181"/>
      <c r="AZ417" s="181"/>
      <c r="BA417" s="181"/>
      <c r="BB417" s="181"/>
      <c r="BC417" s="181"/>
      <c r="BD417" s="181"/>
      <c r="BE417" s="181"/>
      <c r="BF417" s="181"/>
      <c r="BG417" s="181"/>
      <c r="BH417" s="181"/>
      <c r="BI417" s="181"/>
      <c r="BJ417" s="181"/>
      <c r="BK417" s="181"/>
      <c r="BL417" s="181"/>
      <c r="BM417" s="181"/>
      <c r="BN417" s="181"/>
      <c r="BO417" s="181"/>
      <c r="BP417" s="181"/>
      <c r="BQ417" s="181"/>
      <c r="BR417" s="181"/>
      <c r="BS417" s="181"/>
      <c r="BT417" s="181"/>
      <c r="BU417" s="181"/>
      <c r="BV417" s="181"/>
      <c r="BW417" s="181"/>
      <c r="BX417" s="181"/>
      <c r="BY417" s="181"/>
      <c r="BZ417" s="181"/>
      <c r="CA417" s="181"/>
      <c r="CB417" s="181"/>
      <c r="CC417" s="181"/>
      <c r="CD417" s="181"/>
      <c r="CE417" s="181"/>
      <c r="CF417" s="181"/>
      <c r="CG417" s="181"/>
      <c r="CH417" s="181"/>
      <c r="CI417" s="181"/>
      <c r="CJ417" s="181"/>
      <c r="CK417" s="181"/>
      <c r="CL417" s="181"/>
      <c r="CM417" s="181"/>
      <c r="CN417" s="181"/>
      <c r="CO417" s="181"/>
      <c r="CP417" s="181"/>
      <c r="CQ417" s="181"/>
      <c r="CR417" s="181"/>
      <c r="CS417" s="181"/>
      <c r="CT417" s="181"/>
      <c r="CU417" s="181"/>
      <c r="CV417" s="181"/>
      <c r="CW417" s="181"/>
      <c r="CX417" s="181"/>
      <c r="CY417" s="181"/>
      <c r="CZ417" s="181"/>
      <c r="DA417" s="181"/>
      <c r="DB417" s="181"/>
      <c r="DC417" s="181"/>
      <c r="DD417" s="181"/>
      <c r="DE417" s="181"/>
      <c r="DF417" s="181"/>
      <c r="DG417" s="181"/>
      <c r="DH417" s="181"/>
      <c r="DI417" s="181"/>
      <c r="DJ417" s="181"/>
      <c r="DK417" s="181"/>
      <c r="DL417" s="181"/>
      <c r="DM417" s="181"/>
      <c r="DN417" s="181"/>
      <c r="DO417" s="181"/>
      <c r="DP417" s="181"/>
      <c r="DQ417" s="181"/>
      <c r="DR417" s="181"/>
      <c r="DS417" s="181"/>
      <c r="DT417" s="181"/>
      <c r="DU417" s="181"/>
      <c r="DV417" s="181"/>
      <c r="DW417" s="181"/>
      <c r="DX417" s="181"/>
      <c r="DY417" s="181"/>
      <c r="DZ417" s="181"/>
      <c r="EA417" s="181"/>
      <c r="EB417" s="181"/>
      <c r="EC417" s="181"/>
      <c r="ED417" s="181"/>
      <c r="EE417" s="181"/>
      <c r="EF417" s="181"/>
      <c r="EG417" s="181"/>
      <c r="EH417" s="181"/>
      <c r="EI417" s="181"/>
      <c r="EJ417" s="181"/>
      <c r="EK417" s="181"/>
      <c r="EL417" s="181"/>
      <c r="EM417" s="181"/>
      <c r="EN417" s="181"/>
      <c r="EO417" s="181"/>
      <c r="EP417" s="181"/>
      <c r="EQ417" s="181"/>
      <c r="ER417" s="181"/>
      <c r="ES417" s="181"/>
      <c r="ET417" s="181"/>
      <c r="EU417" s="181"/>
      <c r="EV417" s="181"/>
      <c r="EW417" s="181"/>
      <c r="EX417" s="181"/>
      <c r="EY417" s="181"/>
      <c r="EZ417" s="181"/>
      <c r="FA417" s="181"/>
      <c r="FB417" s="181"/>
      <c r="FC417" s="181"/>
      <c r="FD417" s="181"/>
      <c r="FE417" s="181"/>
      <c r="FF417" s="181"/>
      <c r="FG417" s="181"/>
      <c r="FH417" s="181"/>
      <c r="FI417" s="181"/>
      <c r="FJ417" s="181"/>
      <c r="FK417" s="181"/>
      <c r="FL417" s="181"/>
      <c r="FM417" s="181"/>
      <c r="FN417" s="181"/>
      <c r="FO417" s="181"/>
      <c r="FP417" s="181"/>
      <c r="FQ417" s="181"/>
      <c r="FR417" s="181"/>
      <c r="FS417" s="181"/>
      <c r="FT417" s="181"/>
      <c r="FU417" s="181"/>
      <c r="FV417" s="181"/>
      <c r="FW417" s="181"/>
      <c r="FX417" s="181"/>
      <c r="FY417" s="181"/>
      <c r="FZ417" s="181"/>
      <c r="GA417" s="181"/>
      <c r="GB417" s="181"/>
      <c r="GC417" s="181"/>
      <c r="GD417" s="181"/>
      <c r="GE417" s="181"/>
      <c r="GF417" s="181"/>
      <c r="GG417" s="181"/>
      <c r="GH417" s="181"/>
      <c r="GI417" s="181"/>
      <c r="GJ417" s="181"/>
      <c r="GK417" s="181"/>
      <c r="GL417" s="181"/>
      <c r="GM417" s="181"/>
      <c r="GN417" s="181"/>
      <c r="GO417" s="181"/>
      <c r="GP417" s="181"/>
      <c r="GQ417" s="181"/>
      <c r="GR417" s="181"/>
      <c r="GS417" s="181"/>
      <c r="GT417" s="181"/>
      <c r="GU417" s="181"/>
      <c r="GV417" s="181"/>
      <c r="GW417" s="181"/>
      <c r="GX417" s="181"/>
      <c r="GY417" s="181"/>
      <c r="GZ417" s="181"/>
      <c r="HA417" s="181"/>
      <c r="HB417" s="181"/>
      <c r="HC417" s="181"/>
      <c r="HD417" s="181"/>
      <c r="HE417" s="181"/>
      <c r="HF417" s="181"/>
      <c r="HG417" s="181"/>
      <c r="HH417" s="181"/>
      <c r="HI417" s="181"/>
      <c r="HJ417" s="181"/>
      <c r="HK417" s="181"/>
      <c r="HL417" s="181"/>
      <c r="HM417" s="181"/>
      <c r="HN417" s="181"/>
      <c r="HO417" s="181"/>
      <c r="HP417" s="181"/>
      <c r="HQ417" s="181"/>
      <c r="HR417" s="181"/>
      <c r="HS417" s="181"/>
      <c r="HT417" s="181"/>
      <c r="HU417" s="181"/>
      <c r="HV417" s="181"/>
      <c r="HW417" s="181"/>
      <c r="HX417" s="181"/>
      <c r="HY417" s="181"/>
      <c r="HZ417" s="181"/>
      <c r="IA417" s="181"/>
      <c r="IB417" s="181"/>
      <c r="IC417" s="181"/>
      <c r="ID417" s="181"/>
      <c r="IE417" s="181"/>
      <c r="IF417" s="181"/>
      <c r="IG417" s="181"/>
      <c r="IH417" s="181"/>
      <c r="II417" s="181"/>
      <c r="IJ417" s="181"/>
      <c r="IK417" s="181"/>
      <c r="IL417" s="181"/>
      <c r="IM417" s="181"/>
      <c r="IN417" s="181"/>
      <c r="IO417" s="181"/>
      <c r="IP417" s="181"/>
      <c r="IQ417" s="181"/>
      <c r="IR417" s="181"/>
      <c r="IS417" s="181"/>
      <c r="IT417" s="181"/>
    </row>
    <row r="418" spans="1:254" x14ac:dyDescent="0.25">
      <c r="A418" s="214" t="s">
        <v>256</v>
      </c>
      <c r="B418" s="279">
        <v>510</v>
      </c>
      <c r="C418" s="216" t="s">
        <v>284</v>
      </c>
      <c r="D418" s="216" t="s">
        <v>102</v>
      </c>
      <c r="E418" s="211" t="s">
        <v>379</v>
      </c>
      <c r="F418" s="216" t="s">
        <v>257</v>
      </c>
      <c r="G418" s="259">
        <v>8596.36</v>
      </c>
    </row>
    <row r="419" spans="1:254" s="126" customFormat="1" ht="15.6" x14ac:dyDescent="0.3">
      <c r="A419" s="246" t="s">
        <v>315</v>
      </c>
      <c r="B419" s="262">
        <v>510</v>
      </c>
      <c r="C419" s="242" t="s">
        <v>284</v>
      </c>
      <c r="D419" s="242" t="s">
        <v>219</v>
      </c>
      <c r="E419" s="242"/>
      <c r="F419" s="242"/>
      <c r="G419" s="243">
        <f>SUM(G420)</f>
        <v>9133.5499999999993</v>
      </c>
      <c r="H419" s="181"/>
      <c r="I419" s="181"/>
      <c r="J419" s="181"/>
      <c r="K419" s="181"/>
      <c r="L419" s="181"/>
      <c r="M419" s="181"/>
      <c r="N419" s="181"/>
      <c r="O419" s="181"/>
      <c r="P419" s="181"/>
      <c r="Q419" s="181"/>
      <c r="R419" s="181"/>
      <c r="S419" s="181"/>
      <c r="T419" s="181"/>
      <c r="U419" s="181"/>
      <c r="V419" s="181"/>
      <c r="W419" s="181"/>
      <c r="X419" s="181"/>
      <c r="Y419" s="181"/>
      <c r="Z419" s="181"/>
      <c r="AA419" s="181"/>
      <c r="AB419" s="181"/>
      <c r="AC419" s="181"/>
      <c r="AD419" s="181"/>
      <c r="AE419" s="181"/>
      <c r="AF419" s="181"/>
      <c r="AG419" s="181"/>
      <c r="AH419" s="181"/>
      <c r="AI419" s="181"/>
      <c r="AJ419" s="181"/>
      <c r="AK419" s="181"/>
      <c r="AL419" s="181"/>
      <c r="AM419" s="181"/>
      <c r="AN419" s="181"/>
      <c r="AO419" s="181"/>
      <c r="AP419" s="181"/>
      <c r="AQ419" s="181"/>
      <c r="AR419" s="181"/>
      <c r="AS419" s="181"/>
      <c r="AT419" s="181"/>
      <c r="AU419" s="181"/>
      <c r="AV419" s="181"/>
      <c r="AW419" s="181"/>
      <c r="AX419" s="181"/>
      <c r="AY419" s="181"/>
      <c r="AZ419" s="181"/>
      <c r="BA419" s="181"/>
      <c r="BB419" s="181"/>
      <c r="BC419" s="181"/>
      <c r="BD419" s="181"/>
      <c r="BE419" s="181"/>
      <c r="BF419" s="181"/>
      <c r="BG419" s="181"/>
      <c r="BH419" s="181"/>
      <c r="BI419" s="181"/>
      <c r="BJ419" s="181"/>
      <c r="BK419" s="181"/>
      <c r="BL419" s="181"/>
      <c r="BM419" s="181"/>
      <c r="BN419" s="181"/>
      <c r="BO419" s="181"/>
      <c r="BP419" s="181"/>
      <c r="BQ419" s="181"/>
      <c r="BR419" s="181"/>
      <c r="BS419" s="181"/>
      <c r="BT419" s="181"/>
      <c r="BU419" s="181"/>
      <c r="BV419" s="181"/>
      <c r="BW419" s="181"/>
      <c r="BX419" s="181"/>
      <c r="BY419" s="181"/>
      <c r="BZ419" s="181"/>
      <c r="CA419" s="181"/>
      <c r="CB419" s="181"/>
      <c r="CC419" s="181"/>
      <c r="CD419" s="181"/>
      <c r="CE419" s="181"/>
      <c r="CF419" s="181"/>
      <c r="CG419" s="181"/>
      <c r="CH419" s="181"/>
      <c r="CI419" s="181"/>
      <c r="CJ419" s="181"/>
      <c r="CK419" s="181"/>
      <c r="CL419" s="181"/>
      <c r="CM419" s="181"/>
      <c r="CN419" s="181"/>
      <c r="CO419" s="181"/>
      <c r="CP419" s="181"/>
      <c r="CQ419" s="181"/>
      <c r="CR419" s="181"/>
      <c r="CS419" s="181"/>
      <c r="CT419" s="181"/>
      <c r="CU419" s="181"/>
      <c r="CV419" s="181"/>
      <c r="CW419" s="181"/>
      <c r="CX419" s="181"/>
      <c r="CY419" s="181"/>
      <c r="CZ419" s="181"/>
      <c r="DA419" s="181"/>
      <c r="DB419" s="181"/>
      <c r="DC419" s="181"/>
      <c r="DD419" s="181"/>
      <c r="DE419" s="181"/>
      <c r="DF419" s="181"/>
      <c r="DG419" s="181"/>
      <c r="DH419" s="181"/>
      <c r="DI419" s="181"/>
      <c r="DJ419" s="181"/>
      <c r="DK419" s="181"/>
      <c r="DL419" s="181"/>
      <c r="DM419" s="181"/>
      <c r="DN419" s="181"/>
      <c r="DO419" s="181"/>
      <c r="DP419" s="181"/>
      <c r="DQ419" s="181"/>
      <c r="DR419" s="181"/>
      <c r="DS419" s="181"/>
      <c r="DT419" s="181"/>
      <c r="DU419" s="181"/>
      <c r="DV419" s="181"/>
      <c r="DW419" s="181"/>
      <c r="DX419" s="181"/>
      <c r="DY419" s="181"/>
      <c r="DZ419" s="181"/>
      <c r="EA419" s="181"/>
      <c r="EB419" s="181"/>
      <c r="EC419" s="181"/>
      <c r="ED419" s="181"/>
      <c r="EE419" s="181"/>
      <c r="EF419" s="181"/>
      <c r="EG419" s="181"/>
      <c r="EH419" s="181"/>
      <c r="EI419" s="181"/>
      <c r="EJ419" s="181"/>
      <c r="EK419" s="181"/>
      <c r="EL419" s="181"/>
      <c r="EM419" s="181"/>
      <c r="EN419" s="181"/>
      <c r="EO419" s="181"/>
      <c r="EP419" s="181"/>
      <c r="EQ419" s="181"/>
      <c r="ER419" s="181"/>
      <c r="ES419" s="181"/>
      <c r="ET419" s="181"/>
      <c r="EU419" s="181"/>
      <c r="EV419" s="181"/>
      <c r="EW419" s="181"/>
      <c r="EX419" s="181"/>
      <c r="EY419" s="181"/>
      <c r="EZ419" s="181"/>
      <c r="FA419" s="181"/>
      <c r="FB419" s="181"/>
      <c r="FC419" s="181"/>
      <c r="FD419" s="181"/>
      <c r="FE419" s="181"/>
      <c r="FF419" s="181"/>
      <c r="FG419" s="181"/>
      <c r="FH419" s="181"/>
      <c r="FI419" s="181"/>
      <c r="FJ419" s="181"/>
      <c r="FK419" s="181"/>
      <c r="FL419" s="181"/>
      <c r="FM419" s="181"/>
      <c r="FN419" s="181"/>
      <c r="FO419" s="181"/>
      <c r="FP419" s="181"/>
      <c r="FQ419" s="181"/>
      <c r="FR419" s="181"/>
      <c r="FS419" s="181"/>
      <c r="FT419" s="181"/>
      <c r="FU419" s="181"/>
      <c r="FV419" s="181"/>
      <c r="FW419" s="181"/>
      <c r="FX419" s="181"/>
      <c r="FY419" s="181"/>
      <c r="FZ419" s="181"/>
      <c r="GA419" s="181"/>
      <c r="GB419" s="181"/>
      <c r="GC419" s="181"/>
      <c r="GD419" s="181"/>
      <c r="GE419" s="181"/>
      <c r="GF419" s="181"/>
      <c r="GG419" s="181"/>
      <c r="GH419" s="181"/>
      <c r="GI419" s="181"/>
      <c r="GJ419" s="181"/>
      <c r="GK419" s="181"/>
      <c r="GL419" s="181"/>
      <c r="GM419" s="181"/>
      <c r="GN419" s="181"/>
      <c r="GO419" s="181"/>
      <c r="GP419" s="181"/>
      <c r="GQ419" s="181"/>
      <c r="GR419" s="181"/>
      <c r="GS419" s="181"/>
      <c r="GT419" s="181"/>
      <c r="GU419" s="181"/>
      <c r="GV419" s="181"/>
      <c r="GW419" s="181"/>
      <c r="GX419" s="181"/>
      <c r="GY419" s="181"/>
      <c r="GZ419" s="181"/>
      <c r="HA419" s="181"/>
      <c r="HB419" s="181"/>
      <c r="HC419" s="181"/>
      <c r="HD419" s="181"/>
      <c r="HE419" s="181"/>
      <c r="HF419" s="181"/>
      <c r="HG419" s="181"/>
      <c r="HH419" s="181"/>
      <c r="HI419" s="181"/>
      <c r="HJ419" s="181"/>
      <c r="HK419" s="181"/>
      <c r="HL419" s="181"/>
      <c r="HM419" s="181"/>
      <c r="HN419" s="181"/>
      <c r="HO419" s="181"/>
      <c r="HP419" s="181"/>
      <c r="HQ419" s="181"/>
      <c r="HR419" s="181"/>
      <c r="HS419" s="181"/>
      <c r="HT419" s="181"/>
      <c r="HU419" s="181"/>
      <c r="HV419" s="181"/>
      <c r="HW419" s="181"/>
      <c r="HX419" s="181"/>
      <c r="HY419" s="181"/>
      <c r="HZ419" s="181"/>
      <c r="IA419" s="181"/>
      <c r="IB419" s="181"/>
      <c r="IC419" s="181"/>
      <c r="ID419" s="181"/>
      <c r="IE419" s="181"/>
      <c r="IF419" s="181"/>
      <c r="IG419" s="181"/>
      <c r="IH419" s="181"/>
      <c r="II419" s="181"/>
      <c r="IJ419" s="181"/>
      <c r="IK419" s="181"/>
      <c r="IL419" s="181"/>
      <c r="IM419" s="181"/>
      <c r="IN419" s="181"/>
      <c r="IO419" s="181"/>
      <c r="IP419" s="181"/>
      <c r="IQ419" s="181"/>
      <c r="IR419" s="181"/>
      <c r="IS419" s="181"/>
      <c r="IT419" s="181"/>
    </row>
    <row r="420" spans="1:254" x14ac:dyDescent="0.25">
      <c r="A420" s="199" t="s">
        <v>121</v>
      </c>
      <c r="B420" s="262">
        <v>510</v>
      </c>
      <c r="C420" s="200" t="s">
        <v>284</v>
      </c>
      <c r="D420" s="200" t="s">
        <v>219</v>
      </c>
      <c r="E420" s="200"/>
      <c r="F420" s="200"/>
      <c r="G420" s="202">
        <f>SUM(G421+G428+G431)</f>
        <v>9133.5499999999993</v>
      </c>
    </row>
    <row r="421" spans="1:254" s="213" customFormat="1" x14ac:dyDescent="0.25">
      <c r="A421" s="214" t="s">
        <v>96</v>
      </c>
      <c r="B421" s="279">
        <v>510</v>
      </c>
      <c r="C421" s="219" t="s">
        <v>284</v>
      </c>
      <c r="D421" s="219" t="s">
        <v>219</v>
      </c>
      <c r="E421" s="219"/>
      <c r="F421" s="219"/>
      <c r="G421" s="217">
        <f>SUM(G424+G422)</f>
        <v>3539.7200000000003</v>
      </c>
      <c r="H421" s="181"/>
      <c r="I421" s="181"/>
      <c r="J421" s="181"/>
      <c r="K421" s="181"/>
      <c r="L421" s="181"/>
      <c r="M421" s="181"/>
      <c r="N421" s="181"/>
      <c r="O421" s="181"/>
      <c r="P421" s="181"/>
      <c r="Q421" s="181"/>
      <c r="R421" s="181"/>
      <c r="S421" s="181"/>
      <c r="T421" s="181"/>
      <c r="U421" s="181"/>
      <c r="V421" s="181"/>
      <c r="W421" s="181"/>
      <c r="X421" s="181"/>
      <c r="Y421" s="181"/>
      <c r="Z421" s="181"/>
      <c r="AA421" s="181"/>
      <c r="AB421" s="181"/>
      <c r="AC421" s="181"/>
      <c r="AD421" s="181"/>
      <c r="AE421" s="181"/>
      <c r="AF421" s="181"/>
      <c r="AG421" s="181"/>
      <c r="AH421" s="181"/>
      <c r="AI421" s="181"/>
      <c r="AJ421" s="181"/>
      <c r="AK421" s="181"/>
      <c r="AL421" s="181"/>
      <c r="AM421" s="181"/>
      <c r="AN421" s="181"/>
      <c r="AO421" s="181"/>
      <c r="AP421" s="181"/>
      <c r="AQ421" s="181"/>
      <c r="AR421" s="181"/>
      <c r="AS421" s="181"/>
      <c r="AT421" s="181"/>
      <c r="AU421" s="181"/>
      <c r="AV421" s="181"/>
      <c r="AW421" s="181"/>
      <c r="AX421" s="181"/>
      <c r="AY421" s="181"/>
      <c r="AZ421" s="181"/>
      <c r="BA421" s="181"/>
      <c r="BB421" s="181"/>
      <c r="BC421" s="181"/>
      <c r="BD421" s="181"/>
      <c r="BE421" s="181"/>
      <c r="BF421" s="181"/>
      <c r="BG421" s="181"/>
      <c r="BH421" s="181"/>
      <c r="BI421" s="181"/>
      <c r="BJ421" s="181"/>
      <c r="BK421" s="181"/>
      <c r="BL421" s="181"/>
      <c r="BM421" s="181"/>
      <c r="BN421" s="181"/>
      <c r="BO421" s="181"/>
      <c r="BP421" s="181"/>
      <c r="BQ421" s="181"/>
      <c r="BR421" s="181"/>
      <c r="BS421" s="181"/>
      <c r="BT421" s="181"/>
      <c r="BU421" s="181"/>
      <c r="BV421" s="181"/>
      <c r="BW421" s="181"/>
      <c r="BX421" s="181"/>
      <c r="BY421" s="181"/>
      <c r="BZ421" s="181"/>
      <c r="CA421" s="181"/>
      <c r="CB421" s="181"/>
      <c r="CC421" s="181"/>
      <c r="CD421" s="181"/>
      <c r="CE421" s="181"/>
      <c r="CF421" s="181"/>
      <c r="CG421" s="181"/>
      <c r="CH421" s="181"/>
      <c r="CI421" s="181"/>
      <c r="CJ421" s="181"/>
      <c r="CK421" s="181"/>
      <c r="CL421" s="181"/>
      <c r="CM421" s="181"/>
      <c r="CN421" s="181"/>
      <c r="CO421" s="181"/>
      <c r="CP421" s="181"/>
      <c r="CQ421" s="181"/>
      <c r="CR421" s="181"/>
      <c r="CS421" s="181"/>
      <c r="CT421" s="181"/>
      <c r="CU421" s="181"/>
      <c r="CV421" s="181"/>
      <c r="CW421" s="181"/>
      <c r="CX421" s="181"/>
      <c r="CY421" s="181"/>
      <c r="CZ421" s="181"/>
      <c r="DA421" s="181"/>
      <c r="DB421" s="181"/>
      <c r="DC421" s="181"/>
      <c r="DD421" s="181"/>
      <c r="DE421" s="181"/>
      <c r="DF421" s="181"/>
      <c r="DG421" s="181"/>
      <c r="DH421" s="181"/>
      <c r="DI421" s="181"/>
      <c r="DJ421" s="181"/>
      <c r="DK421" s="181"/>
      <c r="DL421" s="181"/>
      <c r="DM421" s="181"/>
      <c r="DN421" s="181"/>
      <c r="DO421" s="181"/>
      <c r="DP421" s="181"/>
      <c r="DQ421" s="181"/>
      <c r="DR421" s="181"/>
      <c r="DS421" s="181"/>
      <c r="DT421" s="181"/>
      <c r="DU421" s="181"/>
      <c r="DV421" s="181"/>
      <c r="DW421" s="181"/>
      <c r="DX421" s="181"/>
      <c r="DY421" s="181"/>
      <c r="DZ421" s="181"/>
      <c r="EA421" s="181"/>
      <c r="EB421" s="181"/>
      <c r="EC421" s="181"/>
      <c r="ED421" s="181"/>
      <c r="EE421" s="181"/>
      <c r="EF421" s="181"/>
      <c r="EG421" s="181"/>
      <c r="EH421" s="181"/>
      <c r="EI421" s="181"/>
      <c r="EJ421" s="181"/>
      <c r="EK421" s="181"/>
      <c r="EL421" s="181"/>
      <c r="EM421" s="181"/>
      <c r="EN421" s="181"/>
      <c r="EO421" s="181"/>
      <c r="EP421" s="181"/>
      <c r="EQ421" s="181"/>
      <c r="ER421" s="181"/>
      <c r="ES421" s="181"/>
      <c r="ET421" s="181"/>
      <c r="EU421" s="181"/>
      <c r="EV421" s="181"/>
      <c r="EW421" s="181"/>
      <c r="EX421" s="181"/>
      <c r="EY421" s="181"/>
      <c r="EZ421" s="181"/>
      <c r="FA421" s="181"/>
      <c r="FB421" s="181"/>
      <c r="FC421" s="181"/>
      <c r="FD421" s="181"/>
      <c r="FE421" s="181"/>
      <c r="FF421" s="181"/>
      <c r="FG421" s="181"/>
      <c r="FH421" s="181"/>
      <c r="FI421" s="181"/>
      <c r="FJ421" s="181"/>
      <c r="FK421" s="181"/>
      <c r="FL421" s="181"/>
      <c r="FM421" s="181"/>
      <c r="FN421" s="181"/>
      <c r="FO421" s="181"/>
      <c r="FP421" s="181"/>
      <c r="FQ421" s="181"/>
      <c r="FR421" s="181"/>
      <c r="FS421" s="181"/>
      <c r="FT421" s="181"/>
      <c r="FU421" s="181"/>
      <c r="FV421" s="181"/>
      <c r="FW421" s="181"/>
      <c r="FX421" s="181"/>
      <c r="FY421" s="181"/>
      <c r="FZ421" s="181"/>
      <c r="GA421" s="181"/>
      <c r="GB421" s="181"/>
      <c r="GC421" s="181"/>
      <c r="GD421" s="181"/>
      <c r="GE421" s="181"/>
      <c r="GF421" s="181"/>
      <c r="GG421" s="181"/>
      <c r="GH421" s="181"/>
      <c r="GI421" s="181"/>
      <c r="GJ421" s="181"/>
      <c r="GK421" s="181"/>
      <c r="GL421" s="181"/>
      <c r="GM421" s="181"/>
      <c r="GN421" s="181"/>
      <c r="GO421" s="181"/>
      <c r="GP421" s="181"/>
      <c r="GQ421" s="181"/>
      <c r="GR421" s="181"/>
      <c r="GS421" s="181"/>
      <c r="GT421" s="181"/>
      <c r="GU421" s="181"/>
      <c r="GV421" s="181"/>
      <c r="GW421" s="181"/>
      <c r="GX421" s="181"/>
      <c r="GY421" s="181"/>
      <c r="GZ421" s="181"/>
      <c r="HA421" s="181"/>
      <c r="HB421" s="181"/>
      <c r="HC421" s="181"/>
      <c r="HD421" s="181"/>
      <c r="HE421" s="181"/>
      <c r="HF421" s="181"/>
      <c r="HG421" s="181"/>
      <c r="HH421" s="181"/>
      <c r="HI421" s="181"/>
      <c r="HJ421" s="181"/>
      <c r="HK421" s="181"/>
      <c r="HL421" s="181"/>
      <c r="HM421" s="181"/>
      <c r="HN421" s="181"/>
      <c r="HO421" s="181"/>
      <c r="HP421" s="181"/>
      <c r="HQ421" s="181"/>
      <c r="HR421" s="181"/>
      <c r="HS421" s="181"/>
      <c r="HT421" s="181"/>
      <c r="HU421" s="181"/>
      <c r="HV421" s="181"/>
      <c r="HW421" s="181"/>
      <c r="HX421" s="181"/>
      <c r="HY421" s="181"/>
      <c r="HZ421" s="181"/>
      <c r="IA421" s="181"/>
      <c r="IB421" s="181"/>
      <c r="IC421" s="181"/>
      <c r="ID421" s="181"/>
      <c r="IE421" s="181"/>
      <c r="IF421" s="181"/>
      <c r="IG421" s="181"/>
      <c r="IH421" s="181"/>
      <c r="II421" s="181"/>
      <c r="IJ421" s="181"/>
      <c r="IK421" s="181"/>
      <c r="IL421" s="181"/>
      <c r="IM421" s="181"/>
      <c r="IN421" s="181"/>
      <c r="IO421" s="181"/>
      <c r="IP421" s="181"/>
      <c r="IQ421" s="181"/>
      <c r="IR421" s="181"/>
      <c r="IS421" s="181"/>
      <c r="IT421" s="181"/>
    </row>
    <row r="422" spans="1:254" s="126" customFormat="1" ht="26.4" x14ac:dyDescent="0.25">
      <c r="A422" s="214" t="s">
        <v>316</v>
      </c>
      <c r="B422" s="271">
        <v>510</v>
      </c>
      <c r="C422" s="219" t="s">
        <v>284</v>
      </c>
      <c r="D422" s="219" t="s">
        <v>219</v>
      </c>
      <c r="E422" s="219" t="s">
        <v>317</v>
      </c>
      <c r="F422" s="219"/>
      <c r="G422" s="217">
        <f>SUM(G423)</f>
        <v>246.61</v>
      </c>
      <c r="H422" s="181"/>
      <c r="I422" s="181"/>
      <c r="J422" s="181"/>
      <c r="K422" s="181"/>
      <c r="L422" s="181"/>
      <c r="M422" s="181"/>
      <c r="N422" s="181"/>
      <c r="O422" s="181"/>
      <c r="P422" s="181"/>
      <c r="Q422" s="181"/>
      <c r="R422" s="181"/>
      <c r="S422" s="181"/>
      <c r="T422" s="181"/>
      <c r="U422" s="181"/>
      <c r="V422" s="181"/>
      <c r="W422" s="181"/>
      <c r="X422" s="181"/>
      <c r="Y422" s="181"/>
      <c r="Z422" s="181"/>
      <c r="AA422" s="181"/>
      <c r="AB422" s="181"/>
      <c r="AC422" s="181"/>
      <c r="AD422" s="181"/>
      <c r="AE422" s="181"/>
      <c r="AF422" s="181"/>
      <c r="AG422" s="181"/>
      <c r="AH422" s="181"/>
      <c r="AI422" s="181"/>
      <c r="AJ422" s="181"/>
      <c r="AK422" s="181"/>
      <c r="AL422" s="181"/>
      <c r="AM422" s="181"/>
      <c r="AN422" s="181"/>
      <c r="AO422" s="181"/>
      <c r="AP422" s="181"/>
      <c r="AQ422" s="181"/>
      <c r="AR422" s="181"/>
      <c r="AS422" s="181"/>
      <c r="AT422" s="181"/>
      <c r="AU422" s="181"/>
      <c r="AV422" s="181"/>
      <c r="AW422" s="181"/>
      <c r="AX422" s="181"/>
      <c r="AY422" s="181"/>
      <c r="AZ422" s="181"/>
      <c r="BA422" s="181"/>
      <c r="BB422" s="181"/>
      <c r="BC422" s="181"/>
      <c r="BD422" s="181"/>
      <c r="BE422" s="181"/>
      <c r="BF422" s="181"/>
      <c r="BG422" s="181"/>
      <c r="BH422" s="181"/>
      <c r="BI422" s="181"/>
      <c r="BJ422" s="181"/>
      <c r="BK422" s="181"/>
      <c r="BL422" s="181"/>
      <c r="BM422" s="181"/>
      <c r="BN422" s="181"/>
      <c r="BO422" s="181"/>
      <c r="BP422" s="181"/>
      <c r="BQ422" s="181"/>
      <c r="BR422" s="181"/>
      <c r="BS422" s="181"/>
      <c r="BT422" s="181"/>
      <c r="BU422" s="181"/>
      <c r="BV422" s="181"/>
      <c r="BW422" s="181"/>
      <c r="BX422" s="181"/>
      <c r="BY422" s="181"/>
      <c r="BZ422" s="181"/>
      <c r="CA422" s="181"/>
      <c r="CB422" s="181"/>
      <c r="CC422" s="181"/>
      <c r="CD422" s="181"/>
      <c r="CE422" s="181"/>
      <c r="CF422" s="181"/>
      <c r="CG422" s="181"/>
      <c r="CH422" s="181"/>
      <c r="CI422" s="181"/>
      <c r="CJ422" s="181"/>
      <c r="CK422" s="181"/>
      <c r="CL422" s="181"/>
      <c r="CM422" s="181"/>
      <c r="CN422" s="181"/>
      <c r="CO422" s="181"/>
      <c r="CP422" s="181"/>
      <c r="CQ422" s="181"/>
      <c r="CR422" s="181"/>
      <c r="CS422" s="181"/>
      <c r="CT422" s="181"/>
      <c r="CU422" s="181"/>
      <c r="CV422" s="181"/>
      <c r="CW422" s="181"/>
      <c r="CX422" s="181"/>
      <c r="CY422" s="181"/>
      <c r="CZ422" s="181"/>
      <c r="DA422" s="181"/>
      <c r="DB422" s="181"/>
      <c r="DC422" s="181"/>
      <c r="DD422" s="181"/>
      <c r="DE422" s="181"/>
      <c r="DF422" s="181"/>
      <c r="DG422" s="181"/>
      <c r="DH422" s="181"/>
      <c r="DI422" s="181"/>
      <c r="DJ422" s="181"/>
      <c r="DK422" s="181"/>
      <c r="DL422" s="181"/>
      <c r="DM422" s="181"/>
      <c r="DN422" s="181"/>
      <c r="DO422" s="181"/>
      <c r="DP422" s="181"/>
      <c r="DQ422" s="181"/>
      <c r="DR422" s="181"/>
      <c r="DS422" s="181"/>
      <c r="DT422" s="181"/>
      <c r="DU422" s="181"/>
      <c r="DV422" s="181"/>
      <c r="DW422" s="181"/>
      <c r="DX422" s="181"/>
      <c r="DY422" s="181"/>
      <c r="DZ422" s="181"/>
      <c r="EA422" s="181"/>
      <c r="EB422" s="181"/>
      <c r="EC422" s="181"/>
      <c r="ED422" s="181"/>
      <c r="EE422" s="181"/>
      <c r="EF422" s="181"/>
      <c r="EG422" s="181"/>
      <c r="EH422" s="181"/>
      <c r="EI422" s="181"/>
      <c r="EJ422" s="181"/>
      <c r="EK422" s="181"/>
      <c r="EL422" s="181"/>
      <c r="EM422" s="181"/>
      <c r="EN422" s="181"/>
      <c r="EO422" s="181"/>
      <c r="EP422" s="181"/>
      <c r="EQ422" s="181"/>
      <c r="ER422" s="181"/>
      <c r="ES422" s="181"/>
      <c r="ET422" s="181"/>
      <c r="EU422" s="181"/>
      <c r="EV422" s="181"/>
      <c r="EW422" s="181"/>
      <c r="EX422" s="181"/>
      <c r="EY422" s="181"/>
      <c r="EZ422" s="181"/>
      <c r="FA422" s="181"/>
      <c r="FB422" s="181"/>
      <c r="FC422" s="181"/>
      <c r="FD422" s="181"/>
      <c r="FE422" s="181"/>
      <c r="FF422" s="181"/>
      <c r="FG422" s="181"/>
      <c r="FH422" s="181"/>
      <c r="FI422" s="181"/>
      <c r="FJ422" s="181"/>
      <c r="FK422" s="181"/>
      <c r="FL422" s="181"/>
      <c r="FM422" s="181"/>
      <c r="FN422" s="181"/>
      <c r="FO422" s="181"/>
      <c r="FP422" s="181"/>
      <c r="FQ422" s="181"/>
      <c r="FR422" s="181"/>
      <c r="FS422" s="181"/>
      <c r="FT422" s="181"/>
      <c r="FU422" s="181"/>
      <c r="FV422" s="181"/>
      <c r="FW422" s="181"/>
      <c r="FX422" s="181"/>
      <c r="FY422" s="181"/>
      <c r="FZ422" s="181"/>
      <c r="GA422" s="181"/>
      <c r="GB422" s="181"/>
      <c r="GC422" s="181"/>
      <c r="GD422" s="181"/>
      <c r="GE422" s="181"/>
      <c r="GF422" s="181"/>
      <c r="GG422" s="181"/>
      <c r="GH422" s="181"/>
      <c r="GI422" s="181"/>
      <c r="GJ422" s="181"/>
      <c r="GK422" s="181"/>
      <c r="GL422" s="181"/>
      <c r="GM422" s="181"/>
      <c r="GN422" s="181"/>
      <c r="GO422" s="181"/>
      <c r="GP422" s="181"/>
      <c r="GQ422" s="181"/>
      <c r="GR422" s="181"/>
      <c r="GS422" s="181"/>
      <c r="GT422" s="181"/>
      <c r="GU422" s="181"/>
      <c r="GV422" s="181"/>
      <c r="GW422" s="181"/>
      <c r="GX422" s="181"/>
      <c r="GY422" s="181"/>
      <c r="GZ422" s="181"/>
      <c r="HA422" s="181"/>
      <c r="HB422" s="181"/>
      <c r="HC422" s="181"/>
      <c r="HD422" s="181"/>
      <c r="HE422" s="181"/>
      <c r="HF422" s="181"/>
      <c r="HG422" s="181"/>
      <c r="HH422" s="181"/>
      <c r="HI422" s="181"/>
      <c r="HJ422" s="181"/>
      <c r="HK422" s="181"/>
      <c r="HL422" s="181"/>
      <c r="HM422" s="181"/>
      <c r="HN422" s="181"/>
      <c r="HO422" s="181"/>
      <c r="HP422" s="181"/>
      <c r="HQ422" s="181"/>
      <c r="HR422" s="181"/>
      <c r="HS422" s="181"/>
      <c r="HT422" s="181"/>
      <c r="HU422" s="181"/>
      <c r="HV422" s="181"/>
      <c r="HW422" s="181"/>
      <c r="HX422" s="181"/>
      <c r="HY422" s="181"/>
      <c r="HZ422" s="181"/>
      <c r="IA422" s="181"/>
      <c r="IB422" s="181"/>
      <c r="IC422" s="181"/>
      <c r="ID422" s="181"/>
      <c r="IE422" s="181"/>
      <c r="IF422" s="181"/>
      <c r="IG422" s="181"/>
      <c r="IH422" s="181"/>
      <c r="II422" s="181"/>
      <c r="IJ422" s="181"/>
      <c r="IK422" s="181"/>
      <c r="IL422" s="181"/>
      <c r="IM422" s="181"/>
      <c r="IN422" s="181"/>
      <c r="IO422" s="181"/>
      <c r="IP422" s="181"/>
      <c r="IQ422" s="181"/>
      <c r="IR422" s="181"/>
      <c r="IS422" s="181"/>
      <c r="IT422" s="181"/>
    </row>
    <row r="423" spans="1:254" x14ac:dyDescent="0.25">
      <c r="A423" s="209" t="s">
        <v>586</v>
      </c>
      <c r="B423" s="226">
        <v>510</v>
      </c>
      <c r="C423" s="222" t="s">
        <v>284</v>
      </c>
      <c r="D423" s="222" t="s">
        <v>219</v>
      </c>
      <c r="E423" s="222" t="s">
        <v>317</v>
      </c>
      <c r="F423" s="211" t="s">
        <v>98</v>
      </c>
      <c r="G423" s="212">
        <v>246.61</v>
      </c>
    </row>
    <row r="424" spans="1:254" ht="26.4" x14ac:dyDescent="0.25">
      <c r="A424" s="257" t="s">
        <v>320</v>
      </c>
      <c r="B424" s="271">
        <v>510</v>
      </c>
      <c r="C424" s="219" t="s">
        <v>284</v>
      </c>
      <c r="D424" s="219" t="s">
        <v>219</v>
      </c>
      <c r="E424" s="219" t="s">
        <v>321</v>
      </c>
      <c r="F424" s="219"/>
      <c r="G424" s="217">
        <f>SUM(G425+G426+G427)</f>
        <v>3293.11</v>
      </c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  <c r="AF424" s="126"/>
      <c r="AG424" s="126"/>
      <c r="AH424" s="126"/>
      <c r="AI424" s="126"/>
      <c r="AJ424" s="126"/>
      <c r="AK424" s="126"/>
      <c r="AL424" s="126"/>
      <c r="AM424" s="126"/>
      <c r="AN424" s="126"/>
      <c r="AO424" s="126"/>
      <c r="AP424" s="126"/>
      <c r="AQ424" s="126"/>
      <c r="AR424" s="126"/>
      <c r="AS424" s="126"/>
      <c r="AT424" s="126"/>
      <c r="AU424" s="126"/>
      <c r="AV424" s="126"/>
      <c r="AW424" s="126"/>
      <c r="AX424" s="126"/>
      <c r="AY424" s="126"/>
      <c r="AZ424" s="126"/>
      <c r="BA424" s="126"/>
      <c r="BB424" s="126"/>
      <c r="BC424" s="126"/>
      <c r="BD424" s="126"/>
      <c r="BE424" s="126"/>
      <c r="BF424" s="126"/>
      <c r="BG424" s="126"/>
      <c r="BH424" s="126"/>
      <c r="BI424" s="126"/>
      <c r="BJ424" s="126"/>
      <c r="BK424" s="126"/>
      <c r="BL424" s="126"/>
      <c r="BM424" s="126"/>
      <c r="BN424" s="126"/>
      <c r="BO424" s="126"/>
      <c r="BP424" s="126"/>
      <c r="BQ424" s="126"/>
      <c r="BR424" s="126"/>
      <c r="BS424" s="126"/>
      <c r="BT424" s="126"/>
      <c r="BU424" s="126"/>
      <c r="BV424" s="126"/>
      <c r="BW424" s="126"/>
      <c r="BX424" s="126"/>
      <c r="BY424" s="126"/>
      <c r="BZ424" s="126"/>
      <c r="CA424" s="126"/>
      <c r="CB424" s="126"/>
      <c r="CC424" s="126"/>
      <c r="CD424" s="126"/>
      <c r="CE424" s="126"/>
      <c r="CF424" s="126"/>
      <c r="CG424" s="126"/>
      <c r="CH424" s="126"/>
      <c r="CI424" s="126"/>
      <c r="CJ424" s="126"/>
      <c r="CK424" s="126"/>
      <c r="CL424" s="126"/>
      <c r="CM424" s="126"/>
      <c r="CN424" s="126"/>
      <c r="CO424" s="126"/>
      <c r="CP424" s="126"/>
      <c r="CQ424" s="126"/>
      <c r="CR424" s="126"/>
      <c r="CS424" s="126"/>
      <c r="CT424" s="126"/>
      <c r="CU424" s="126"/>
      <c r="CV424" s="126"/>
      <c r="CW424" s="126"/>
      <c r="CX424" s="126"/>
      <c r="CY424" s="126"/>
      <c r="CZ424" s="126"/>
      <c r="DA424" s="126"/>
      <c r="DB424" s="126"/>
      <c r="DC424" s="126"/>
      <c r="DD424" s="126"/>
      <c r="DE424" s="126"/>
      <c r="DF424" s="126"/>
      <c r="DG424" s="126"/>
      <c r="DH424" s="126"/>
      <c r="DI424" s="126"/>
      <c r="DJ424" s="126"/>
      <c r="DK424" s="126"/>
      <c r="DL424" s="126"/>
      <c r="DM424" s="126"/>
      <c r="DN424" s="126"/>
      <c r="DO424" s="126"/>
      <c r="DP424" s="126"/>
      <c r="DQ424" s="126"/>
      <c r="DR424" s="126"/>
      <c r="DS424" s="126"/>
      <c r="DT424" s="126"/>
      <c r="DU424" s="126"/>
      <c r="DV424" s="126"/>
      <c r="DW424" s="126"/>
      <c r="DX424" s="126"/>
      <c r="DY424" s="126"/>
      <c r="DZ424" s="126"/>
      <c r="EA424" s="126"/>
      <c r="EB424" s="126"/>
      <c r="EC424" s="126"/>
      <c r="ED424" s="126"/>
      <c r="EE424" s="126"/>
      <c r="EF424" s="126"/>
      <c r="EG424" s="126"/>
      <c r="EH424" s="126"/>
      <c r="EI424" s="126"/>
      <c r="EJ424" s="126"/>
      <c r="EK424" s="126"/>
      <c r="EL424" s="126"/>
      <c r="EM424" s="126"/>
      <c r="EN424" s="126"/>
      <c r="EO424" s="126"/>
      <c r="EP424" s="126"/>
      <c r="EQ424" s="126"/>
      <c r="ER424" s="126"/>
      <c r="ES424" s="126"/>
      <c r="ET424" s="126"/>
      <c r="EU424" s="126"/>
      <c r="EV424" s="126"/>
      <c r="EW424" s="126"/>
      <c r="EX424" s="126"/>
      <c r="EY424" s="126"/>
      <c r="EZ424" s="126"/>
      <c r="FA424" s="126"/>
      <c r="FB424" s="126"/>
      <c r="FC424" s="126"/>
      <c r="FD424" s="126"/>
      <c r="FE424" s="126"/>
      <c r="FF424" s="126"/>
      <c r="FG424" s="126"/>
      <c r="FH424" s="126"/>
      <c r="FI424" s="126"/>
      <c r="FJ424" s="126"/>
      <c r="FK424" s="126"/>
      <c r="FL424" s="126"/>
      <c r="FM424" s="126"/>
      <c r="FN424" s="126"/>
      <c r="FO424" s="126"/>
      <c r="FP424" s="126"/>
      <c r="FQ424" s="126"/>
      <c r="FR424" s="126"/>
      <c r="FS424" s="126"/>
      <c r="FT424" s="126"/>
      <c r="FU424" s="126"/>
      <c r="FV424" s="126"/>
      <c r="FW424" s="126"/>
      <c r="FX424" s="126"/>
      <c r="FY424" s="126"/>
      <c r="FZ424" s="126"/>
      <c r="GA424" s="126"/>
      <c r="GB424" s="126"/>
      <c r="GC424" s="126"/>
      <c r="GD424" s="126"/>
      <c r="GE424" s="126"/>
      <c r="GF424" s="126"/>
      <c r="GG424" s="126"/>
      <c r="GH424" s="126"/>
      <c r="GI424" s="126"/>
      <c r="GJ424" s="126"/>
      <c r="GK424" s="126"/>
      <c r="GL424" s="126"/>
      <c r="GM424" s="126"/>
      <c r="GN424" s="126"/>
      <c r="GO424" s="126"/>
      <c r="GP424" s="126"/>
      <c r="GQ424" s="126"/>
      <c r="GR424" s="126"/>
      <c r="GS424" s="126"/>
      <c r="GT424" s="126"/>
      <c r="GU424" s="126"/>
      <c r="GV424" s="126"/>
      <c r="GW424" s="126"/>
      <c r="GX424" s="126"/>
      <c r="GY424" s="126"/>
      <c r="GZ424" s="126"/>
      <c r="HA424" s="126"/>
      <c r="HB424" s="126"/>
      <c r="HC424" s="126"/>
      <c r="HD424" s="126"/>
      <c r="HE424" s="126"/>
      <c r="HF424" s="126"/>
      <c r="HG424" s="126"/>
      <c r="HH424" s="126"/>
      <c r="HI424" s="126"/>
      <c r="HJ424" s="126"/>
      <c r="HK424" s="126"/>
      <c r="HL424" s="126"/>
      <c r="HM424" s="126"/>
      <c r="HN424" s="126"/>
      <c r="HO424" s="126"/>
      <c r="HP424" s="126"/>
      <c r="HQ424" s="126"/>
      <c r="HR424" s="126"/>
      <c r="HS424" s="126"/>
      <c r="HT424" s="126"/>
      <c r="HU424" s="126"/>
      <c r="HV424" s="126"/>
      <c r="HW424" s="126"/>
      <c r="HX424" s="126"/>
      <c r="HY424" s="126"/>
      <c r="HZ424" s="126"/>
      <c r="IA424" s="126"/>
      <c r="IB424" s="126"/>
      <c r="IC424" s="126"/>
      <c r="ID424" s="126"/>
      <c r="IE424" s="126"/>
      <c r="IF424" s="126"/>
      <c r="IG424" s="126"/>
      <c r="IH424" s="126"/>
      <c r="II424" s="126"/>
      <c r="IJ424" s="126"/>
      <c r="IK424" s="126"/>
      <c r="IL424" s="126"/>
      <c r="IM424" s="126"/>
      <c r="IN424" s="126"/>
      <c r="IO424" s="126"/>
      <c r="IP424" s="126"/>
      <c r="IQ424" s="126"/>
      <c r="IR424" s="126"/>
      <c r="IS424" s="126"/>
      <c r="IT424" s="126"/>
    </row>
    <row r="425" spans="1:254" ht="39.6" x14ac:dyDescent="0.25">
      <c r="A425" s="209" t="s">
        <v>585</v>
      </c>
      <c r="B425" s="226">
        <v>510</v>
      </c>
      <c r="C425" s="222" t="s">
        <v>284</v>
      </c>
      <c r="D425" s="222" t="s">
        <v>219</v>
      </c>
      <c r="E425" s="222" t="s">
        <v>321</v>
      </c>
      <c r="F425" s="211" t="s">
        <v>90</v>
      </c>
      <c r="G425" s="212">
        <v>2910.48</v>
      </c>
    </row>
    <row r="426" spans="1:254" x14ac:dyDescent="0.25">
      <c r="A426" s="209" t="s">
        <v>586</v>
      </c>
      <c r="B426" s="226">
        <v>510</v>
      </c>
      <c r="C426" s="222" t="s">
        <v>284</v>
      </c>
      <c r="D426" s="222" t="s">
        <v>219</v>
      </c>
      <c r="E426" s="222" t="s">
        <v>321</v>
      </c>
      <c r="F426" s="211" t="s">
        <v>98</v>
      </c>
      <c r="G426" s="212">
        <v>381.9</v>
      </c>
    </row>
    <row r="427" spans="1:254" x14ac:dyDescent="0.25">
      <c r="A427" s="209" t="s">
        <v>99</v>
      </c>
      <c r="B427" s="226">
        <v>510</v>
      </c>
      <c r="C427" s="222" t="s">
        <v>284</v>
      </c>
      <c r="D427" s="222" t="s">
        <v>219</v>
      </c>
      <c r="E427" s="222" t="s">
        <v>321</v>
      </c>
      <c r="F427" s="211" t="s">
        <v>100</v>
      </c>
      <c r="G427" s="212">
        <v>0.73</v>
      </c>
    </row>
    <row r="428" spans="1:254" ht="26.4" x14ac:dyDescent="0.25">
      <c r="A428" s="214" t="s">
        <v>653</v>
      </c>
      <c r="B428" s="271">
        <v>510</v>
      </c>
      <c r="C428" s="219" t="s">
        <v>284</v>
      </c>
      <c r="D428" s="219" t="s">
        <v>219</v>
      </c>
      <c r="E428" s="219" t="s">
        <v>323</v>
      </c>
      <c r="F428" s="219"/>
      <c r="G428" s="217">
        <f>SUM(G429+G430)</f>
        <v>2282.54</v>
      </c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  <c r="AF428" s="126"/>
      <c r="AG428" s="126"/>
      <c r="AH428" s="126"/>
      <c r="AI428" s="126"/>
      <c r="AJ428" s="126"/>
      <c r="AK428" s="126"/>
      <c r="AL428" s="126"/>
      <c r="AM428" s="126"/>
      <c r="AN428" s="126"/>
      <c r="AO428" s="126"/>
      <c r="AP428" s="126"/>
      <c r="AQ428" s="126"/>
      <c r="AR428" s="126"/>
      <c r="AS428" s="126"/>
      <c r="AT428" s="126"/>
      <c r="AU428" s="126"/>
      <c r="AV428" s="126"/>
      <c r="AW428" s="126"/>
      <c r="AX428" s="126"/>
      <c r="AY428" s="126"/>
      <c r="AZ428" s="126"/>
      <c r="BA428" s="126"/>
      <c r="BB428" s="126"/>
      <c r="BC428" s="126"/>
      <c r="BD428" s="126"/>
      <c r="BE428" s="126"/>
      <c r="BF428" s="126"/>
      <c r="BG428" s="126"/>
      <c r="BH428" s="126"/>
      <c r="BI428" s="126"/>
      <c r="BJ428" s="126"/>
      <c r="BK428" s="126"/>
      <c r="BL428" s="126"/>
      <c r="BM428" s="126"/>
      <c r="BN428" s="126"/>
      <c r="BO428" s="126"/>
      <c r="BP428" s="126"/>
      <c r="BQ428" s="126"/>
      <c r="BR428" s="126"/>
      <c r="BS428" s="126"/>
      <c r="BT428" s="126"/>
      <c r="BU428" s="126"/>
      <c r="BV428" s="126"/>
      <c r="BW428" s="126"/>
      <c r="BX428" s="126"/>
      <c r="BY428" s="126"/>
      <c r="BZ428" s="126"/>
      <c r="CA428" s="126"/>
      <c r="CB428" s="126"/>
      <c r="CC428" s="126"/>
      <c r="CD428" s="126"/>
      <c r="CE428" s="126"/>
      <c r="CF428" s="126"/>
      <c r="CG428" s="126"/>
      <c r="CH428" s="126"/>
      <c r="CI428" s="126"/>
      <c r="CJ428" s="126"/>
      <c r="CK428" s="126"/>
      <c r="CL428" s="126"/>
      <c r="CM428" s="126"/>
      <c r="CN428" s="126"/>
      <c r="CO428" s="126"/>
      <c r="CP428" s="126"/>
      <c r="CQ428" s="126"/>
      <c r="CR428" s="126"/>
      <c r="CS428" s="126"/>
      <c r="CT428" s="126"/>
      <c r="CU428" s="126"/>
      <c r="CV428" s="126"/>
      <c r="CW428" s="126"/>
      <c r="CX428" s="126"/>
      <c r="CY428" s="126"/>
      <c r="CZ428" s="126"/>
      <c r="DA428" s="126"/>
      <c r="DB428" s="126"/>
      <c r="DC428" s="126"/>
      <c r="DD428" s="126"/>
      <c r="DE428" s="126"/>
      <c r="DF428" s="126"/>
      <c r="DG428" s="126"/>
      <c r="DH428" s="126"/>
      <c r="DI428" s="126"/>
      <c r="DJ428" s="126"/>
      <c r="DK428" s="126"/>
      <c r="DL428" s="126"/>
      <c r="DM428" s="126"/>
      <c r="DN428" s="126"/>
      <c r="DO428" s="126"/>
      <c r="DP428" s="126"/>
      <c r="DQ428" s="126"/>
      <c r="DR428" s="126"/>
      <c r="DS428" s="126"/>
      <c r="DT428" s="126"/>
      <c r="DU428" s="126"/>
      <c r="DV428" s="126"/>
      <c r="DW428" s="126"/>
      <c r="DX428" s="126"/>
      <c r="DY428" s="126"/>
      <c r="DZ428" s="126"/>
      <c r="EA428" s="126"/>
      <c r="EB428" s="126"/>
      <c r="EC428" s="126"/>
      <c r="ED428" s="126"/>
      <c r="EE428" s="126"/>
      <c r="EF428" s="126"/>
      <c r="EG428" s="126"/>
      <c r="EH428" s="126"/>
      <c r="EI428" s="126"/>
      <c r="EJ428" s="126"/>
      <c r="EK428" s="126"/>
      <c r="EL428" s="126"/>
      <c r="EM428" s="126"/>
      <c r="EN428" s="126"/>
      <c r="EO428" s="126"/>
      <c r="EP428" s="126"/>
      <c r="EQ428" s="126"/>
      <c r="ER428" s="126"/>
      <c r="ES428" s="126"/>
      <c r="ET428" s="126"/>
      <c r="EU428" s="126"/>
      <c r="EV428" s="126"/>
      <c r="EW428" s="126"/>
      <c r="EX428" s="126"/>
      <c r="EY428" s="126"/>
      <c r="EZ428" s="126"/>
      <c r="FA428" s="126"/>
      <c r="FB428" s="126"/>
      <c r="FC428" s="126"/>
      <c r="FD428" s="126"/>
      <c r="FE428" s="126"/>
      <c r="FF428" s="126"/>
      <c r="FG428" s="126"/>
      <c r="FH428" s="126"/>
      <c r="FI428" s="126"/>
      <c r="FJ428" s="126"/>
      <c r="FK428" s="126"/>
      <c r="FL428" s="126"/>
      <c r="FM428" s="126"/>
      <c r="FN428" s="126"/>
      <c r="FO428" s="126"/>
      <c r="FP428" s="126"/>
      <c r="FQ428" s="126"/>
      <c r="FR428" s="126"/>
      <c r="FS428" s="126"/>
      <c r="FT428" s="126"/>
      <c r="FU428" s="126"/>
      <c r="FV428" s="126"/>
      <c r="FW428" s="126"/>
      <c r="FX428" s="126"/>
      <c r="FY428" s="126"/>
      <c r="FZ428" s="126"/>
      <c r="GA428" s="126"/>
      <c r="GB428" s="126"/>
      <c r="GC428" s="126"/>
      <c r="GD428" s="126"/>
      <c r="GE428" s="126"/>
      <c r="GF428" s="126"/>
      <c r="GG428" s="126"/>
      <c r="GH428" s="126"/>
      <c r="GI428" s="126"/>
      <c r="GJ428" s="126"/>
      <c r="GK428" s="126"/>
      <c r="GL428" s="126"/>
      <c r="GM428" s="126"/>
      <c r="GN428" s="126"/>
      <c r="GO428" s="126"/>
      <c r="GP428" s="126"/>
      <c r="GQ428" s="126"/>
      <c r="GR428" s="126"/>
      <c r="GS428" s="126"/>
      <c r="GT428" s="126"/>
      <c r="GU428" s="126"/>
      <c r="GV428" s="126"/>
      <c r="GW428" s="126"/>
      <c r="GX428" s="126"/>
      <c r="GY428" s="126"/>
      <c r="GZ428" s="126"/>
      <c r="HA428" s="126"/>
      <c r="HB428" s="126"/>
      <c r="HC428" s="126"/>
      <c r="HD428" s="126"/>
      <c r="HE428" s="126"/>
      <c r="HF428" s="126"/>
      <c r="HG428" s="126"/>
      <c r="HH428" s="126"/>
      <c r="HI428" s="126"/>
      <c r="HJ428" s="126"/>
      <c r="HK428" s="126"/>
      <c r="HL428" s="126"/>
      <c r="HM428" s="126"/>
      <c r="HN428" s="126"/>
      <c r="HO428" s="126"/>
      <c r="HP428" s="126"/>
      <c r="HQ428" s="126"/>
      <c r="HR428" s="126"/>
      <c r="HS428" s="126"/>
      <c r="HT428" s="126"/>
      <c r="HU428" s="126"/>
      <c r="HV428" s="126"/>
      <c r="HW428" s="126"/>
      <c r="HX428" s="126"/>
      <c r="HY428" s="126"/>
      <c r="HZ428" s="126"/>
      <c r="IA428" s="126"/>
      <c r="IB428" s="126"/>
      <c r="IC428" s="126"/>
      <c r="ID428" s="126"/>
      <c r="IE428" s="126"/>
      <c r="IF428" s="126"/>
      <c r="IG428" s="126"/>
      <c r="IH428" s="126"/>
      <c r="II428" s="126"/>
      <c r="IJ428" s="126"/>
      <c r="IK428" s="126"/>
      <c r="IL428" s="126"/>
      <c r="IM428" s="126"/>
      <c r="IN428" s="126"/>
      <c r="IO428" s="126"/>
      <c r="IP428" s="126"/>
      <c r="IQ428" s="126"/>
      <c r="IR428" s="126"/>
      <c r="IS428" s="126"/>
      <c r="IT428" s="126"/>
    </row>
    <row r="429" spans="1:254" ht="39.6" x14ac:dyDescent="0.25">
      <c r="A429" s="209" t="s">
        <v>585</v>
      </c>
      <c r="B429" s="279">
        <v>510</v>
      </c>
      <c r="C429" s="219" t="s">
        <v>284</v>
      </c>
      <c r="D429" s="219" t="s">
        <v>219</v>
      </c>
      <c r="E429" s="222" t="s">
        <v>323</v>
      </c>
      <c r="F429" s="216" t="s">
        <v>90</v>
      </c>
      <c r="G429" s="217">
        <v>2164.31</v>
      </c>
    </row>
    <row r="430" spans="1:254" x14ac:dyDescent="0.25">
      <c r="A430" s="209" t="s">
        <v>586</v>
      </c>
      <c r="B430" s="279">
        <v>510</v>
      </c>
      <c r="C430" s="219" t="s">
        <v>284</v>
      </c>
      <c r="D430" s="219" t="s">
        <v>219</v>
      </c>
      <c r="E430" s="222" t="s">
        <v>323</v>
      </c>
      <c r="F430" s="216" t="s">
        <v>98</v>
      </c>
      <c r="G430" s="217">
        <v>118.23</v>
      </c>
    </row>
    <row r="431" spans="1:254" ht="13.8" x14ac:dyDescent="0.3">
      <c r="A431" s="204" t="s">
        <v>86</v>
      </c>
      <c r="B431" s="237" t="s">
        <v>584</v>
      </c>
      <c r="C431" s="206" t="s">
        <v>284</v>
      </c>
      <c r="D431" s="206" t="s">
        <v>219</v>
      </c>
      <c r="E431" s="206" t="s">
        <v>319</v>
      </c>
      <c r="F431" s="206"/>
      <c r="G431" s="207">
        <f>SUM(G432)</f>
        <v>3311.29</v>
      </c>
    </row>
    <row r="432" spans="1:254" ht="26.4" x14ac:dyDescent="0.25">
      <c r="A432" s="239" t="s">
        <v>318</v>
      </c>
      <c r="B432" s="211" t="s">
        <v>584</v>
      </c>
      <c r="C432" s="222" t="s">
        <v>284</v>
      </c>
      <c r="D432" s="222" t="s">
        <v>219</v>
      </c>
      <c r="E432" s="222" t="s">
        <v>319</v>
      </c>
      <c r="F432" s="222"/>
      <c r="G432" s="212">
        <f>SUM(G433+G434)</f>
        <v>3311.29</v>
      </c>
      <c r="H432" s="213"/>
      <c r="I432" s="213"/>
      <c r="J432" s="213"/>
      <c r="K432" s="213"/>
      <c r="L432" s="213"/>
      <c r="M432" s="213"/>
      <c r="N432" s="213"/>
      <c r="O432" s="213"/>
      <c r="P432" s="213"/>
      <c r="Q432" s="213"/>
      <c r="R432" s="213"/>
      <c r="S432" s="213"/>
      <c r="T432" s="213"/>
      <c r="U432" s="213"/>
      <c r="V432" s="213"/>
      <c r="W432" s="213"/>
      <c r="X432" s="213"/>
      <c r="Y432" s="213"/>
      <c r="Z432" s="213"/>
      <c r="AA432" s="213"/>
      <c r="AB432" s="213"/>
      <c r="AC432" s="213"/>
      <c r="AD432" s="213"/>
      <c r="AE432" s="213"/>
      <c r="AF432" s="213"/>
      <c r="AG432" s="213"/>
      <c r="AH432" s="213"/>
      <c r="AI432" s="213"/>
      <c r="AJ432" s="213"/>
      <c r="AK432" s="213"/>
      <c r="AL432" s="213"/>
      <c r="AM432" s="213"/>
      <c r="AN432" s="213"/>
      <c r="AO432" s="213"/>
      <c r="AP432" s="213"/>
      <c r="AQ432" s="213"/>
      <c r="AR432" s="213"/>
      <c r="AS432" s="213"/>
      <c r="AT432" s="213"/>
      <c r="AU432" s="213"/>
      <c r="AV432" s="213"/>
      <c r="AW432" s="213"/>
      <c r="AX432" s="213"/>
      <c r="AY432" s="213"/>
      <c r="AZ432" s="213"/>
      <c r="BA432" s="213"/>
      <c r="BB432" s="213"/>
      <c r="BC432" s="213"/>
      <c r="BD432" s="213"/>
      <c r="BE432" s="213"/>
      <c r="BF432" s="213"/>
      <c r="BG432" s="213"/>
      <c r="BH432" s="213"/>
      <c r="BI432" s="213"/>
      <c r="BJ432" s="213"/>
      <c r="BK432" s="213"/>
      <c r="BL432" s="213"/>
      <c r="BM432" s="213"/>
      <c r="BN432" s="213"/>
      <c r="BO432" s="213"/>
      <c r="BP432" s="213"/>
      <c r="BQ432" s="213"/>
      <c r="BR432" s="213"/>
      <c r="BS432" s="213"/>
      <c r="BT432" s="213"/>
      <c r="BU432" s="213"/>
      <c r="BV432" s="213"/>
      <c r="BW432" s="213"/>
      <c r="BX432" s="213"/>
      <c r="BY432" s="213"/>
      <c r="BZ432" s="213"/>
      <c r="CA432" s="213"/>
      <c r="CB432" s="213"/>
      <c r="CC432" s="213"/>
      <c r="CD432" s="213"/>
      <c r="CE432" s="213"/>
      <c r="CF432" s="213"/>
      <c r="CG432" s="213"/>
      <c r="CH432" s="213"/>
      <c r="CI432" s="213"/>
      <c r="CJ432" s="213"/>
      <c r="CK432" s="213"/>
      <c r="CL432" s="213"/>
      <c r="CM432" s="213"/>
      <c r="CN432" s="213"/>
      <c r="CO432" s="213"/>
      <c r="CP432" s="213"/>
      <c r="CQ432" s="213"/>
      <c r="CR432" s="213"/>
      <c r="CS432" s="213"/>
      <c r="CT432" s="213"/>
      <c r="CU432" s="213"/>
      <c r="CV432" s="213"/>
      <c r="CW432" s="213"/>
      <c r="CX432" s="213"/>
      <c r="CY432" s="213"/>
      <c r="CZ432" s="213"/>
      <c r="DA432" s="213"/>
      <c r="DB432" s="213"/>
      <c r="DC432" s="213"/>
      <c r="DD432" s="213"/>
      <c r="DE432" s="213"/>
      <c r="DF432" s="213"/>
      <c r="DG432" s="213"/>
      <c r="DH432" s="213"/>
      <c r="DI432" s="213"/>
      <c r="DJ432" s="213"/>
      <c r="DK432" s="213"/>
      <c r="DL432" s="213"/>
      <c r="DM432" s="213"/>
      <c r="DN432" s="213"/>
      <c r="DO432" s="213"/>
      <c r="DP432" s="213"/>
      <c r="DQ432" s="213"/>
      <c r="DR432" s="213"/>
      <c r="DS432" s="213"/>
      <c r="DT432" s="213"/>
      <c r="DU432" s="213"/>
      <c r="DV432" s="213"/>
      <c r="DW432" s="213"/>
      <c r="DX432" s="213"/>
      <c r="DY432" s="213"/>
      <c r="DZ432" s="213"/>
      <c r="EA432" s="213"/>
      <c r="EB432" s="213"/>
      <c r="EC432" s="213"/>
      <c r="ED432" s="213"/>
      <c r="EE432" s="213"/>
      <c r="EF432" s="213"/>
      <c r="EG432" s="213"/>
      <c r="EH432" s="213"/>
      <c r="EI432" s="213"/>
      <c r="EJ432" s="213"/>
      <c r="EK432" s="213"/>
      <c r="EL432" s="213"/>
      <c r="EM432" s="213"/>
      <c r="EN432" s="213"/>
      <c r="EO432" s="213"/>
      <c r="EP432" s="213"/>
      <c r="EQ432" s="213"/>
      <c r="ER432" s="213"/>
      <c r="ES432" s="213"/>
      <c r="ET432" s="213"/>
      <c r="EU432" s="213"/>
      <c r="EV432" s="213"/>
      <c r="EW432" s="213"/>
      <c r="EX432" s="213"/>
      <c r="EY432" s="213"/>
      <c r="EZ432" s="213"/>
      <c r="FA432" s="213"/>
      <c r="FB432" s="213"/>
      <c r="FC432" s="213"/>
      <c r="FD432" s="213"/>
      <c r="FE432" s="213"/>
      <c r="FF432" s="213"/>
      <c r="FG432" s="213"/>
      <c r="FH432" s="213"/>
      <c r="FI432" s="213"/>
      <c r="FJ432" s="213"/>
      <c r="FK432" s="213"/>
      <c r="FL432" s="213"/>
      <c r="FM432" s="213"/>
      <c r="FN432" s="213"/>
      <c r="FO432" s="213"/>
      <c r="FP432" s="213"/>
      <c r="FQ432" s="213"/>
      <c r="FR432" s="213"/>
      <c r="FS432" s="213"/>
      <c r="FT432" s="213"/>
      <c r="FU432" s="213"/>
      <c r="FV432" s="213"/>
      <c r="FW432" s="213"/>
      <c r="FX432" s="213"/>
      <c r="FY432" s="213"/>
      <c r="FZ432" s="213"/>
      <c r="GA432" s="213"/>
      <c r="GB432" s="213"/>
      <c r="GC432" s="213"/>
      <c r="GD432" s="213"/>
      <c r="GE432" s="213"/>
      <c r="GF432" s="213"/>
      <c r="GG432" s="213"/>
      <c r="GH432" s="213"/>
      <c r="GI432" s="213"/>
      <c r="GJ432" s="213"/>
      <c r="GK432" s="213"/>
      <c r="GL432" s="213"/>
      <c r="GM432" s="213"/>
      <c r="GN432" s="213"/>
      <c r="GO432" s="213"/>
      <c r="GP432" s="213"/>
      <c r="GQ432" s="213"/>
      <c r="GR432" s="213"/>
      <c r="GS432" s="213"/>
      <c r="GT432" s="213"/>
      <c r="GU432" s="213"/>
      <c r="GV432" s="213"/>
      <c r="GW432" s="213"/>
      <c r="GX432" s="213"/>
      <c r="GY432" s="213"/>
      <c r="GZ432" s="213"/>
      <c r="HA432" s="213"/>
      <c r="HB432" s="213"/>
      <c r="HC432" s="213"/>
      <c r="HD432" s="213"/>
      <c r="HE432" s="213"/>
      <c r="HF432" s="213"/>
      <c r="HG432" s="213"/>
      <c r="HH432" s="213"/>
      <c r="HI432" s="213"/>
      <c r="HJ432" s="213"/>
      <c r="HK432" s="213"/>
      <c r="HL432" s="213"/>
      <c r="HM432" s="213"/>
      <c r="HN432" s="213"/>
      <c r="HO432" s="213"/>
      <c r="HP432" s="213"/>
      <c r="HQ432" s="213"/>
      <c r="HR432" s="213"/>
      <c r="HS432" s="213"/>
      <c r="HT432" s="213"/>
      <c r="HU432" s="213"/>
      <c r="HV432" s="213"/>
      <c r="HW432" s="213"/>
      <c r="HX432" s="213"/>
      <c r="HY432" s="213"/>
      <c r="HZ432" s="213"/>
      <c r="IA432" s="213"/>
      <c r="IB432" s="213"/>
      <c r="IC432" s="213"/>
      <c r="ID432" s="213"/>
      <c r="IE432" s="213"/>
      <c r="IF432" s="213"/>
      <c r="IG432" s="213"/>
      <c r="IH432" s="213"/>
      <c r="II432" s="213"/>
      <c r="IJ432" s="213"/>
      <c r="IK432" s="213"/>
      <c r="IL432" s="213"/>
      <c r="IM432" s="213"/>
      <c r="IN432" s="213"/>
      <c r="IO432" s="213"/>
      <c r="IP432" s="213"/>
      <c r="IQ432" s="213"/>
      <c r="IR432" s="213"/>
      <c r="IS432" s="213"/>
      <c r="IT432" s="213"/>
    </row>
    <row r="433" spans="1:7" ht="39.6" x14ac:dyDescent="0.25">
      <c r="A433" s="209" t="s">
        <v>585</v>
      </c>
      <c r="B433" s="211" t="s">
        <v>584</v>
      </c>
      <c r="C433" s="211" t="s">
        <v>284</v>
      </c>
      <c r="D433" s="211" t="s">
        <v>219</v>
      </c>
      <c r="E433" s="222" t="s">
        <v>319</v>
      </c>
      <c r="F433" s="211" t="s">
        <v>90</v>
      </c>
      <c r="G433" s="212">
        <v>3009.35</v>
      </c>
    </row>
    <row r="434" spans="1:7" x14ac:dyDescent="0.25">
      <c r="A434" s="209" t="s">
        <v>586</v>
      </c>
      <c r="B434" s="211" t="s">
        <v>584</v>
      </c>
      <c r="C434" s="211" t="s">
        <v>284</v>
      </c>
      <c r="D434" s="211" t="s">
        <v>219</v>
      </c>
      <c r="E434" s="222" t="s">
        <v>319</v>
      </c>
      <c r="F434" s="211" t="s">
        <v>98</v>
      </c>
      <c r="G434" s="212">
        <v>301.94</v>
      </c>
    </row>
    <row r="435" spans="1:7" s="225" customFormat="1" ht="27.6" x14ac:dyDescent="0.25">
      <c r="A435" s="297" t="s">
        <v>654</v>
      </c>
      <c r="B435" s="298">
        <v>510</v>
      </c>
      <c r="C435" s="299"/>
      <c r="D435" s="299"/>
      <c r="E435" s="300"/>
      <c r="F435" s="301"/>
      <c r="G435" s="198">
        <f>SUM(G436+G440+G443)</f>
        <v>21621.460000000003</v>
      </c>
    </row>
    <row r="436" spans="1:7" s="126" customFormat="1" ht="26.4" x14ac:dyDescent="0.25">
      <c r="A436" s="214" t="s">
        <v>135</v>
      </c>
      <c r="B436" s="302">
        <v>510</v>
      </c>
      <c r="C436" s="303" t="s">
        <v>83</v>
      </c>
      <c r="D436" s="219" t="s">
        <v>118</v>
      </c>
      <c r="E436" s="219" t="s">
        <v>655</v>
      </c>
      <c r="F436" s="304"/>
      <c r="G436" s="305">
        <f>SUM(G437:G439)</f>
        <v>15419.66</v>
      </c>
    </row>
    <row r="437" spans="1:7" s="213" customFormat="1" ht="39.6" x14ac:dyDescent="0.25">
      <c r="A437" s="209" t="s">
        <v>585</v>
      </c>
      <c r="B437" s="226">
        <v>510</v>
      </c>
      <c r="C437" s="306" t="s">
        <v>83</v>
      </c>
      <c r="D437" s="222" t="s">
        <v>118</v>
      </c>
      <c r="E437" s="222" t="s">
        <v>655</v>
      </c>
      <c r="F437" s="307" t="s">
        <v>90</v>
      </c>
      <c r="G437" s="212">
        <v>8036.84</v>
      </c>
    </row>
    <row r="438" spans="1:7" s="213" customFormat="1" x14ac:dyDescent="0.25">
      <c r="A438" s="209" t="s">
        <v>586</v>
      </c>
      <c r="B438" s="226">
        <v>510</v>
      </c>
      <c r="C438" s="306" t="s">
        <v>83</v>
      </c>
      <c r="D438" s="222" t="s">
        <v>118</v>
      </c>
      <c r="E438" s="222" t="s">
        <v>655</v>
      </c>
      <c r="F438" s="308" t="s">
        <v>98</v>
      </c>
      <c r="G438" s="309">
        <v>7323.87</v>
      </c>
    </row>
    <row r="439" spans="1:7" s="213" customFormat="1" x14ac:dyDescent="0.25">
      <c r="A439" s="209" t="s">
        <v>256</v>
      </c>
      <c r="B439" s="310">
        <v>510</v>
      </c>
      <c r="C439" s="306" t="s">
        <v>83</v>
      </c>
      <c r="D439" s="222" t="s">
        <v>118</v>
      </c>
      <c r="E439" s="222" t="s">
        <v>655</v>
      </c>
      <c r="F439" s="308" t="s">
        <v>257</v>
      </c>
      <c r="G439" s="309">
        <v>58.95</v>
      </c>
    </row>
    <row r="440" spans="1:7" s="126" customFormat="1" x14ac:dyDescent="0.25">
      <c r="A440" s="214" t="s">
        <v>592</v>
      </c>
      <c r="B440" s="311">
        <v>510</v>
      </c>
      <c r="C440" s="303"/>
      <c r="D440" s="312"/>
      <c r="E440" s="219"/>
      <c r="F440" s="313"/>
      <c r="G440" s="217">
        <f>SUM(G441:G442)</f>
        <v>4988.6000000000004</v>
      </c>
    </row>
    <row r="441" spans="1:7" s="213" customFormat="1" ht="39.6" x14ac:dyDescent="0.25">
      <c r="A441" s="209" t="s">
        <v>585</v>
      </c>
      <c r="B441" s="226">
        <v>510</v>
      </c>
      <c r="C441" s="306" t="s">
        <v>83</v>
      </c>
      <c r="D441" s="314" t="s">
        <v>118</v>
      </c>
      <c r="E441" s="222" t="s">
        <v>134</v>
      </c>
      <c r="F441" s="315" t="s">
        <v>90</v>
      </c>
      <c r="G441" s="212">
        <v>4935.76</v>
      </c>
    </row>
    <row r="442" spans="1:7" s="213" customFormat="1" x14ac:dyDescent="0.25">
      <c r="A442" s="209" t="s">
        <v>586</v>
      </c>
      <c r="B442" s="316">
        <v>510</v>
      </c>
      <c r="C442" s="306" t="s">
        <v>83</v>
      </c>
      <c r="D442" s="314" t="s">
        <v>118</v>
      </c>
      <c r="E442" s="222" t="s">
        <v>134</v>
      </c>
      <c r="F442" s="317" t="s">
        <v>98</v>
      </c>
      <c r="G442" s="212">
        <v>52.84</v>
      </c>
    </row>
    <row r="443" spans="1:7" s="213" customFormat="1" x14ac:dyDescent="0.25">
      <c r="A443" s="209" t="s">
        <v>586</v>
      </c>
      <c r="B443" s="318">
        <v>510</v>
      </c>
      <c r="C443" s="306" t="s">
        <v>92</v>
      </c>
      <c r="D443" s="306" t="s">
        <v>155</v>
      </c>
      <c r="E443" s="314" t="s">
        <v>656</v>
      </c>
      <c r="F443" s="317" t="s">
        <v>98</v>
      </c>
      <c r="G443" s="212">
        <v>1213.2</v>
      </c>
    </row>
    <row r="444" spans="1:7" s="225" customFormat="1" ht="13.8" x14ac:dyDescent="0.25">
      <c r="A444" s="297" t="s">
        <v>657</v>
      </c>
      <c r="B444" s="298">
        <v>510</v>
      </c>
      <c r="C444" s="299"/>
      <c r="D444" s="299"/>
      <c r="E444" s="300"/>
      <c r="F444" s="301"/>
      <c r="G444" s="198">
        <f>SUM(G445+G451+G449+G453)</f>
        <v>9424.36</v>
      </c>
    </row>
    <row r="445" spans="1:7" s="126" customFormat="1" ht="26.4" x14ac:dyDescent="0.25">
      <c r="A445" s="214" t="s">
        <v>135</v>
      </c>
      <c r="B445" s="271">
        <v>510</v>
      </c>
      <c r="C445" s="303" t="s">
        <v>83</v>
      </c>
      <c r="D445" s="219" t="s">
        <v>118</v>
      </c>
      <c r="E445" s="219" t="s">
        <v>658</v>
      </c>
      <c r="F445" s="304"/>
      <c r="G445" s="305">
        <f>SUM(G446:G448)</f>
        <v>8776.11</v>
      </c>
    </row>
    <row r="446" spans="1:7" s="213" customFormat="1" ht="39.6" x14ac:dyDescent="0.25">
      <c r="A446" s="209" t="s">
        <v>585</v>
      </c>
      <c r="B446" s="316">
        <v>510</v>
      </c>
      <c r="C446" s="306" t="s">
        <v>83</v>
      </c>
      <c r="D446" s="222" t="s">
        <v>118</v>
      </c>
      <c r="E446" s="222" t="s">
        <v>658</v>
      </c>
      <c r="F446" s="307" t="s">
        <v>90</v>
      </c>
      <c r="G446" s="212">
        <v>7922.47</v>
      </c>
    </row>
    <row r="447" spans="1:7" s="213" customFormat="1" x14ac:dyDescent="0.25">
      <c r="A447" s="209" t="s">
        <v>586</v>
      </c>
      <c r="B447" s="226">
        <v>510</v>
      </c>
      <c r="C447" s="306" t="s">
        <v>83</v>
      </c>
      <c r="D447" s="222" t="s">
        <v>118</v>
      </c>
      <c r="E447" s="222" t="s">
        <v>658</v>
      </c>
      <c r="F447" s="211" t="s">
        <v>98</v>
      </c>
      <c r="G447" s="319">
        <v>853.24</v>
      </c>
    </row>
    <row r="448" spans="1:7" s="213" customFormat="1" x14ac:dyDescent="0.25">
      <c r="A448" s="209" t="s">
        <v>99</v>
      </c>
      <c r="B448" s="226">
        <v>510</v>
      </c>
      <c r="C448" s="306" t="s">
        <v>83</v>
      </c>
      <c r="D448" s="222" t="s">
        <v>118</v>
      </c>
      <c r="E448" s="222" t="s">
        <v>658</v>
      </c>
      <c r="F448" s="211" t="s">
        <v>100</v>
      </c>
      <c r="G448" s="319">
        <v>0.4</v>
      </c>
    </row>
    <row r="449" spans="1:7" s="126" customFormat="1" ht="26.4" x14ac:dyDescent="0.25">
      <c r="A449" s="214" t="s">
        <v>605</v>
      </c>
      <c r="B449" s="271">
        <v>510</v>
      </c>
      <c r="C449" s="303" t="s">
        <v>109</v>
      </c>
      <c r="D449" s="219" t="s">
        <v>83</v>
      </c>
      <c r="E449" s="219" t="s">
        <v>178</v>
      </c>
      <c r="F449" s="216"/>
      <c r="G449" s="320">
        <f>SUM(G450)</f>
        <v>59</v>
      </c>
    </row>
    <row r="450" spans="1:7" s="213" customFormat="1" x14ac:dyDescent="0.25">
      <c r="A450" s="209" t="s">
        <v>586</v>
      </c>
      <c r="B450" s="226">
        <v>510</v>
      </c>
      <c r="C450" s="306" t="s">
        <v>109</v>
      </c>
      <c r="D450" s="222" t="s">
        <v>83</v>
      </c>
      <c r="E450" s="222" t="s">
        <v>178</v>
      </c>
      <c r="F450" s="211" t="s">
        <v>98</v>
      </c>
      <c r="G450" s="319">
        <v>59</v>
      </c>
    </row>
    <row r="451" spans="1:7" s="126" customFormat="1" ht="26.4" x14ac:dyDescent="0.25">
      <c r="A451" s="214" t="s">
        <v>611</v>
      </c>
      <c r="B451" s="219" t="s">
        <v>584</v>
      </c>
      <c r="C451" s="219" t="s">
        <v>109</v>
      </c>
      <c r="D451" s="219" t="s">
        <v>92</v>
      </c>
      <c r="E451" s="219" t="s">
        <v>197</v>
      </c>
      <c r="F451" s="321"/>
      <c r="G451" s="217">
        <f>SUM(G452)</f>
        <v>565.25</v>
      </c>
    </row>
    <row r="452" spans="1:7" s="213" customFormat="1" x14ac:dyDescent="0.25">
      <c r="A452" s="209" t="s">
        <v>586</v>
      </c>
      <c r="B452" s="222" t="s">
        <v>584</v>
      </c>
      <c r="C452" s="222" t="s">
        <v>109</v>
      </c>
      <c r="D452" s="222" t="s">
        <v>92</v>
      </c>
      <c r="E452" s="222" t="s">
        <v>197</v>
      </c>
      <c r="F452" s="211" t="s">
        <v>98</v>
      </c>
      <c r="G452" s="319">
        <v>565.25</v>
      </c>
    </row>
    <row r="453" spans="1:7" s="213" customFormat="1" ht="26.4" x14ac:dyDescent="0.25">
      <c r="A453" s="214" t="s">
        <v>221</v>
      </c>
      <c r="B453" s="322" t="s">
        <v>584</v>
      </c>
      <c r="C453" s="222" t="s">
        <v>219</v>
      </c>
      <c r="D453" s="323" t="s">
        <v>109</v>
      </c>
      <c r="E453" s="222" t="s">
        <v>659</v>
      </c>
      <c r="F453" s="324"/>
      <c r="G453" s="212">
        <f>SUM(G454)</f>
        <v>24</v>
      </c>
    </row>
    <row r="454" spans="1:7" s="213" customFormat="1" ht="13.8" thickBot="1" x14ac:dyDescent="0.3">
      <c r="A454" s="209" t="s">
        <v>586</v>
      </c>
      <c r="B454" s="325" t="s">
        <v>584</v>
      </c>
      <c r="C454" s="222" t="s">
        <v>219</v>
      </c>
      <c r="D454" s="323" t="s">
        <v>109</v>
      </c>
      <c r="E454" s="222" t="s">
        <v>659</v>
      </c>
      <c r="F454" s="324" t="s">
        <v>98</v>
      </c>
      <c r="G454" s="319">
        <v>24</v>
      </c>
    </row>
    <row r="455" spans="1:7" ht="14.4" thickBot="1" x14ac:dyDescent="0.3">
      <c r="A455" s="368" t="s">
        <v>344</v>
      </c>
      <c r="B455" s="369"/>
      <c r="C455" s="369"/>
      <c r="D455" s="369"/>
      <c r="E455" s="369"/>
      <c r="F455" s="369"/>
      <c r="G455" s="326">
        <f>SUM(G10+G28+G361+G369+G435+G444)</f>
        <v>1211263.52</v>
      </c>
    </row>
    <row r="458" spans="1:7" x14ac:dyDescent="0.25">
      <c r="C458" s="328"/>
    </row>
  </sheetData>
  <mergeCells count="9">
    <mergeCell ref="A455:F455"/>
    <mergeCell ref="A1:G1"/>
    <mergeCell ref="A2:G2"/>
    <mergeCell ref="A3:G3"/>
    <mergeCell ref="A4:G4"/>
    <mergeCell ref="A5:G5"/>
    <mergeCell ref="A7:A8"/>
    <mergeCell ref="B7:F7"/>
    <mergeCell ref="G7:G8"/>
  </mergeCells>
  <pageMargins left="0.70866141732283472" right="0.51181102362204722" top="0.74803149606299213" bottom="0.55118110236220474" header="0.31496062992125984" footer="0.31496062992125984"/>
  <pageSetup paperSize="9" scale="61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1"/>
  <sheetViews>
    <sheetView tabSelected="1" workbookViewId="0">
      <selection activeCell="G14" sqref="G14"/>
    </sheetView>
  </sheetViews>
  <sheetFormatPr defaultRowHeight="13.2" x14ac:dyDescent="0.25"/>
  <cols>
    <col min="1" max="1" width="24.109375" style="330" customWidth="1"/>
    <col min="2" max="2" width="50.5546875" style="330" customWidth="1"/>
    <col min="3" max="3" width="18.88671875" style="330" customWidth="1"/>
    <col min="4" max="4" width="13.5546875" style="331" customWidth="1"/>
    <col min="5" max="6" width="8.88671875" style="331"/>
    <col min="7" max="256" width="8.88671875" style="330"/>
    <col min="257" max="257" width="24.109375" style="330" customWidth="1"/>
    <col min="258" max="258" width="43.109375" style="330" customWidth="1"/>
    <col min="259" max="259" width="13.109375" style="330" customWidth="1"/>
    <col min="260" max="260" width="13.5546875" style="330" customWidth="1"/>
    <col min="261" max="512" width="8.88671875" style="330"/>
    <col min="513" max="513" width="24.109375" style="330" customWidth="1"/>
    <col min="514" max="514" width="43.109375" style="330" customWidth="1"/>
    <col min="515" max="515" width="13.109375" style="330" customWidth="1"/>
    <col min="516" max="516" width="13.5546875" style="330" customWidth="1"/>
    <col min="517" max="768" width="8.88671875" style="330"/>
    <col min="769" max="769" width="24.109375" style="330" customWidth="1"/>
    <col min="770" max="770" width="43.109375" style="330" customWidth="1"/>
    <col min="771" max="771" width="13.109375" style="330" customWidth="1"/>
    <col min="772" max="772" width="13.5546875" style="330" customWidth="1"/>
    <col min="773" max="1024" width="8.88671875" style="330"/>
    <col min="1025" max="1025" width="24.109375" style="330" customWidth="1"/>
    <col min="1026" max="1026" width="43.109375" style="330" customWidth="1"/>
    <col min="1027" max="1027" width="13.109375" style="330" customWidth="1"/>
    <col min="1028" max="1028" width="13.5546875" style="330" customWidth="1"/>
    <col min="1029" max="1280" width="8.88671875" style="330"/>
    <col min="1281" max="1281" width="24.109375" style="330" customWidth="1"/>
    <col min="1282" max="1282" width="43.109375" style="330" customWidth="1"/>
    <col min="1283" max="1283" width="13.109375" style="330" customWidth="1"/>
    <col min="1284" max="1284" width="13.5546875" style="330" customWidth="1"/>
    <col min="1285" max="1536" width="8.88671875" style="330"/>
    <col min="1537" max="1537" width="24.109375" style="330" customWidth="1"/>
    <col min="1538" max="1538" width="43.109375" style="330" customWidth="1"/>
    <col min="1539" max="1539" width="13.109375" style="330" customWidth="1"/>
    <col min="1540" max="1540" width="13.5546875" style="330" customWidth="1"/>
    <col min="1541" max="1792" width="8.88671875" style="330"/>
    <col min="1793" max="1793" width="24.109375" style="330" customWidth="1"/>
    <col min="1794" max="1794" width="43.109375" style="330" customWidth="1"/>
    <col min="1795" max="1795" width="13.109375" style="330" customWidth="1"/>
    <col min="1796" max="1796" width="13.5546875" style="330" customWidth="1"/>
    <col min="1797" max="2048" width="8.88671875" style="330"/>
    <col min="2049" max="2049" width="24.109375" style="330" customWidth="1"/>
    <col min="2050" max="2050" width="43.109375" style="330" customWidth="1"/>
    <col min="2051" max="2051" width="13.109375" style="330" customWidth="1"/>
    <col min="2052" max="2052" width="13.5546875" style="330" customWidth="1"/>
    <col min="2053" max="2304" width="8.88671875" style="330"/>
    <col min="2305" max="2305" width="24.109375" style="330" customWidth="1"/>
    <col min="2306" max="2306" width="43.109375" style="330" customWidth="1"/>
    <col min="2307" max="2307" width="13.109375" style="330" customWidth="1"/>
    <col min="2308" max="2308" width="13.5546875" style="330" customWidth="1"/>
    <col min="2309" max="2560" width="8.88671875" style="330"/>
    <col min="2561" max="2561" width="24.109375" style="330" customWidth="1"/>
    <col min="2562" max="2562" width="43.109375" style="330" customWidth="1"/>
    <col min="2563" max="2563" width="13.109375" style="330" customWidth="1"/>
    <col min="2564" max="2564" width="13.5546875" style="330" customWidth="1"/>
    <col min="2565" max="2816" width="8.88671875" style="330"/>
    <col min="2817" max="2817" width="24.109375" style="330" customWidth="1"/>
    <col min="2818" max="2818" width="43.109375" style="330" customWidth="1"/>
    <col min="2819" max="2819" width="13.109375" style="330" customWidth="1"/>
    <col min="2820" max="2820" width="13.5546875" style="330" customWidth="1"/>
    <col min="2821" max="3072" width="8.88671875" style="330"/>
    <col min="3073" max="3073" width="24.109375" style="330" customWidth="1"/>
    <col min="3074" max="3074" width="43.109375" style="330" customWidth="1"/>
    <col min="3075" max="3075" width="13.109375" style="330" customWidth="1"/>
    <col min="3076" max="3076" width="13.5546875" style="330" customWidth="1"/>
    <col min="3077" max="3328" width="8.88671875" style="330"/>
    <col min="3329" max="3329" width="24.109375" style="330" customWidth="1"/>
    <col min="3330" max="3330" width="43.109375" style="330" customWidth="1"/>
    <col min="3331" max="3331" width="13.109375" style="330" customWidth="1"/>
    <col min="3332" max="3332" width="13.5546875" style="330" customWidth="1"/>
    <col min="3333" max="3584" width="8.88671875" style="330"/>
    <col min="3585" max="3585" width="24.109375" style="330" customWidth="1"/>
    <col min="3586" max="3586" width="43.109375" style="330" customWidth="1"/>
    <col min="3587" max="3587" width="13.109375" style="330" customWidth="1"/>
    <col min="3588" max="3588" width="13.5546875" style="330" customWidth="1"/>
    <col min="3589" max="3840" width="8.88671875" style="330"/>
    <col min="3841" max="3841" width="24.109375" style="330" customWidth="1"/>
    <col min="3842" max="3842" width="43.109375" style="330" customWidth="1"/>
    <col min="3843" max="3843" width="13.109375" style="330" customWidth="1"/>
    <col min="3844" max="3844" width="13.5546875" style="330" customWidth="1"/>
    <col min="3845" max="4096" width="8.88671875" style="330"/>
    <col min="4097" max="4097" width="24.109375" style="330" customWidth="1"/>
    <col min="4098" max="4098" width="43.109375" style="330" customWidth="1"/>
    <col min="4099" max="4099" width="13.109375" style="330" customWidth="1"/>
    <col min="4100" max="4100" width="13.5546875" style="330" customWidth="1"/>
    <col min="4101" max="4352" width="8.88671875" style="330"/>
    <col min="4353" max="4353" width="24.109375" style="330" customWidth="1"/>
    <col min="4354" max="4354" width="43.109375" style="330" customWidth="1"/>
    <col min="4355" max="4355" width="13.109375" style="330" customWidth="1"/>
    <col min="4356" max="4356" width="13.5546875" style="330" customWidth="1"/>
    <col min="4357" max="4608" width="8.88671875" style="330"/>
    <col min="4609" max="4609" width="24.109375" style="330" customWidth="1"/>
    <col min="4610" max="4610" width="43.109375" style="330" customWidth="1"/>
    <col min="4611" max="4611" width="13.109375" style="330" customWidth="1"/>
    <col min="4612" max="4612" width="13.5546875" style="330" customWidth="1"/>
    <col min="4613" max="4864" width="8.88671875" style="330"/>
    <col min="4865" max="4865" width="24.109375" style="330" customWidth="1"/>
    <col min="4866" max="4866" width="43.109375" style="330" customWidth="1"/>
    <col min="4867" max="4867" width="13.109375" style="330" customWidth="1"/>
    <col min="4868" max="4868" width="13.5546875" style="330" customWidth="1"/>
    <col min="4869" max="5120" width="8.88671875" style="330"/>
    <col min="5121" max="5121" width="24.109375" style="330" customWidth="1"/>
    <col min="5122" max="5122" width="43.109375" style="330" customWidth="1"/>
    <col min="5123" max="5123" width="13.109375" style="330" customWidth="1"/>
    <col min="5124" max="5124" width="13.5546875" style="330" customWidth="1"/>
    <col min="5125" max="5376" width="8.88671875" style="330"/>
    <col min="5377" max="5377" width="24.109375" style="330" customWidth="1"/>
    <col min="5378" max="5378" width="43.109375" style="330" customWidth="1"/>
    <col min="5379" max="5379" width="13.109375" style="330" customWidth="1"/>
    <col min="5380" max="5380" width="13.5546875" style="330" customWidth="1"/>
    <col min="5381" max="5632" width="8.88671875" style="330"/>
    <col min="5633" max="5633" width="24.109375" style="330" customWidth="1"/>
    <col min="5634" max="5634" width="43.109375" style="330" customWidth="1"/>
    <col min="5635" max="5635" width="13.109375" style="330" customWidth="1"/>
    <col min="5636" max="5636" width="13.5546875" style="330" customWidth="1"/>
    <col min="5637" max="5888" width="8.88671875" style="330"/>
    <col min="5889" max="5889" width="24.109375" style="330" customWidth="1"/>
    <col min="5890" max="5890" width="43.109375" style="330" customWidth="1"/>
    <col min="5891" max="5891" width="13.109375" style="330" customWidth="1"/>
    <col min="5892" max="5892" width="13.5546875" style="330" customWidth="1"/>
    <col min="5893" max="6144" width="8.88671875" style="330"/>
    <col min="6145" max="6145" width="24.109375" style="330" customWidth="1"/>
    <col min="6146" max="6146" width="43.109375" style="330" customWidth="1"/>
    <col min="6147" max="6147" width="13.109375" style="330" customWidth="1"/>
    <col min="6148" max="6148" width="13.5546875" style="330" customWidth="1"/>
    <col min="6149" max="6400" width="8.88671875" style="330"/>
    <col min="6401" max="6401" width="24.109375" style="330" customWidth="1"/>
    <col min="6402" max="6402" width="43.109375" style="330" customWidth="1"/>
    <col min="6403" max="6403" width="13.109375" style="330" customWidth="1"/>
    <col min="6404" max="6404" width="13.5546875" style="330" customWidth="1"/>
    <col min="6405" max="6656" width="8.88671875" style="330"/>
    <col min="6657" max="6657" width="24.109375" style="330" customWidth="1"/>
    <col min="6658" max="6658" width="43.109375" style="330" customWidth="1"/>
    <col min="6659" max="6659" width="13.109375" style="330" customWidth="1"/>
    <col min="6660" max="6660" width="13.5546875" style="330" customWidth="1"/>
    <col min="6661" max="6912" width="8.88671875" style="330"/>
    <col min="6913" max="6913" width="24.109375" style="330" customWidth="1"/>
    <col min="6914" max="6914" width="43.109375" style="330" customWidth="1"/>
    <col min="6915" max="6915" width="13.109375" style="330" customWidth="1"/>
    <col min="6916" max="6916" width="13.5546875" style="330" customWidth="1"/>
    <col min="6917" max="7168" width="8.88671875" style="330"/>
    <col min="7169" max="7169" width="24.109375" style="330" customWidth="1"/>
    <col min="7170" max="7170" width="43.109375" style="330" customWidth="1"/>
    <col min="7171" max="7171" width="13.109375" style="330" customWidth="1"/>
    <col min="7172" max="7172" width="13.5546875" style="330" customWidth="1"/>
    <col min="7173" max="7424" width="8.88671875" style="330"/>
    <col min="7425" max="7425" width="24.109375" style="330" customWidth="1"/>
    <col min="7426" max="7426" width="43.109375" style="330" customWidth="1"/>
    <col min="7427" max="7427" width="13.109375" style="330" customWidth="1"/>
    <col min="7428" max="7428" width="13.5546875" style="330" customWidth="1"/>
    <col min="7429" max="7680" width="8.88671875" style="330"/>
    <col min="7681" max="7681" width="24.109375" style="330" customWidth="1"/>
    <col min="7682" max="7682" width="43.109375" style="330" customWidth="1"/>
    <col min="7683" max="7683" width="13.109375" style="330" customWidth="1"/>
    <col min="7684" max="7684" width="13.5546875" style="330" customWidth="1"/>
    <col min="7685" max="7936" width="8.88671875" style="330"/>
    <col min="7937" max="7937" width="24.109375" style="330" customWidth="1"/>
    <col min="7938" max="7938" width="43.109375" style="330" customWidth="1"/>
    <col min="7939" max="7939" width="13.109375" style="330" customWidth="1"/>
    <col min="7940" max="7940" width="13.5546875" style="330" customWidth="1"/>
    <col min="7941" max="8192" width="8.88671875" style="330"/>
    <col min="8193" max="8193" width="24.109375" style="330" customWidth="1"/>
    <col min="8194" max="8194" width="43.109375" style="330" customWidth="1"/>
    <col min="8195" max="8195" width="13.109375" style="330" customWidth="1"/>
    <col min="8196" max="8196" width="13.5546875" style="330" customWidth="1"/>
    <col min="8197" max="8448" width="8.88671875" style="330"/>
    <col min="8449" max="8449" width="24.109375" style="330" customWidth="1"/>
    <col min="8450" max="8450" width="43.109375" style="330" customWidth="1"/>
    <col min="8451" max="8451" width="13.109375" style="330" customWidth="1"/>
    <col min="8452" max="8452" width="13.5546875" style="330" customWidth="1"/>
    <col min="8453" max="8704" width="8.88671875" style="330"/>
    <col min="8705" max="8705" width="24.109375" style="330" customWidth="1"/>
    <col min="8706" max="8706" width="43.109375" style="330" customWidth="1"/>
    <col min="8707" max="8707" width="13.109375" style="330" customWidth="1"/>
    <col min="8708" max="8708" width="13.5546875" style="330" customWidth="1"/>
    <col min="8709" max="8960" width="8.88671875" style="330"/>
    <col min="8961" max="8961" width="24.109375" style="330" customWidth="1"/>
    <col min="8962" max="8962" width="43.109375" style="330" customWidth="1"/>
    <col min="8963" max="8963" width="13.109375" style="330" customWidth="1"/>
    <col min="8964" max="8964" width="13.5546875" style="330" customWidth="1"/>
    <col min="8965" max="9216" width="8.88671875" style="330"/>
    <col min="9217" max="9217" width="24.109375" style="330" customWidth="1"/>
    <col min="9218" max="9218" width="43.109375" style="330" customWidth="1"/>
    <col min="9219" max="9219" width="13.109375" style="330" customWidth="1"/>
    <col min="9220" max="9220" width="13.5546875" style="330" customWidth="1"/>
    <col min="9221" max="9472" width="8.88671875" style="330"/>
    <col min="9473" max="9473" width="24.109375" style="330" customWidth="1"/>
    <col min="9474" max="9474" width="43.109375" style="330" customWidth="1"/>
    <col min="9475" max="9475" width="13.109375" style="330" customWidth="1"/>
    <col min="9476" max="9476" width="13.5546875" style="330" customWidth="1"/>
    <col min="9477" max="9728" width="8.88671875" style="330"/>
    <col min="9729" max="9729" width="24.109375" style="330" customWidth="1"/>
    <col min="9730" max="9730" width="43.109375" style="330" customWidth="1"/>
    <col min="9731" max="9731" width="13.109375" style="330" customWidth="1"/>
    <col min="9732" max="9732" width="13.5546875" style="330" customWidth="1"/>
    <col min="9733" max="9984" width="8.88671875" style="330"/>
    <col min="9985" max="9985" width="24.109375" style="330" customWidth="1"/>
    <col min="9986" max="9986" width="43.109375" style="330" customWidth="1"/>
    <col min="9987" max="9987" width="13.109375" style="330" customWidth="1"/>
    <col min="9988" max="9988" width="13.5546875" style="330" customWidth="1"/>
    <col min="9989" max="10240" width="8.88671875" style="330"/>
    <col min="10241" max="10241" width="24.109375" style="330" customWidth="1"/>
    <col min="10242" max="10242" width="43.109375" style="330" customWidth="1"/>
    <col min="10243" max="10243" width="13.109375" style="330" customWidth="1"/>
    <col min="10244" max="10244" width="13.5546875" style="330" customWidth="1"/>
    <col min="10245" max="10496" width="8.88671875" style="330"/>
    <col min="10497" max="10497" width="24.109375" style="330" customWidth="1"/>
    <col min="10498" max="10498" width="43.109375" style="330" customWidth="1"/>
    <col min="10499" max="10499" width="13.109375" style="330" customWidth="1"/>
    <col min="10500" max="10500" width="13.5546875" style="330" customWidth="1"/>
    <col min="10501" max="10752" width="8.88671875" style="330"/>
    <col min="10753" max="10753" width="24.109375" style="330" customWidth="1"/>
    <col min="10754" max="10754" width="43.109375" style="330" customWidth="1"/>
    <col min="10755" max="10755" width="13.109375" style="330" customWidth="1"/>
    <col min="10756" max="10756" width="13.5546875" style="330" customWidth="1"/>
    <col min="10757" max="11008" width="8.88671875" style="330"/>
    <col min="11009" max="11009" width="24.109375" style="330" customWidth="1"/>
    <col min="11010" max="11010" width="43.109375" style="330" customWidth="1"/>
    <col min="11011" max="11011" width="13.109375" style="330" customWidth="1"/>
    <col min="11012" max="11012" width="13.5546875" style="330" customWidth="1"/>
    <col min="11013" max="11264" width="8.88671875" style="330"/>
    <col min="11265" max="11265" width="24.109375" style="330" customWidth="1"/>
    <col min="11266" max="11266" width="43.109375" style="330" customWidth="1"/>
    <col min="11267" max="11267" width="13.109375" style="330" customWidth="1"/>
    <col min="11268" max="11268" width="13.5546875" style="330" customWidth="1"/>
    <col min="11269" max="11520" width="8.88671875" style="330"/>
    <col min="11521" max="11521" width="24.109375" style="330" customWidth="1"/>
    <col min="11522" max="11522" width="43.109375" style="330" customWidth="1"/>
    <col min="11523" max="11523" width="13.109375" style="330" customWidth="1"/>
    <col min="11524" max="11524" width="13.5546875" style="330" customWidth="1"/>
    <col min="11525" max="11776" width="8.88671875" style="330"/>
    <col min="11777" max="11777" width="24.109375" style="330" customWidth="1"/>
    <col min="11778" max="11778" width="43.109375" style="330" customWidth="1"/>
    <col min="11779" max="11779" width="13.109375" style="330" customWidth="1"/>
    <col min="11780" max="11780" width="13.5546875" style="330" customWidth="1"/>
    <col min="11781" max="12032" width="8.88671875" style="330"/>
    <col min="12033" max="12033" width="24.109375" style="330" customWidth="1"/>
    <col min="12034" max="12034" width="43.109375" style="330" customWidth="1"/>
    <col min="12035" max="12035" width="13.109375" style="330" customWidth="1"/>
    <col min="12036" max="12036" width="13.5546875" style="330" customWidth="1"/>
    <col min="12037" max="12288" width="8.88671875" style="330"/>
    <col min="12289" max="12289" width="24.109375" style="330" customWidth="1"/>
    <col min="12290" max="12290" width="43.109375" style="330" customWidth="1"/>
    <col min="12291" max="12291" width="13.109375" style="330" customWidth="1"/>
    <col min="12292" max="12292" width="13.5546875" style="330" customWidth="1"/>
    <col min="12293" max="12544" width="8.88671875" style="330"/>
    <col min="12545" max="12545" width="24.109375" style="330" customWidth="1"/>
    <col min="12546" max="12546" width="43.109375" style="330" customWidth="1"/>
    <col min="12547" max="12547" width="13.109375" style="330" customWidth="1"/>
    <col min="12548" max="12548" width="13.5546875" style="330" customWidth="1"/>
    <col min="12549" max="12800" width="8.88671875" style="330"/>
    <col min="12801" max="12801" width="24.109375" style="330" customWidth="1"/>
    <col min="12802" max="12802" width="43.109375" style="330" customWidth="1"/>
    <col min="12803" max="12803" width="13.109375" style="330" customWidth="1"/>
    <col min="12804" max="12804" width="13.5546875" style="330" customWidth="1"/>
    <col min="12805" max="13056" width="8.88671875" style="330"/>
    <col min="13057" max="13057" width="24.109375" style="330" customWidth="1"/>
    <col min="13058" max="13058" width="43.109375" style="330" customWidth="1"/>
    <col min="13059" max="13059" width="13.109375" style="330" customWidth="1"/>
    <col min="13060" max="13060" width="13.5546875" style="330" customWidth="1"/>
    <col min="13061" max="13312" width="8.88671875" style="330"/>
    <col min="13313" max="13313" width="24.109375" style="330" customWidth="1"/>
    <col min="13314" max="13314" width="43.109375" style="330" customWidth="1"/>
    <col min="13315" max="13315" width="13.109375" style="330" customWidth="1"/>
    <col min="13316" max="13316" width="13.5546875" style="330" customWidth="1"/>
    <col min="13317" max="13568" width="8.88671875" style="330"/>
    <col min="13569" max="13569" width="24.109375" style="330" customWidth="1"/>
    <col min="13570" max="13570" width="43.109375" style="330" customWidth="1"/>
    <col min="13571" max="13571" width="13.109375" style="330" customWidth="1"/>
    <col min="13572" max="13572" width="13.5546875" style="330" customWidth="1"/>
    <col min="13573" max="13824" width="8.88671875" style="330"/>
    <col min="13825" max="13825" width="24.109375" style="330" customWidth="1"/>
    <col min="13826" max="13826" width="43.109375" style="330" customWidth="1"/>
    <col min="13827" max="13827" width="13.109375" style="330" customWidth="1"/>
    <col min="13828" max="13828" width="13.5546875" style="330" customWidth="1"/>
    <col min="13829" max="14080" width="8.88671875" style="330"/>
    <col min="14081" max="14081" width="24.109375" style="330" customWidth="1"/>
    <col min="14082" max="14082" width="43.109375" style="330" customWidth="1"/>
    <col min="14083" max="14083" width="13.109375" style="330" customWidth="1"/>
    <col min="14084" max="14084" width="13.5546875" style="330" customWidth="1"/>
    <col min="14085" max="14336" width="8.88671875" style="330"/>
    <col min="14337" max="14337" width="24.109375" style="330" customWidth="1"/>
    <col min="14338" max="14338" width="43.109375" style="330" customWidth="1"/>
    <col min="14339" max="14339" width="13.109375" style="330" customWidth="1"/>
    <col min="14340" max="14340" width="13.5546875" style="330" customWidth="1"/>
    <col min="14341" max="14592" width="8.88671875" style="330"/>
    <col min="14593" max="14593" width="24.109375" style="330" customWidth="1"/>
    <col min="14594" max="14594" width="43.109375" style="330" customWidth="1"/>
    <col min="14595" max="14595" width="13.109375" style="330" customWidth="1"/>
    <col min="14596" max="14596" width="13.5546875" style="330" customWidth="1"/>
    <col min="14597" max="14848" width="8.88671875" style="330"/>
    <col min="14849" max="14849" width="24.109375" style="330" customWidth="1"/>
    <col min="14850" max="14850" width="43.109375" style="330" customWidth="1"/>
    <col min="14851" max="14851" width="13.109375" style="330" customWidth="1"/>
    <col min="14852" max="14852" width="13.5546875" style="330" customWidth="1"/>
    <col min="14853" max="15104" width="8.88671875" style="330"/>
    <col min="15105" max="15105" width="24.109375" style="330" customWidth="1"/>
    <col min="15106" max="15106" width="43.109375" style="330" customWidth="1"/>
    <col min="15107" max="15107" width="13.109375" style="330" customWidth="1"/>
    <col min="15108" max="15108" width="13.5546875" style="330" customWidth="1"/>
    <col min="15109" max="15360" width="8.88671875" style="330"/>
    <col min="15361" max="15361" width="24.109375" style="330" customWidth="1"/>
    <col min="15362" max="15362" width="43.109375" style="330" customWidth="1"/>
    <col min="15363" max="15363" width="13.109375" style="330" customWidth="1"/>
    <col min="15364" max="15364" width="13.5546875" style="330" customWidth="1"/>
    <col min="15365" max="15616" width="8.88671875" style="330"/>
    <col min="15617" max="15617" width="24.109375" style="330" customWidth="1"/>
    <col min="15618" max="15618" width="43.109375" style="330" customWidth="1"/>
    <col min="15619" max="15619" width="13.109375" style="330" customWidth="1"/>
    <col min="15620" max="15620" width="13.5546875" style="330" customWidth="1"/>
    <col min="15621" max="15872" width="8.88671875" style="330"/>
    <col min="15873" max="15873" width="24.109375" style="330" customWidth="1"/>
    <col min="15874" max="15874" width="43.109375" style="330" customWidth="1"/>
    <col min="15875" max="15875" width="13.109375" style="330" customWidth="1"/>
    <col min="15876" max="15876" width="13.5546875" style="330" customWidth="1"/>
    <col min="15877" max="16128" width="8.88671875" style="330"/>
    <col min="16129" max="16129" width="24.109375" style="330" customWidth="1"/>
    <col min="16130" max="16130" width="43.109375" style="330" customWidth="1"/>
    <col min="16131" max="16131" width="13.109375" style="330" customWidth="1"/>
    <col min="16132" max="16132" width="13.5546875" style="330" customWidth="1"/>
    <col min="16133" max="16384" width="8.88671875" style="330"/>
  </cols>
  <sheetData>
    <row r="1" spans="1:256" x14ac:dyDescent="0.25">
      <c r="B1" s="385" t="s">
        <v>688</v>
      </c>
      <c r="C1" s="385"/>
    </row>
    <row r="2" spans="1:256" x14ac:dyDescent="0.25">
      <c r="B2" s="385" t="s">
        <v>689</v>
      </c>
      <c r="C2" s="385"/>
    </row>
    <row r="3" spans="1:256" x14ac:dyDescent="0.25">
      <c r="B3" s="385" t="s">
        <v>717</v>
      </c>
      <c r="C3" s="385"/>
    </row>
    <row r="4" spans="1:256" x14ac:dyDescent="0.25">
      <c r="B4" s="359"/>
      <c r="C4" s="359"/>
    </row>
    <row r="5" spans="1:256" x14ac:dyDescent="0.25">
      <c r="B5" s="359"/>
      <c r="C5" s="359"/>
    </row>
    <row r="6" spans="1:256" ht="15.6" x14ac:dyDescent="0.3">
      <c r="A6" s="391" t="s">
        <v>690</v>
      </c>
      <c r="B6" s="392"/>
      <c r="C6" s="392"/>
      <c r="D6" s="332"/>
      <c r="E6" s="332"/>
      <c r="F6" s="332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3"/>
      <c r="BV6" s="333"/>
      <c r="BW6" s="333"/>
      <c r="BX6" s="333"/>
      <c r="BY6" s="333"/>
      <c r="BZ6" s="333"/>
      <c r="CA6" s="333"/>
      <c r="CB6" s="333"/>
      <c r="CC6" s="333"/>
      <c r="CD6" s="333"/>
      <c r="CE6" s="333"/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P6" s="333"/>
      <c r="CQ6" s="333"/>
      <c r="CR6" s="333"/>
      <c r="CS6" s="333"/>
      <c r="CT6" s="333"/>
      <c r="CU6" s="333"/>
      <c r="CV6" s="333"/>
      <c r="CW6" s="333"/>
      <c r="CX6" s="333"/>
      <c r="CY6" s="333"/>
      <c r="CZ6" s="333"/>
      <c r="DA6" s="333"/>
      <c r="DB6" s="333"/>
      <c r="DC6" s="333"/>
      <c r="DD6" s="333"/>
      <c r="DE6" s="333"/>
      <c r="DF6" s="333"/>
      <c r="DG6" s="333"/>
      <c r="DH6" s="333"/>
      <c r="DI6" s="333"/>
      <c r="DJ6" s="333"/>
      <c r="DK6" s="333"/>
      <c r="DL6" s="333"/>
      <c r="DM6" s="333"/>
      <c r="DN6" s="333"/>
      <c r="DO6" s="333"/>
      <c r="DP6" s="333"/>
      <c r="DQ6" s="333"/>
      <c r="DR6" s="333"/>
      <c r="DS6" s="333"/>
      <c r="DT6" s="333"/>
      <c r="DU6" s="333"/>
      <c r="DV6" s="333"/>
      <c r="DW6" s="333"/>
      <c r="DX6" s="333"/>
      <c r="DY6" s="333"/>
      <c r="DZ6" s="333"/>
      <c r="EA6" s="333"/>
      <c r="EB6" s="333"/>
      <c r="EC6" s="333"/>
      <c r="ED6" s="333"/>
      <c r="EE6" s="333"/>
      <c r="EF6" s="333"/>
      <c r="EG6" s="333"/>
      <c r="EH6" s="333"/>
      <c r="EI6" s="333"/>
      <c r="EJ6" s="333"/>
      <c r="EK6" s="333"/>
      <c r="EL6" s="333"/>
      <c r="EM6" s="333"/>
      <c r="EN6" s="333"/>
      <c r="EO6" s="333"/>
      <c r="EP6" s="333"/>
      <c r="EQ6" s="333"/>
      <c r="ER6" s="333"/>
      <c r="ES6" s="333"/>
      <c r="ET6" s="333"/>
      <c r="EU6" s="333"/>
      <c r="EV6" s="333"/>
      <c r="EW6" s="333"/>
      <c r="EX6" s="333"/>
      <c r="EY6" s="333"/>
      <c r="EZ6" s="333"/>
      <c r="FA6" s="333"/>
      <c r="FB6" s="333"/>
      <c r="FC6" s="333"/>
      <c r="FD6" s="333"/>
      <c r="FE6" s="333"/>
      <c r="FF6" s="333"/>
      <c r="FG6" s="333"/>
      <c r="FH6" s="333"/>
      <c r="FI6" s="333"/>
      <c r="FJ6" s="333"/>
      <c r="FK6" s="333"/>
      <c r="FL6" s="333"/>
      <c r="FM6" s="333"/>
      <c r="FN6" s="333"/>
      <c r="FO6" s="333"/>
      <c r="FP6" s="333"/>
      <c r="FQ6" s="333"/>
      <c r="FR6" s="333"/>
      <c r="FS6" s="333"/>
      <c r="FT6" s="333"/>
      <c r="FU6" s="333"/>
      <c r="FV6" s="333"/>
      <c r="FW6" s="333"/>
      <c r="FX6" s="333"/>
      <c r="FY6" s="333"/>
      <c r="FZ6" s="333"/>
      <c r="GA6" s="333"/>
      <c r="GB6" s="333"/>
      <c r="GC6" s="333"/>
      <c r="GD6" s="333"/>
      <c r="GE6" s="333"/>
      <c r="GF6" s="333"/>
      <c r="GG6" s="333"/>
      <c r="GH6" s="333"/>
      <c r="GI6" s="333"/>
      <c r="GJ6" s="333"/>
      <c r="GK6" s="333"/>
      <c r="GL6" s="333"/>
      <c r="GM6" s="333"/>
      <c r="GN6" s="333"/>
      <c r="GO6" s="333"/>
      <c r="GP6" s="333"/>
      <c r="GQ6" s="333"/>
      <c r="GR6" s="333"/>
      <c r="GS6" s="333"/>
      <c r="GT6" s="333"/>
      <c r="GU6" s="333"/>
      <c r="GV6" s="333"/>
      <c r="GW6" s="333"/>
      <c r="GX6" s="333"/>
      <c r="GY6" s="333"/>
      <c r="GZ6" s="333"/>
      <c r="HA6" s="333"/>
      <c r="HB6" s="333"/>
      <c r="HC6" s="333"/>
      <c r="HD6" s="333"/>
      <c r="HE6" s="333"/>
      <c r="HF6" s="333"/>
      <c r="HG6" s="333"/>
      <c r="HH6" s="333"/>
      <c r="HI6" s="333"/>
      <c r="HJ6" s="333"/>
      <c r="HK6" s="333"/>
      <c r="HL6" s="333"/>
      <c r="HM6" s="333"/>
      <c r="HN6" s="333"/>
      <c r="HO6" s="333"/>
      <c r="HP6" s="333"/>
      <c r="HQ6" s="333"/>
      <c r="HR6" s="333"/>
      <c r="HS6" s="333"/>
      <c r="HT6" s="333"/>
      <c r="HU6" s="333"/>
      <c r="HV6" s="333"/>
      <c r="HW6" s="333"/>
      <c r="HX6" s="333"/>
      <c r="HY6" s="333"/>
      <c r="HZ6" s="333"/>
      <c r="IA6" s="333"/>
      <c r="IB6" s="333"/>
      <c r="IC6" s="333"/>
      <c r="ID6" s="333"/>
      <c r="IE6" s="333"/>
      <c r="IF6" s="333"/>
      <c r="IG6" s="333"/>
      <c r="IH6" s="333"/>
      <c r="II6" s="333"/>
      <c r="IJ6" s="333"/>
      <c r="IK6" s="333"/>
      <c r="IL6" s="333"/>
      <c r="IM6" s="333"/>
      <c r="IN6" s="333"/>
      <c r="IO6" s="333"/>
      <c r="IP6" s="333"/>
      <c r="IQ6" s="333"/>
      <c r="IR6" s="333"/>
      <c r="IS6" s="333"/>
      <c r="IT6" s="333"/>
      <c r="IU6" s="333"/>
      <c r="IV6" s="333"/>
    </row>
    <row r="7" spans="1:256" ht="15.6" x14ac:dyDescent="0.3">
      <c r="A7" s="391" t="s">
        <v>691</v>
      </c>
      <c r="B7" s="392"/>
      <c r="C7" s="392"/>
      <c r="D7" s="332"/>
      <c r="E7" s="332"/>
      <c r="F7" s="332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333"/>
      <c r="DI7" s="333"/>
      <c r="DJ7" s="333"/>
      <c r="DK7" s="333"/>
      <c r="DL7" s="333"/>
      <c r="DM7" s="333"/>
      <c r="DN7" s="333"/>
      <c r="DO7" s="333"/>
      <c r="DP7" s="333"/>
      <c r="DQ7" s="333"/>
      <c r="DR7" s="333"/>
      <c r="DS7" s="333"/>
      <c r="DT7" s="333"/>
      <c r="DU7" s="333"/>
      <c r="DV7" s="333"/>
      <c r="DW7" s="333"/>
      <c r="DX7" s="333"/>
      <c r="DY7" s="333"/>
      <c r="DZ7" s="333"/>
      <c r="EA7" s="333"/>
      <c r="EB7" s="333"/>
      <c r="EC7" s="333"/>
      <c r="ED7" s="333"/>
      <c r="EE7" s="333"/>
      <c r="EF7" s="333"/>
      <c r="EG7" s="333"/>
      <c r="EH7" s="333"/>
      <c r="EI7" s="333"/>
      <c r="EJ7" s="333"/>
      <c r="EK7" s="333"/>
      <c r="EL7" s="333"/>
      <c r="EM7" s="333"/>
      <c r="EN7" s="333"/>
      <c r="EO7" s="333"/>
      <c r="EP7" s="333"/>
      <c r="EQ7" s="333"/>
      <c r="ER7" s="333"/>
      <c r="ES7" s="333"/>
      <c r="ET7" s="333"/>
      <c r="EU7" s="333"/>
      <c r="EV7" s="333"/>
      <c r="EW7" s="333"/>
      <c r="EX7" s="333"/>
      <c r="EY7" s="333"/>
      <c r="EZ7" s="333"/>
      <c r="FA7" s="333"/>
      <c r="FB7" s="333"/>
      <c r="FC7" s="333"/>
      <c r="FD7" s="333"/>
      <c r="FE7" s="333"/>
      <c r="FF7" s="333"/>
      <c r="FG7" s="333"/>
      <c r="FH7" s="333"/>
      <c r="FI7" s="333"/>
      <c r="FJ7" s="333"/>
      <c r="FK7" s="333"/>
      <c r="FL7" s="333"/>
      <c r="FM7" s="333"/>
      <c r="FN7" s="333"/>
      <c r="FO7" s="333"/>
      <c r="FP7" s="333"/>
      <c r="FQ7" s="333"/>
      <c r="FR7" s="333"/>
      <c r="FS7" s="333"/>
      <c r="FT7" s="333"/>
      <c r="FU7" s="333"/>
      <c r="FV7" s="333"/>
      <c r="FW7" s="333"/>
      <c r="FX7" s="333"/>
      <c r="FY7" s="333"/>
      <c r="FZ7" s="333"/>
      <c r="GA7" s="333"/>
      <c r="GB7" s="333"/>
      <c r="GC7" s="333"/>
      <c r="GD7" s="333"/>
      <c r="GE7" s="333"/>
      <c r="GF7" s="333"/>
      <c r="GG7" s="333"/>
      <c r="GH7" s="333"/>
      <c r="GI7" s="333"/>
      <c r="GJ7" s="333"/>
      <c r="GK7" s="333"/>
      <c r="GL7" s="333"/>
      <c r="GM7" s="333"/>
      <c r="GN7" s="333"/>
      <c r="GO7" s="333"/>
      <c r="GP7" s="333"/>
      <c r="GQ7" s="333"/>
      <c r="GR7" s="333"/>
      <c r="GS7" s="333"/>
      <c r="GT7" s="333"/>
      <c r="GU7" s="333"/>
      <c r="GV7" s="333"/>
      <c r="GW7" s="333"/>
      <c r="GX7" s="333"/>
      <c r="GY7" s="333"/>
      <c r="GZ7" s="333"/>
      <c r="HA7" s="333"/>
      <c r="HB7" s="333"/>
      <c r="HC7" s="333"/>
      <c r="HD7" s="333"/>
      <c r="HE7" s="333"/>
      <c r="HF7" s="333"/>
      <c r="HG7" s="333"/>
      <c r="HH7" s="333"/>
      <c r="HI7" s="333"/>
      <c r="HJ7" s="333"/>
      <c r="HK7" s="333"/>
      <c r="HL7" s="333"/>
      <c r="HM7" s="333"/>
      <c r="HN7" s="333"/>
      <c r="HO7" s="333"/>
      <c r="HP7" s="333"/>
      <c r="HQ7" s="333"/>
      <c r="HR7" s="333"/>
      <c r="HS7" s="333"/>
      <c r="HT7" s="333"/>
      <c r="HU7" s="333"/>
      <c r="HV7" s="333"/>
      <c r="HW7" s="333"/>
      <c r="HX7" s="333"/>
      <c r="HY7" s="333"/>
      <c r="HZ7" s="333"/>
      <c r="IA7" s="333"/>
      <c r="IB7" s="333"/>
      <c r="IC7" s="333"/>
      <c r="ID7" s="333"/>
      <c r="IE7" s="333"/>
      <c r="IF7" s="333"/>
      <c r="IG7" s="333"/>
      <c r="IH7" s="333"/>
      <c r="II7" s="333"/>
      <c r="IJ7" s="333"/>
      <c r="IK7" s="333"/>
      <c r="IL7" s="333"/>
      <c r="IM7" s="333"/>
      <c r="IN7" s="333"/>
      <c r="IO7" s="333"/>
      <c r="IP7" s="333"/>
      <c r="IQ7" s="333"/>
      <c r="IR7" s="333"/>
      <c r="IS7" s="333"/>
      <c r="IT7" s="333"/>
      <c r="IU7" s="333"/>
      <c r="IV7" s="333"/>
    </row>
    <row r="8" spans="1:256" ht="15.6" x14ac:dyDescent="0.3">
      <c r="A8" s="389" t="s">
        <v>728</v>
      </c>
      <c r="B8" s="390"/>
      <c r="C8" s="390"/>
      <c r="D8" s="332"/>
      <c r="E8" s="332"/>
      <c r="F8" s="332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333"/>
      <c r="DG8" s="333"/>
      <c r="DH8" s="333"/>
      <c r="DI8" s="333"/>
      <c r="DJ8" s="333"/>
      <c r="DK8" s="333"/>
      <c r="DL8" s="333"/>
      <c r="DM8" s="333"/>
      <c r="DN8" s="333"/>
      <c r="DO8" s="333"/>
      <c r="DP8" s="333"/>
      <c r="DQ8" s="333"/>
      <c r="DR8" s="333"/>
      <c r="DS8" s="333"/>
      <c r="DT8" s="333"/>
      <c r="DU8" s="333"/>
      <c r="DV8" s="333"/>
      <c r="DW8" s="333"/>
      <c r="DX8" s="333"/>
      <c r="DY8" s="333"/>
      <c r="DZ8" s="333"/>
      <c r="EA8" s="333"/>
      <c r="EB8" s="333"/>
      <c r="EC8" s="333"/>
      <c r="ED8" s="333"/>
      <c r="EE8" s="333"/>
      <c r="EF8" s="333"/>
      <c r="EG8" s="333"/>
      <c r="EH8" s="333"/>
      <c r="EI8" s="333"/>
      <c r="EJ8" s="333"/>
      <c r="EK8" s="333"/>
      <c r="EL8" s="333"/>
      <c r="EM8" s="333"/>
      <c r="EN8" s="333"/>
      <c r="EO8" s="333"/>
      <c r="EP8" s="333"/>
      <c r="EQ8" s="333"/>
      <c r="ER8" s="333"/>
      <c r="ES8" s="333"/>
      <c r="ET8" s="333"/>
      <c r="EU8" s="333"/>
      <c r="EV8" s="333"/>
      <c r="EW8" s="333"/>
      <c r="EX8" s="333"/>
      <c r="EY8" s="333"/>
      <c r="EZ8" s="333"/>
      <c r="FA8" s="333"/>
      <c r="FB8" s="333"/>
      <c r="FC8" s="333"/>
      <c r="FD8" s="333"/>
      <c r="FE8" s="333"/>
      <c r="FF8" s="333"/>
      <c r="FG8" s="333"/>
      <c r="FH8" s="333"/>
      <c r="FI8" s="333"/>
      <c r="FJ8" s="333"/>
      <c r="FK8" s="333"/>
      <c r="FL8" s="333"/>
      <c r="FM8" s="333"/>
      <c r="FN8" s="333"/>
      <c r="FO8" s="333"/>
      <c r="FP8" s="333"/>
      <c r="FQ8" s="333"/>
      <c r="FR8" s="333"/>
      <c r="FS8" s="333"/>
      <c r="FT8" s="333"/>
      <c r="FU8" s="333"/>
      <c r="FV8" s="333"/>
      <c r="FW8" s="333"/>
      <c r="FX8" s="333"/>
      <c r="FY8" s="333"/>
      <c r="FZ8" s="333"/>
      <c r="GA8" s="333"/>
      <c r="GB8" s="333"/>
      <c r="GC8" s="333"/>
      <c r="GD8" s="333"/>
      <c r="GE8" s="333"/>
      <c r="GF8" s="333"/>
      <c r="GG8" s="333"/>
      <c r="GH8" s="333"/>
      <c r="GI8" s="333"/>
      <c r="GJ8" s="333"/>
      <c r="GK8" s="333"/>
      <c r="GL8" s="333"/>
      <c r="GM8" s="333"/>
      <c r="GN8" s="333"/>
      <c r="GO8" s="333"/>
      <c r="GP8" s="333"/>
      <c r="GQ8" s="333"/>
      <c r="GR8" s="333"/>
      <c r="GS8" s="333"/>
      <c r="GT8" s="333"/>
      <c r="GU8" s="333"/>
      <c r="GV8" s="333"/>
      <c r="GW8" s="333"/>
      <c r="GX8" s="333"/>
      <c r="GY8" s="333"/>
      <c r="GZ8" s="333"/>
      <c r="HA8" s="333"/>
      <c r="HB8" s="333"/>
      <c r="HC8" s="333"/>
      <c r="HD8" s="333"/>
      <c r="HE8" s="333"/>
      <c r="HF8" s="333"/>
      <c r="HG8" s="333"/>
      <c r="HH8" s="333"/>
      <c r="HI8" s="333"/>
      <c r="HJ8" s="333"/>
      <c r="HK8" s="333"/>
      <c r="HL8" s="333"/>
      <c r="HM8" s="333"/>
      <c r="HN8" s="333"/>
      <c r="HO8" s="333"/>
      <c r="HP8" s="333"/>
      <c r="HQ8" s="333"/>
      <c r="HR8" s="333"/>
      <c r="HS8" s="333"/>
      <c r="HT8" s="333"/>
      <c r="HU8" s="333"/>
      <c r="HV8" s="333"/>
      <c r="HW8" s="333"/>
      <c r="HX8" s="333"/>
      <c r="HY8" s="333"/>
      <c r="HZ8" s="333"/>
      <c r="IA8" s="333"/>
      <c r="IB8" s="333"/>
      <c r="IC8" s="333"/>
      <c r="ID8" s="333"/>
      <c r="IE8" s="333"/>
      <c r="IF8" s="333"/>
      <c r="IG8" s="333"/>
      <c r="IH8" s="333"/>
      <c r="II8" s="333"/>
      <c r="IJ8" s="333"/>
      <c r="IK8" s="333"/>
      <c r="IL8" s="333"/>
      <c r="IM8" s="333"/>
      <c r="IN8" s="333"/>
      <c r="IO8" s="333"/>
      <c r="IP8" s="333"/>
      <c r="IQ8" s="333"/>
      <c r="IR8" s="333"/>
      <c r="IS8" s="333"/>
      <c r="IT8" s="333"/>
      <c r="IU8" s="333"/>
      <c r="IV8" s="333"/>
    </row>
    <row r="9" spans="1:256" x14ac:dyDescent="0.25">
      <c r="B9" s="385"/>
      <c r="C9" s="385"/>
    </row>
    <row r="10" spans="1:256" ht="26.25" customHeight="1" x14ac:dyDescent="0.25">
      <c r="A10" s="334" t="s">
        <v>692</v>
      </c>
      <c r="B10" s="334" t="s">
        <v>693</v>
      </c>
      <c r="C10" s="335" t="s">
        <v>694</v>
      </c>
    </row>
    <row r="11" spans="1:256" ht="27.75" customHeight="1" x14ac:dyDescent="0.25">
      <c r="A11" s="386" t="s">
        <v>695</v>
      </c>
      <c r="B11" s="387"/>
      <c r="C11" s="336">
        <f>C12+C13</f>
        <v>0</v>
      </c>
    </row>
    <row r="12" spans="1:256" ht="26.4" x14ac:dyDescent="0.25">
      <c r="A12" s="337" t="s">
        <v>696</v>
      </c>
      <c r="B12" s="338" t="s">
        <v>697</v>
      </c>
      <c r="C12" s="339">
        <v>0</v>
      </c>
    </row>
    <row r="13" spans="1:256" ht="26.4" x14ac:dyDescent="0.25">
      <c r="A13" s="337" t="s">
        <v>698</v>
      </c>
      <c r="B13" s="338" t="s">
        <v>699</v>
      </c>
      <c r="C13" s="339">
        <v>0</v>
      </c>
    </row>
    <row r="14" spans="1:256" x14ac:dyDescent="0.25">
      <c r="A14" s="382" t="s">
        <v>700</v>
      </c>
      <c r="B14" s="383"/>
      <c r="C14" s="336">
        <f>C15+C16</f>
        <v>0</v>
      </c>
    </row>
    <row r="15" spans="1:256" ht="39.6" x14ac:dyDescent="0.25">
      <c r="A15" s="337" t="s">
        <v>701</v>
      </c>
      <c r="B15" s="338" t="s">
        <v>702</v>
      </c>
      <c r="C15" s="339">
        <v>0</v>
      </c>
    </row>
    <row r="16" spans="1:256" ht="39.6" x14ac:dyDescent="0.25">
      <c r="A16" s="340" t="s">
        <v>703</v>
      </c>
      <c r="B16" s="341" t="s">
        <v>704</v>
      </c>
      <c r="C16" s="339">
        <v>0</v>
      </c>
    </row>
    <row r="17" spans="1:6" x14ac:dyDescent="0.25">
      <c r="A17" s="382" t="s">
        <v>705</v>
      </c>
      <c r="B17" s="388"/>
      <c r="C17" s="339">
        <f>SUM(C18)</f>
        <v>-8.67</v>
      </c>
    </row>
    <row r="18" spans="1:6" ht="26.4" x14ac:dyDescent="0.25">
      <c r="A18" s="342" t="s">
        <v>706</v>
      </c>
      <c r="B18" s="343" t="s">
        <v>707</v>
      </c>
      <c r="C18" s="339">
        <v>-8.67</v>
      </c>
    </row>
    <row r="19" spans="1:6" x14ac:dyDescent="0.25">
      <c r="A19" s="382" t="s">
        <v>708</v>
      </c>
      <c r="B19" s="383"/>
      <c r="C19" s="344">
        <f>C20</f>
        <v>0</v>
      </c>
      <c r="F19" s="330"/>
    </row>
    <row r="20" spans="1:6" ht="79.2" x14ac:dyDescent="0.25">
      <c r="A20" s="337" t="s">
        <v>709</v>
      </c>
      <c r="B20" s="345" t="s">
        <v>710</v>
      </c>
      <c r="C20" s="339">
        <v>0</v>
      </c>
      <c r="F20" s="330"/>
    </row>
    <row r="21" spans="1:6" x14ac:dyDescent="0.25">
      <c r="A21" s="386" t="s">
        <v>711</v>
      </c>
      <c r="B21" s="387"/>
      <c r="C21" s="344">
        <f>C22</f>
        <v>0</v>
      </c>
      <c r="F21" s="330"/>
    </row>
    <row r="22" spans="1:6" ht="66" x14ac:dyDescent="0.25">
      <c r="A22" s="337" t="s">
        <v>712</v>
      </c>
      <c r="B22" s="345" t="s">
        <v>713</v>
      </c>
      <c r="C22" s="346">
        <v>0</v>
      </c>
      <c r="E22" s="347"/>
      <c r="F22" s="330"/>
    </row>
    <row r="23" spans="1:6" ht="26.4" x14ac:dyDescent="0.25">
      <c r="A23" s="337" t="s">
        <v>714</v>
      </c>
      <c r="B23" s="348" t="s">
        <v>715</v>
      </c>
      <c r="C23" s="349">
        <v>-64011.4</v>
      </c>
      <c r="F23" s="330"/>
    </row>
    <row r="24" spans="1:6" x14ac:dyDescent="0.25">
      <c r="A24" s="382" t="s">
        <v>716</v>
      </c>
      <c r="B24" s="383"/>
      <c r="C24" s="344">
        <f>C14+C11+C19+C21+C23+C17</f>
        <v>-64020.07</v>
      </c>
      <c r="F24" s="330"/>
    </row>
    <row r="25" spans="1:6" x14ac:dyDescent="0.25">
      <c r="A25" s="384"/>
      <c r="B25" s="384"/>
      <c r="C25" s="384"/>
      <c r="F25" s="330"/>
    </row>
    <row r="26" spans="1:6" x14ac:dyDescent="0.25">
      <c r="A26" s="350"/>
      <c r="B26" s="350"/>
      <c r="C26" s="350"/>
      <c r="F26" s="330"/>
    </row>
    <row r="27" spans="1:6" x14ac:dyDescent="0.25">
      <c r="A27" s="350"/>
      <c r="B27" s="350"/>
      <c r="C27" s="350"/>
      <c r="F27" s="330"/>
    </row>
    <row r="28" spans="1:6" s="331" customFormat="1" x14ac:dyDescent="0.25">
      <c r="A28" s="351"/>
      <c r="B28" s="351"/>
      <c r="C28" s="351"/>
    </row>
    <row r="29" spans="1:6" x14ac:dyDescent="0.25">
      <c r="A29" s="350"/>
      <c r="B29" s="350"/>
      <c r="C29" s="350"/>
      <c r="F29" s="330"/>
    </row>
    <row r="30" spans="1:6" x14ac:dyDescent="0.25">
      <c r="A30" s="350"/>
      <c r="B30" s="350"/>
      <c r="C30" s="350"/>
      <c r="F30" s="330"/>
    </row>
    <row r="31" spans="1:6" x14ac:dyDescent="0.25">
      <c r="A31" s="350"/>
      <c r="B31" s="350"/>
      <c r="C31" s="350"/>
      <c r="F31" s="330"/>
    </row>
    <row r="32" spans="1:6" x14ac:dyDescent="0.25">
      <c r="A32" s="350"/>
      <c r="B32" s="350"/>
      <c r="C32" s="350"/>
      <c r="F32" s="330"/>
    </row>
    <row r="33" spans="1:6" x14ac:dyDescent="0.25">
      <c r="A33" s="350"/>
      <c r="B33" s="350"/>
      <c r="C33" s="350"/>
      <c r="F33" s="330"/>
    </row>
    <row r="34" spans="1:6" x14ac:dyDescent="0.25">
      <c r="A34" s="350"/>
      <c r="B34" s="350"/>
      <c r="C34" s="350"/>
      <c r="F34" s="330"/>
    </row>
    <row r="35" spans="1:6" x14ac:dyDescent="0.25">
      <c r="A35" s="350"/>
      <c r="B35" s="350"/>
      <c r="C35" s="350"/>
      <c r="D35" s="330"/>
      <c r="E35" s="330"/>
      <c r="F35" s="330"/>
    </row>
    <row r="36" spans="1:6" x14ac:dyDescent="0.25">
      <c r="A36" s="350"/>
      <c r="B36" s="350"/>
      <c r="C36" s="350"/>
      <c r="D36" s="330"/>
      <c r="E36" s="330"/>
      <c r="F36" s="330"/>
    </row>
    <row r="37" spans="1:6" x14ac:dyDescent="0.25">
      <c r="A37" s="350"/>
      <c r="B37" s="350"/>
      <c r="C37" s="350"/>
      <c r="D37" s="330"/>
      <c r="E37" s="330"/>
      <c r="F37" s="330"/>
    </row>
    <row r="38" spans="1:6" x14ac:dyDescent="0.25">
      <c r="A38" s="350"/>
      <c r="B38" s="350"/>
      <c r="C38" s="350"/>
      <c r="D38" s="330"/>
      <c r="E38" s="330"/>
      <c r="F38" s="330"/>
    </row>
    <row r="39" spans="1:6" x14ac:dyDescent="0.25">
      <c r="A39" s="350"/>
      <c r="B39" s="350"/>
      <c r="C39" s="350"/>
      <c r="D39" s="330"/>
      <c r="E39" s="330"/>
      <c r="F39" s="330"/>
    </row>
    <row r="40" spans="1:6" x14ac:dyDescent="0.25">
      <c r="A40" s="350"/>
      <c r="B40" s="350"/>
      <c r="C40" s="350"/>
      <c r="D40" s="330"/>
      <c r="E40" s="330"/>
      <c r="F40" s="330"/>
    </row>
    <row r="41" spans="1:6" x14ac:dyDescent="0.25">
      <c r="A41" s="350"/>
      <c r="B41" s="350"/>
      <c r="C41" s="350"/>
      <c r="D41" s="330"/>
      <c r="E41" s="330"/>
      <c r="F41" s="330"/>
    </row>
  </sheetData>
  <mergeCells count="14">
    <mergeCell ref="A8:C8"/>
    <mergeCell ref="B1:C1"/>
    <mergeCell ref="B2:C2"/>
    <mergeCell ref="B3:C3"/>
    <mergeCell ref="A6:C6"/>
    <mergeCell ref="A7:C7"/>
    <mergeCell ref="A24:B24"/>
    <mergeCell ref="A25:C25"/>
    <mergeCell ref="B9:C9"/>
    <mergeCell ref="A11:B11"/>
    <mergeCell ref="A14:B14"/>
    <mergeCell ref="A17:B17"/>
    <mergeCell ref="A19:B19"/>
    <mergeCell ref="A21:B21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2023-04-06T13:58:24Z</dcterms:modified>
</cp:coreProperties>
</file>