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4525"/>
</workbook>
</file>

<file path=xl/calcChain.xml><?xml version="1.0" encoding="utf-8"?>
<calcChain xmlns="http://schemas.openxmlformats.org/spreadsheetml/2006/main">
  <c r="G358" i="5" l="1"/>
  <c r="G357" i="5"/>
  <c r="G356" i="5" s="1"/>
  <c r="G353" i="5"/>
  <c r="G352" i="5"/>
  <c r="G349" i="5"/>
  <c r="G345" i="5"/>
  <c r="G342" i="5"/>
  <c r="G341" i="5"/>
  <c r="G340" i="5"/>
  <c r="G339" i="5" s="1"/>
  <c r="G337" i="5"/>
  <c r="G335" i="5"/>
  <c r="G333" i="5"/>
  <c r="G332" i="5" s="1"/>
  <c r="G331" i="5" s="1"/>
  <c r="G330" i="5" s="1"/>
  <c r="G328" i="5"/>
  <c r="G326" i="5"/>
  <c r="G323" i="5"/>
  <c r="G321" i="5"/>
  <c r="G320" i="5"/>
  <c r="G317" i="5"/>
  <c r="G314" i="5"/>
  <c r="G312" i="5"/>
  <c r="G308" i="5" s="1"/>
  <c r="G305" i="5" s="1"/>
  <c r="G304" i="5" s="1"/>
  <c r="G289" i="5" s="1"/>
  <c r="G309" i="5"/>
  <c r="G306" i="5"/>
  <c r="G302" i="5"/>
  <c r="G300" i="5"/>
  <c r="G298" i="5"/>
  <c r="G297" i="5"/>
  <c r="G296" i="5" s="1"/>
  <c r="G295" i="5" s="1"/>
  <c r="G293" i="5"/>
  <c r="G292" i="5"/>
  <c r="G291" i="5" s="1"/>
  <c r="G290" i="5" s="1"/>
  <c r="G287" i="5"/>
  <c r="G285" i="5"/>
  <c r="G284" i="5" s="1"/>
  <c r="G283" i="5" s="1"/>
  <c r="G281" i="5"/>
  <c r="G278" i="5" s="1"/>
  <c r="G277" i="5" s="1"/>
  <c r="G279" i="5"/>
  <c r="G273" i="5"/>
  <c r="G272" i="5" s="1"/>
  <c r="G268" i="5" s="1"/>
  <c r="G270" i="5"/>
  <c r="G269" i="5"/>
  <c r="G265" i="5"/>
  <c r="G263" i="5"/>
  <c r="G262" i="5"/>
  <c r="G260" i="5"/>
  <c r="G259" i="5" s="1"/>
  <c r="G258" i="5" s="1"/>
  <c r="G255" i="5"/>
  <c r="G254" i="5"/>
  <c r="G253" i="5" s="1"/>
  <c r="G246" i="5"/>
  <c r="G245" i="5"/>
  <c r="G244" i="5" s="1"/>
  <c r="G242" i="5"/>
  <c r="G240" i="5"/>
  <c r="G238" i="5"/>
  <c r="G237" i="5" s="1"/>
  <c r="G234" i="5" s="1"/>
  <c r="G233" i="5" s="1"/>
  <c r="G235" i="5"/>
  <c r="G230" i="5"/>
  <c r="G228" i="5"/>
  <c r="G227" i="5"/>
  <c r="G226" i="5"/>
  <c r="G223" i="5"/>
  <c r="G221" i="5"/>
  <c r="G220" i="5"/>
  <c r="G215" i="5" s="1"/>
  <c r="G218" i="5"/>
  <c r="G216" i="5"/>
  <c r="G213" i="5"/>
  <c r="G211" i="5"/>
  <c r="G207" i="5" s="1"/>
  <c r="G208" i="5"/>
  <c r="G205" i="5"/>
  <c r="G203" i="5"/>
  <c r="G201" i="5"/>
  <c r="G199" i="5"/>
  <c r="G197" i="5"/>
  <c r="G196" i="5"/>
  <c r="G194" i="5"/>
  <c r="G192" i="5"/>
  <c r="G190" i="5"/>
  <c r="G188" i="5"/>
  <c r="G186" i="5"/>
  <c r="G185" i="5" s="1"/>
  <c r="G181" i="5"/>
  <c r="G180" i="5" s="1"/>
  <c r="G179" i="5" s="1"/>
  <c r="G178" i="5" s="1"/>
  <c r="G175" i="5"/>
  <c r="G173" i="5"/>
  <c r="G171" i="5"/>
  <c r="G169" i="5"/>
  <c r="G168" i="5"/>
  <c r="G165" i="5" s="1"/>
  <c r="G166" i="5"/>
  <c r="G163" i="5"/>
  <c r="G161" i="5"/>
  <c r="G156" i="5" s="1"/>
  <c r="G142" i="5" s="1"/>
  <c r="G159" i="5"/>
  <c r="G157" i="5"/>
  <c r="G151" i="5"/>
  <c r="G149" i="5"/>
  <c r="G146" i="5"/>
  <c r="G143" i="5"/>
  <c r="G140" i="5"/>
  <c r="G138" i="5"/>
  <c r="G136" i="5"/>
  <c r="G134" i="5"/>
  <c r="G129" i="5" s="1"/>
  <c r="G132" i="5"/>
  <c r="G130" i="5"/>
  <c r="G127" i="5"/>
  <c r="G122" i="5"/>
  <c r="G121" i="5" s="1"/>
  <c r="G118" i="5" s="1"/>
  <c r="G119" i="5"/>
  <c r="G115" i="5"/>
  <c r="G113" i="5"/>
  <c r="G110" i="5" s="1"/>
  <c r="G109" i="5" s="1"/>
  <c r="G89" i="5" s="1"/>
  <c r="G111" i="5"/>
  <c r="G106" i="5"/>
  <c r="G103" i="5"/>
  <c r="G102" i="5" s="1"/>
  <c r="G99" i="5" s="1"/>
  <c r="G100" i="5"/>
  <c r="G97" i="5"/>
  <c r="G96" i="5" s="1"/>
  <c r="G92" i="5"/>
  <c r="G91" i="5"/>
  <c r="G90" i="5"/>
  <c r="G87" i="5"/>
  <c r="G85" i="5"/>
  <c r="G84" i="5"/>
  <c r="G83" i="5" s="1"/>
  <c r="G82" i="5" s="1"/>
  <c r="G81" i="5" s="1"/>
  <c r="G79" i="5"/>
  <c r="G78" i="5" s="1"/>
  <c r="G77" i="5" s="1"/>
  <c r="G75" i="5"/>
  <c r="G72" i="5"/>
  <c r="G68" i="5"/>
  <c r="G66" i="5"/>
  <c r="G64" i="5"/>
  <c r="G63" i="5"/>
  <c r="G59" i="5"/>
  <c r="G58" i="5" s="1"/>
  <c r="G45" i="5" s="1"/>
  <c r="G56" i="5"/>
  <c r="G52" i="5"/>
  <c r="G51" i="5" s="1"/>
  <c r="G47" i="5"/>
  <c r="G46" i="5"/>
  <c r="G43" i="5"/>
  <c r="G42" i="5" s="1"/>
  <c r="G41" i="5" s="1"/>
  <c r="G39" i="5"/>
  <c r="G38" i="5" s="1"/>
  <c r="G36" i="5"/>
  <c r="G32" i="5"/>
  <c r="G29" i="5"/>
  <c r="G28" i="5" s="1"/>
  <c r="G27" i="5" s="1"/>
  <c r="G26" i="5" s="1"/>
  <c r="G21" i="5"/>
  <c r="G20" i="5" s="1"/>
  <c r="G19" i="5" s="1"/>
  <c r="G14" i="5" s="1"/>
  <c r="G13" i="5" s="1"/>
  <c r="G17" i="5"/>
  <c r="G16" i="5"/>
  <c r="G15" i="5"/>
  <c r="G184" i="5" l="1"/>
  <c r="G117" i="5"/>
  <c r="G25" i="5" s="1"/>
  <c r="G362" i="5" s="1"/>
  <c r="G252" i="5"/>
  <c r="F283" i="4"/>
  <c r="F250" i="4"/>
  <c r="F228" i="4"/>
  <c r="F203" i="4"/>
  <c r="F201" i="4"/>
  <c r="F137" i="4"/>
  <c r="F105" i="4"/>
  <c r="F95" i="4"/>
  <c r="F20" i="4"/>
  <c r="F314" i="4" l="1"/>
  <c r="F312" i="4"/>
  <c r="F311" i="4" s="1"/>
  <c r="F310" i="4" s="1"/>
  <c r="F308" i="4"/>
  <c r="F306" i="4"/>
  <c r="F305" i="4" s="1"/>
  <c r="F304" i="4" s="1"/>
  <c r="F300" i="4"/>
  <c r="F299" i="4" s="1"/>
  <c r="F297" i="4"/>
  <c r="F296" i="4" s="1"/>
  <c r="F292" i="4"/>
  <c r="F288" i="4"/>
  <c r="F285" i="4"/>
  <c r="F278" i="4"/>
  <c r="F276" i="4"/>
  <c r="F274" i="4"/>
  <c r="F269" i="4"/>
  <c r="F265" i="4"/>
  <c r="F262" i="4"/>
  <c r="F259" i="4"/>
  <c r="F255" i="4"/>
  <c r="F252" i="4"/>
  <c r="F247" i="4"/>
  <c r="F243" i="4"/>
  <c r="F239" i="4"/>
  <c r="F238" i="4" s="1"/>
  <c r="F237" i="4" s="1"/>
  <c r="F234" i="4"/>
  <c r="F233" i="4" s="1"/>
  <c r="F232" i="4" s="1"/>
  <c r="F227" i="4"/>
  <c r="F226" i="4" s="1"/>
  <c r="F224" i="4"/>
  <c r="F222" i="4"/>
  <c r="F220" i="4"/>
  <c r="F217" i="4"/>
  <c r="F212" i="4"/>
  <c r="F210" i="4"/>
  <c r="F205" i="4"/>
  <c r="F198" i="4"/>
  <c r="F194" i="4"/>
  <c r="F192" i="4"/>
  <c r="F189" i="4"/>
  <c r="F186" i="4"/>
  <c r="F184" i="4"/>
  <c r="F182" i="4"/>
  <c r="F180" i="4"/>
  <c r="F178" i="4"/>
  <c r="F175" i="4"/>
  <c r="F174" i="4" s="1"/>
  <c r="F172" i="4"/>
  <c r="F170" i="4"/>
  <c r="F165" i="4"/>
  <c r="F164" i="4" s="1"/>
  <c r="F163" i="4" s="1"/>
  <c r="F160" i="4"/>
  <c r="F158" i="4"/>
  <c r="F156" i="4"/>
  <c r="F153" i="4"/>
  <c r="F149" i="4"/>
  <c r="F147" i="4"/>
  <c r="F145" i="4"/>
  <c r="F133" i="4"/>
  <c r="F131" i="4"/>
  <c r="F127" i="4"/>
  <c r="F123" i="4"/>
  <c r="F122" i="4" s="1"/>
  <c r="F120" i="4"/>
  <c r="F116" i="4"/>
  <c r="F114" i="4"/>
  <c r="F112" i="4"/>
  <c r="F107" i="4"/>
  <c r="F102" i="4"/>
  <c r="F99" i="4"/>
  <c r="F98" i="4" s="1"/>
  <c r="F94" i="4"/>
  <c r="F93" i="4" s="1"/>
  <c r="F90" i="4"/>
  <c r="F88" i="4"/>
  <c r="F87" i="4"/>
  <c r="F86" i="4" s="1"/>
  <c r="F85" i="4" s="1"/>
  <c r="F84" i="4" s="1"/>
  <c r="F82" i="4"/>
  <c r="F81" i="4" s="1"/>
  <c r="F80" i="4" s="1"/>
  <c r="F78" i="4"/>
  <c r="F75" i="4"/>
  <c r="F71" i="4"/>
  <c r="F69" i="4"/>
  <c r="F67" i="4"/>
  <c r="F62" i="4"/>
  <c r="F60" i="4"/>
  <c r="F55" i="4"/>
  <c r="F54" i="4" s="1"/>
  <c r="F52" i="4"/>
  <c r="F48" i="4"/>
  <c r="F43" i="4"/>
  <c r="F42" i="4" s="1"/>
  <c r="F39" i="4"/>
  <c r="F38" i="4" s="1"/>
  <c r="F37" i="4" s="1"/>
  <c r="F35" i="4"/>
  <c r="F34" i="4" s="1"/>
  <c r="F30" i="4"/>
  <c r="F27" i="4"/>
  <c r="F24" i="4"/>
  <c r="F19" i="4"/>
  <c r="F18" i="4" s="1"/>
  <c r="F16" i="4"/>
  <c r="F15" i="4"/>
  <c r="F14" i="4"/>
  <c r="C48" i="2"/>
  <c r="C46" i="2"/>
  <c r="C44" i="2"/>
  <c r="C30" i="2"/>
  <c r="C16" i="2"/>
  <c r="C13" i="2"/>
  <c r="C12" i="2"/>
  <c r="C11" i="2" s="1"/>
  <c r="C103" i="1"/>
  <c r="C102" i="1"/>
  <c r="C100" i="1"/>
  <c r="C97" i="1"/>
  <c r="C95" i="1"/>
  <c r="C93" i="1"/>
  <c r="C91" i="1"/>
  <c r="C87" i="1"/>
  <c r="C86" i="1" s="1"/>
  <c r="C84" i="1"/>
  <c r="C83" i="1" s="1"/>
  <c r="C81" i="1"/>
  <c r="C80" i="1" s="1"/>
  <c r="C79" i="1" s="1"/>
  <c r="C77" i="1"/>
  <c r="C75" i="1"/>
  <c r="C74" i="1" s="1"/>
  <c r="C72" i="1"/>
  <c r="C71" i="1" s="1"/>
  <c r="C68" i="1"/>
  <c r="C66" i="1"/>
  <c r="C65" i="1" s="1"/>
  <c r="C64" i="1" s="1"/>
  <c r="C61" i="1"/>
  <c r="C60" i="1"/>
  <c r="C58" i="1"/>
  <c r="C57" i="1"/>
  <c r="C55" i="1"/>
  <c r="C54" i="1"/>
  <c r="C53" i="1" s="1"/>
  <c r="C51" i="1"/>
  <c r="C49" i="1"/>
  <c r="C48" i="1"/>
  <c r="C46" i="1"/>
  <c r="C44" i="1"/>
  <c r="C43" i="1" s="1"/>
  <c r="C38" i="1" s="1"/>
  <c r="C41" i="1"/>
  <c r="C39" i="1"/>
  <c r="C36" i="1"/>
  <c r="C34" i="1"/>
  <c r="C32" i="1"/>
  <c r="C29" i="1"/>
  <c r="C28" i="1"/>
  <c r="C27" i="1"/>
  <c r="C26" i="1" s="1"/>
  <c r="C25" i="1" s="1"/>
  <c r="C21" i="1"/>
  <c r="C20" i="1"/>
  <c r="C14" i="1"/>
  <c r="C13" i="1"/>
  <c r="F155" i="4" l="1"/>
  <c r="F26" i="4"/>
  <c r="F23" i="4" s="1"/>
  <c r="F47" i="4"/>
  <c r="F130" i="4"/>
  <c r="F177" i="4"/>
  <c r="F258" i="4"/>
  <c r="F169" i="4"/>
  <c r="F188" i="4"/>
  <c r="F66" i="4"/>
  <c r="F104" i="4"/>
  <c r="F101" i="4" s="1"/>
  <c r="F111" i="4"/>
  <c r="F110" i="4" s="1"/>
  <c r="F119" i="4"/>
  <c r="F144" i="4"/>
  <c r="F139" i="4" s="1"/>
  <c r="F136" i="4" s="1"/>
  <c r="F135" i="4" s="1"/>
  <c r="F209" i="4"/>
  <c r="F208" i="4" s="1"/>
  <c r="F295" i="4"/>
  <c r="F59" i="4"/>
  <c r="F152" i="4"/>
  <c r="F151" i="4" s="1"/>
  <c r="F219" i="4"/>
  <c r="F216" i="4" s="1"/>
  <c r="F215" i="4" s="1"/>
  <c r="F273" i="4"/>
  <c r="F272" i="4" s="1"/>
  <c r="F271" i="4" s="1"/>
  <c r="F197" i="4"/>
  <c r="F196" i="4" s="1"/>
  <c r="F246" i="4"/>
  <c r="F245" i="4" s="1"/>
  <c r="F282" i="4"/>
  <c r="F281" i="4" s="1"/>
  <c r="F280" i="4" s="1"/>
  <c r="C12" i="1"/>
  <c r="C70" i="1"/>
  <c r="F92" i="4" l="1"/>
  <c r="F118" i="4"/>
  <c r="F242" i="4"/>
  <c r="F241" i="4" s="1"/>
  <c r="F231" i="4" s="1"/>
  <c r="F41" i="4"/>
  <c r="F13" i="4" s="1"/>
  <c r="F168" i="4"/>
  <c r="F316" i="4" l="1"/>
</calcChain>
</file>

<file path=xl/sharedStrings.xml><?xml version="1.0" encoding="utf-8"?>
<sst xmlns="http://schemas.openxmlformats.org/spreadsheetml/2006/main" count="3466" uniqueCount="710">
  <si>
    <t>Приложение 1</t>
  </si>
  <si>
    <t xml:space="preserve">к  решению окружного  Совета депутатов </t>
  </si>
  <si>
    <t>Прогнозируемые налоговые и неналоговые доходы бюджета Советского городского округа   на 2018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</si>
  <si>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</si>
  <si>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</si>
  <si>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</si>
  <si>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</si>
  <si>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</si>
  <si>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</si>
  <si>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</si>
  <si>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</si>
  <si>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</si>
  <si>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</si>
  <si>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</si>
  <si>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</si>
  <si>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</si>
  <si>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</si>
  <si>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облагаемых  по налоговой ставке, установленной п.1 ст.224 Нагового кодекса Российская Федерация</t>
  </si>
  <si>
    <t>000 1 01 02021 01 0000 110</t>
  </si>
  <si>
    <t>налог на доходы физических лиц с доходов, облагаемых  по налоговой ставке, установленной п.1 ст.224 НК РФ,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</si>
  <si>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</si>
  <si>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</si>
  <si>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</si>
  <si>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</si>
  <si>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</si>
  <si>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</si>
  <si>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</si>
  <si>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</si>
  <si>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</si>
  <si>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</si>
  <si>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</si>
  <si>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</si>
  <si>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</si>
  <si>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</si>
  <si>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</si>
  <si>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</si>
  <si>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</si>
  <si>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</si>
  <si>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</si>
  <si>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</si>
  <si>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</si>
  <si>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</si>
  <si>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</si>
  <si>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</si>
  <si>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</si>
  <si>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</si>
  <si>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</si>
  <si>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</si>
  <si>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</si>
  <si>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</si>
  <si>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</si>
  <si>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</si>
  <si>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</si>
  <si>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</si>
  <si>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</si>
  <si>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</si>
  <si>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</si>
  <si>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</si>
  <si>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</si>
  <si>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</si>
  <si>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</si>
  <si>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</si>
  <si>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</si>
  <si>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</si>
  <si>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</si>
  <si>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</si>
  <si>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</si>
  <si>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</si>
  <si>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</si>
  <si>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</si>
  <si>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</si>
  <si>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</si>
  <si>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</si>
  <si>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</si>
  <si>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</si>
  <si>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</si>
  <si>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</si>
  <si>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</si>
  <si>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</si>
  <si>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</si>
  <si>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</si>
  <si>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</si>
  <si>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</si>
  <si>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</si>
  <si>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</si>
  <si>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</si>
  <si>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</si>
  <si>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</si>
  <si>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</si>
  <si>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</si>
  <si>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</si>
  <si>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</si>
  <si>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</si>
  <si>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</si>
  <si>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</si>
  <si>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</si>
  <si>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</si>
  <si>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</si>
  <si>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</si>
  <si>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</si>
  <si>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</si>
  <si>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</si>
  <si>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</si>
  <si>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</si>
  <si>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</si>
  <si>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</si>
  <si>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</si>
  <si>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</si>
  <si>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</si>
  <si>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</si>
  <si>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</si>
  <si>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</si>
  <si>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</si>
  <si>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</si>
  <si>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</si>
  <si>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</si>
  <si>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</si>
  <si>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</si>
  <si>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</si>
  <si>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</si>
  <si>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</si>
  <si>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</si>
  <si>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</si>
  <si>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</si>
  <si>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</si>
  <si>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</si>
  <si>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</si>
  <si>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</si>
  <si>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</si>
  <si>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</si>
  <si>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</si>
  <si>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</si>
  <si>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</si>
  <si>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</si>
  <si>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</si>
  <si>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</si>
  <si>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</si>
  <si>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</si>
  <si>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</si>
  <si>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</si>
  <si>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</si>
  <si>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</si>
  <si>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</si>
  <si>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</si>
  <si>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</si>
  <si>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</si>
  <si>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</si>
  <si>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</si>
  <si>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</si>
  <si>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</si>
  <si>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</si>
  <si>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</si>
  <si>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</si>
  <si>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</si>
  <si>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</si>
  <si>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</si>
  <si>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</si>
  <si>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</si>
  <si>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</si>
  <si>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</si>
  <si>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</si>
  <si>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</si>
  <si>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</si>
  <si>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</si>
  <si>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</si>
  <si>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</si>
  <si>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</si>
  <si>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</si>
  <si>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</si>
  <si>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</si>
  <si>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</si>
  <si>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</si>
  <si>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</si>
  <si>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</si>
  <si>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</si>
  <si>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</si>
  <si>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</si>
  <si>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</si>
  <si>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</si>
  <si>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</si>
  <si>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</si>
  <si>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</si>
  <si>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</si>
  <si>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</si>
  <si>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</si>
  <si>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</si>
  <si>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</si>
  <si>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</si>
  <si>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</si>
  <si>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</si>
  <si>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</si>
  <si>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</si>
  <si>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</si>
  <si>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"20"  декабря  2017г.  № 232</t>
  </si>
  <si>
    <t>Безвозмездные поступления в 2018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</si>
  <si>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</si>
  <si>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</si>
  <si>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</si>
  <si>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</si>
  <si>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</si>
  <si>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</si>
  <si>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</si>
  <si>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510 2 02 15001 04 0000 151</t>
  </si>
  <si>
    <t>Дотации бюджетам городских округов на выравнивание бюджетной обеспеченности</t>
  </si>
  <si>
    <t>510 2 02 19999 04 0000 151</t>
  </si>
  <si>
    <t>Прочие дотации бюджетам городских округов</t>
  </si>
  <si>
    <t>000 2 02 20000 00 0000 151</t>
  </si>
  <si>
    <t>Субсидии бюджетам бюджетной системы Российской Федерации (межбюджетные субсидии)</t>
  </si>
  <si>
    <t>510 2 02 20041 04 0000 151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</si>
  <si>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</si>
  <si>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510 2 02 20077 04 0000 151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</si>
  <si>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</si>
  <si>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510 2 02 20300 04 0000 151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</si>
  <si>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</si>
  <si>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510 2 02 20301 04 0000 151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</si>
  <si>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</si>
  <si>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510 2 02 20303 04 0000 151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</si>
  <si>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</si>
  <si>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510 2 02 25027 04 0000151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</si>
  <si>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</si>
  <si>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510 2 02 29999 04 0000 151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</si>
  <si>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</si>
  <si>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</si>
  <si>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</si>
  <si>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</si>
  <si>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</si>
  <si>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</si>
  <si>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 xml:space="preserve">000 2 02 30000 00 0000 151 </t>
  </si>
  <si>
    <t>Субвенции бюджетам бюджетной системы Российской Федерации</t>
  </si>
  <si>
    <t>510 2 02 30024 04 0000 151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</si>
  <si>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</si>
  <si>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</si>
  <si>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</si>
  <si>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</si>
  <si>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</si>
  <si>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</si>
  <si>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</si>
  <si>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</si>
  <si>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</si>
  <si>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</si>
  <si>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510 2 02 30027 04 0000 151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</si>
  <si>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</si>
  <si>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</si>
  <si>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</si>
  <si>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</si>
  <si>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Субвенции бюджетам городских округов на государственную регистрацию актов гражданского состояния</t>
  </si>
  <si>
    <t>000 2 02 04000 00 0000 151</t>
  </si>
  <si>
    <t>Иные межбюджетные трансферты</t>
  </si>
  <si>
    <t>510 2 02 49999 04 0000 151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</si>
  <si>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</si>
  <si>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</si>
  <si>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</si>
  <si>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</si>
  <si>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</si>
  <si>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>000 2 18 00000 00 0000 180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</si>
  <si>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</si>
  <si>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510 2 18 04010 04 0000 180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</si>
  <si>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</si>
  <si>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Приложение 3 </t>
  </si>
  <si>
    <t>Приложение 5</t>
  </si>
  <si>
    <r>
      <t xml:space="preserve">                                                                                    от  "20" декабря  2017г.  № 232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</si>
  <si>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</si>
  <si>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</si>
  <si>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</si>
  <si>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</si>
  <si>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</si>
  <si>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</si>
  <si>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</si>
  <si>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</si>
  <si>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</si>
  <si>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</si>
  <si>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</si>
  <si>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</si>
  <si>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</si>
  <si>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</si>
  <si>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</si>
  <si>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</si>
  <si>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</si>
  <si>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</si>
  <si>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</si>
  <si>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</si>
  <si>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</si>
  <si>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</si>
  <si>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</si>
  <si>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</si>
  <si>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</si>
  <si>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</si>
  <si>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</si>
  <si>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</si>
  <si>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</si>
  <si>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</si>
  <si>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</si>
  <si>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</si>
  <si>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</si>
  <si>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</si>
  <si>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</si>
  <si>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</si>
  <si>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</si>
  <si>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</si>
  <si>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</si>
  <si>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</si>
  <si>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</si>
  <si>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>Предоставление нерезидентами грантов для получателей средств бюджетов городских округов</t>
  </si>
  <si>
    <t xml:space="preserve"> 2 02 15001 04 0000 151</t>
  </si>
  <si>
    <t xml:space="preserve"> 2 02 15002 04 0000 151</t>
  </si>
  <si>
    <t>Дотация бюджетам городских округов на поддержку мер по обеспечению сбалансированности бюджета</t>
  </si>
  <si>
    <t xml:space="preserve"> 2 02 19999 04 0000 151</t>
  </si>
  <si>
    <t>2 02 20041 04 0000 151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</si>
  <si>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</si>
  <si>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</si>
  <si>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реализацию федеральных целевых программ</t>
  </si>
  <si>
    <t>2 02 2 0051 04 0050 151</t>
  </si>
  <si>
    <t>Субсидии на мероприятия подпрограммы "Обеспечение жильем молодых семей" федеральной целевой программы "Жилище" на 2015-2020 годы</t>
  </si>
  <si>
    <t xml:space="preserve"> 2 02 20077 04 0000 151</t>
  </si>
  <si>
    <t xml:space="preserve"> 2 02 20300 04 0000 151</t>
  </si>
  <si>
    <t xml:space="preserve"> 2 02 20301 04 0000 151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</si>
  <si>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</si>
  <si>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</si>
  <si>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2 02 25027 04 0000 151</t>
  </si>
  <si>
    <t xml:space="preserve"> 2 02 25519 04 0000 151</t>
  </si>
  <si>
    <t xml:space="preserve"> 2 02 25555 04 0000 151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</si>
  <si>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</si>
  <si>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2 02 29999 04 0000 151</t>
  </si>
  <si>
    <t>Прочие субсидии бюджетам городских округов</t>
  </si>
  <si>
    <t xml:space="preserve"> 2 02 30024 04 0000 151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</si>
  <si>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</si>
  <si>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</si>
  <si>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</si>
  <si>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</si>
  <si>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</si>
  <si>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2 02 35930 04 0000 151</t>
  </si>
  <si>
    <t xml:space="preserve"> 2 02 39999 04 0000 151</t>
  </si>
  <si>
    <t>Прочие субвенции бюджетам городских округов</t>
  </si>
  <si>
    <t xml:space="preserve"> 2 02 45160 04 0000 151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</si>
  <si>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</si>
  <si>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2 02 45457 04 0000 151</t>
  </si>
  <si>
    <t>Межбюджетные трансферты, передаваемые бюджетам городских округов на финансовое обеспечение мероприятий, связанных с отдыхом и оздоровлением детей, находящихся в трудной жизненной ситуации</t>
  </si>
  <si>
    <t xml:space="preserve"> 2 02 49999 04 0000 151</t>
  </si>
  <si>
    <t xml:space="preserve"> 2 04 04010 04 0000 180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</si>
  <si>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</si>
  <si>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2 07 04050 04  0000 180</t>
  </si>
  <si>
    <t xml:space="preserve"> 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</si>
  <si>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</si>
  <si>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2 18 04010 04 0000 180</t>
  </si>
  <si>
    <t xml:space="preserve"> 2 18 04020 04 0000 180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</si>
  <si>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</si>
  <si>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</si>
  <si>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</si>
  <si>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Приложение  4 </t>
  </si>
  <si>
    <t>к решению окружного Совета депутатов</t>
  </si>
  <si>
    <t xml:space="preserve">Приложение  7 </t>
  </si>
  <si>
    <t xml:space="preserve"> от  "20" декабря  2017г.  № 232</t>
  </si>
  <si>
    <r>
      <t xml:space="preserve">               Распределение бюджетных ассигнований на 2018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</si>
  <si>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</si>
  <si>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</si>
  <si>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</si>
  <si>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</si>
  <si>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2018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</si>
  <si>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</si>
  <si>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</si>
  <si>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</si>
  <si>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</si>
  <si>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</si>
  <si>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</si>
  <si>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</si>
  <si>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</si>
  <si>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</si>
  <si>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</si>
  <si>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</si>
  <si>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</si>
  <si>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</si>
  <si>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</si>
  <si>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</si>
  <si>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</si>
  <si>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</si>
  <si>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</si>
  <si>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</si>
  <si>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</si>
  <si>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</si>
  <si>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</si>
  <si>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</si>
  <si>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</si>
  <si>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</si>
  <si>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</si>
  <si>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</si>
  <si>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</si>
  <si>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</si>
  <si>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</si>
  <si>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</si>
  <si>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</si>
  <si>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</si>
  <si>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0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</si>
  <si>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</si>
  <si>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</si>
  <si>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</si>
  <si>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</si>
  <si>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</si>
  <si>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</si>
  <si>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</si>
  <si>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</si>
  <si>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</si>
  <si>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</si>
  <si>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</si>
  <si>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</si>
  <si>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</si>
  <si>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</si>
  <si>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</si>
  <si>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</si>
  <si>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</si>
  <si>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</si>
  <si>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</si>
  <si>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</si>
  <si>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</si>
  <si>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</si>
  <si>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09 2 ЛS 71050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</si>
  <si>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</si>
  <si>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</si>
  <si>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</si>
  <si>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</si>
  <si>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"Пожарная безопасность муниципального образования "Советский городской округ" на 2016 - 2018 годы" </t>
  </si>
  <si>
    <t>22 1 77 01000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</si>
  <si>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</si>
  <si>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</si>
  <si>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</si>
  <si>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 xml:space="preserve">13 </t>
  </si>
  <si>
    <t>22 1 77 11000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</si>
  <si>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</si>
  <si>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</si>
  <si>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</si>
  <si>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</si>
  <si>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</si>
  <si>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</si>
  <si>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</si>
  <si>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</si>
  <si>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Программа "Мероприятия по мобилизационной подготовке в целях обеспечения обороны и безопасности муниципального образования "Советский городской округ" на 2017-2021 годы"</t>
  </si>
  <si>
    <t>22 1 77 16000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</si>
  <si>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</si>
  <si>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</si>
  <si>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</si>
  <si>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Программа "Профилактика правонарушений" на 2017-2019 г.г.</t>
  </si>
  <si>
    <t>22 1 77 02000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</si>
  <si>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</si>
  <si>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</si>
  <si>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</si>
  <si>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</si>
  <si>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</si>
  <si>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</si>
  <si>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 xml:space="preserve">Капитальные вложения в объекты государственной (муниципальной) собственности </t>
  </si>
  <si>
    <t>22 1 И7 12090</t>
  </si>
  <si>
    <t>400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</si>
  <si>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</si>
  <si>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</si>
  <si>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</si>
  <si>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</si>
  <si>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</si>
  <si>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</si>
  <si>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Субсидии на капитальный ремонт автомобильных дорог общего пользования местного значения и искусственных сооружений на них в населенных пунктах КО </t>
  </si>
  <si>
    <t>22 1 07 S1220</t>
  </si>
  <si>
    <t>Программа "Ремонт и содержание дорог и мостов в муниципальном образовании "Советский городской округ" на 2014-2018 годы"</t>
  </si>
  <si>
    <t>22 1 77 07000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</si>
  <si>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</si>
  <si>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</si>
  <si>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</si>
  <si>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</si>
  <si>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</si>
  <si>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</si>
  <si>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</si>
  <si>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2016-2018 годы</t>
  </si>
  <si>
    <t>22 1 77 18000</t>
  </si>
  <si>
    <t>Жилищно-коммунальное хозяйство</t>
  </si>
  <si>
    <t>Жилищное хозяйство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</si>
  <si>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</si>
  <si>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</si>
  <si>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</si>
  <si>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</si>
  <si>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</si>
  <si>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Расходы за счет резервного фонда Правительства Калининградской области</t>
  </si>
  <si>
    <t>99 2 00 21910</t>
  </si>
  <si>
    <t>22 1 77 28000</t>
  </si>
  <si>
    <t>Коммунальное хозяйство</t>
  </si>
  <si>
    <t>Программа комплексного развития систем коммунальной инфраструктуры муниципального образования "Советский городской округ" на 2012-2018 годы</t>
  </si>
  <si>
    <t>22 1 77 10000</t>
  </si>
  <si>
    <t>Благоустройство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</si>
  <si>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</si>
  <si>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17 S1070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</si>
  <si>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</si>
  <si>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</si>
  <si>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</si>
  <si>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</si>
  <si>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</si>
  <si>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</si>
  <si>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</si>
  <si>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</si>
  <si>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</si>
  <si>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</si>
  <si>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</si>
  <si>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S1220</t>
  </si>
  <si>
    <t>Программа "Социальная поддержка отдельных категорий граждан МО "Советский городской округ" на 2016-2018 годы"</t>
  </si>
  <si>
    <t>22 1 77 05000</t>
  </si>
  <si>
    <t xml:space="preserve">Программа "Пожарная безопасность муниципального образования "Советский городской округ" на 2016-2018 годы" 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</si>
  <si>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</si>
  <si>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</si>
  <si>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</si>
  <si>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</si>
  <si>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</si>
  <si>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</si>
  <si>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</si>
  <si>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</si>
  <si>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</si>
  <si>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</si>
  <si>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</si>
  <si>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</si>
  <si>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</si>
  <si>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</si>
  <si>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</si>
  <si>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</si>
  <si>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</si>
  <si>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21 L0279</t>
  </si>
  <si>
    <t>22 1 21 R0279</t>
  </si>
  <si>
    <t>Общее образование</t>
  </si>
  <si>
    <t>22 1 77 27030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</si>
  <si>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</si>
  <si>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</si>
  <si>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</si>
  <si>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</si>
  <si>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</si>
  <si>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</si>
  <si>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</si>
  <si>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</si>
  <si>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</si>
  <si>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</si>
  <si>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</si>
  <si>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</si>
  <si>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</si>
  <si>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</si>
  <si>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</si>
  <si>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</si>
  <si>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</si>
  <si>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</si>
  <si>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</si>
  <si>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</si>
  <si>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Культура</t>
  </si>
  <si>
    <t>Субсидии на поддержку отрасли культуры</t>
  </si>
  <si>
    <t>04 3 94 71090</t>
  </si>
  <si>
    <t>Программа "Развитие культуры в муниципальном образовании "Советский городской округ" на 2014-2018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</si>
  <si>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</si>
  <si>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</si>
  <si>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</si>
  <si>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</si>
  <si>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</si>
  <si>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</si>
  <si>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</si>
  <si>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</si>
  <si>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</si>
  <si>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</si>
  <si>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</si>
  <si>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</si>
  <si>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</si>
  <si>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</si>
  <si>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</si>
  <si>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</si>
  <si>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</si>
  <si>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</si>
  <si>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</si>
  <si>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</si>
  <si>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</si>
  <si>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</si>
  <si>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</si>
  <si>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</si>
  <si>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</si>
  <si>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</si>
  <si>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</si>
  <si>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</si>
  <si>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</si>
  <si>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</si>
  <si>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</si>
  <si>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</si>
  <si>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</si>
  <si>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</si>
  <si>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22 1 06 R0200</t>
  </si>
  <si>
    <t>22 1 06 L0200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</si>
  <si>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</si>
  <si>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</si>
  <si>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22 1 13 R0274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</si>
  <si>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2016-2018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</si>
  <si>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</si>
  <si>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</si>
  <si>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</si>
  <si>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</si>
  <si>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</si>
  <si>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</si>
  <si>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</si>
  <si>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</si>
  <si>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</si>
  <si>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</si>
  <si>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</si>
  <si>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</si>
  <si>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</si>
  <si>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</si>
  <si>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</si>
  <si>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</si>
  <si>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</si>
  <si>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</si>
  <si>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</si>
  <si>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</si>
  <si>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</si>
  <si>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</si>
  <si>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</si>
  <si>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</si>
  <si>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</si>
  <si>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</si>
  <si>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</si>
  <si>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</si>
  <si>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</si>
  <si>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0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</si>
  <si>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</si>
  <si>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</si>
  <si>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</si>
  <si>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</si>
  <si>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</si>
  <si>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</si>
  <si>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</si>
  <si>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</si>
  <si>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                                                                                                                                                                                  Приложение 5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</si>
  <si>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</si>
  <si>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</si>
  <si>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от  "20" декабря  2017г.  № 232</t>
  </si>
  <si>
    <t xml:space="preserve">Ведомственная структура расходов бюджета Советского городского округа </t>
  </si>
  <si>
    <t>на 2018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</si>
  <si>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</si>
  <si>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</si>
  <si>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</si>
  <si>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</si>
  <si>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</si>
  <si>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</si>
  <si>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</si>
  <si>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</si>
  <si>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</si>
  <si>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</si>
  <si>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</si>
  <si>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</si>
  <si>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Реализиция государственных функций, связанных с общегосударственным управлением  </t>
  </si>
  <si>
    <t>22 1 77  01000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</si>
  <si>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</si>
  <si>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</si>
  <si>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</si>
  <si>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Программа "Профилактика правонарушений"на 2017-2019г.г.</t>
  </si>
  <si>
    <t>Капитальные вложения в объекты государственной (муниципальной) собственности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</si>
  <si>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</si>
  <si>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</si>
  <si>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</si>
  <si>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Программа "Ремонт и содержание дорог и мостов в муниципальном образовании "Советский городской округ" на 2014 - 2018годы"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</si>
  <si>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</si>
  <si>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</si>
  <si>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</si>
  <si>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</si>
  <si>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</si>
  <si>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 xml:space="preserve">Расходы на строительство газораспределительных сетей низкого давления и газопроводов-вводов к жилым домам по ул. Липовой, ул. Садовой, ул. Ореховой, ул. Толбухина, ул. Малиновой, ул. Вишневой, ул. П. Морозова </t>
  </si>
  <si>
    <t>06 И В4 94035</t>
  </si>
  <si>
    <t>Расходы на строительство газопроводов высокого, среднего и низкого давления для обеспечения развития инфраструктуры и предприятий в г. Советске</t>
  </si>
  <si>
    <t>06 И В4 94040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</si>
  <si>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</si>
  <si>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</si>
  <si>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</si>
  <si>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</si>
  <si>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</si>
  <si>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</si>
  <si>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</si>
  <si>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</si>
  <si>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22 1 77 17000</t>
  </si>
  <si>
    <t>Расходы по содержанию города (содержание города)</t>
  </si>
  <si>
    <t>22 1 25 S1120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</si>
  <si>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</si>
  <si>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</si>
  <si>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2016-2018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</si>
  <si>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</si>
  <si>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</si>
  <si>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</si>
  <si>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Молодежная политика</t>
  </si>
  <si>
    <t>Оздоровление детей за счет средств областного бюджета</t>
  </si>
  <si>
    <t>Программа "Профилактика правонарушений" на 2017-2019 г.г.  (трудоустройство   несовершеннолетних в летний период)</t>
  </si>
  <si>
    <t>04 3 94 R5190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</si>
  <si>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</si>
  <si>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</si>
  <si>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</si>
  <si>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</si>
  <si>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</si>
  <si>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</si>
  <si>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</si>
  <si>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</si>
  <si>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</si>
  <si>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</si>
  <si>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</si>
  <si>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</si>
  <si>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</si>
  <si>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</si>
  <si>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</si>
  <si>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2016-2018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</si>
  <si>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</si>
  <si>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09 2 Л2 71050</t>
  </si>
  <si>
    <t>510 2 02 25497 04 0000 151</t>
  </si>
  <si>
    <t xml:space="preserve">Субсидии бюджетам городских округов на реализацию мероприятий по обеспечению жильем молодых семей 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</si>
  <si>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</si>
  <si>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</si>
  <si>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 xml:space="preserve"> от  "27"  июня  2018г.  № 280</t>
  </si>
  <si>
    <t xml:space="preserve">                                                                                    от  "27"  июня  2018 г.  № 280</t>
  </si>
  <si>
    <t xml:space="preserve">                                                                                    от  "20"  декабря  2017г.  № 232</t>
  </si>
  <si>
    <r>
      <t xml:space="preserve">                                                                                    от  "27"  июня  2017г.  № 280</t>
    </r>
    <r>
      <rPr>
        <u/>
        <sz val="10"/>
        <rFont val="Times New Roman"/>
        <family val="1"/>
        <charset val="204"/>
      </rPr>
      <t xml:space="preserve">    </t>
    </r>
  </si>
  <si>
    <t xml:space="preserve"> от  "27" июня  2018г.  № 280</t>
  </si>
  <si>
    <t xml:space="preserve">                                                                                                                                                     от  "27"  июня 2018г. 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</si>
</sst>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4" fontId="2" fillId="0" borderId="0" xfId="1" applyNumberFormat="1" applyFont="1" applyFill="1" applyAlignment="1">
      <alignment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center" vertical="center" wrapText="1"/>
    </xf>
    <xf numFmtId="4" fontId="15" fillId="0" borderId="0" xfId="1" applyNumberFormat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17" fillId="0" borderId="0" xfId="2" applyFont="1" applyFill="1" applyBorder="1"/>
    <xf numFmtId="0" fontId="3" fillId="0" borderId="2" xfId="2" applyFont="1" applyFill="1" applyBorder="1" applyAlignment="1">
      <alignment horizontal="left" wrapText="1"/>
    </xf>
    <xf numFmtId="0" fontId="17" fillId="0" borderId="3" xfId="2" applyFont="1" applyFill="1" applyBorder="1"/>
    <xf numFmtId="4" fontId="2" fillId="0" borderId="0" xfId="2" applyNumberFormat="1" applyFont="1" applyFill="1" applyBorder="1"/>
    <xf numFmtId="0" fontId="2" fillId="0" borderId="3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14" fillId="0" borderId="0" xfId="2" applyFont="1" applyFill="1" applyBorder="1"/>
    <xf numFmtId="4" fontId="18" fillId="0" borderId="0" xfId="2" applyNumberFormat="1" applyFont="1" applyFill="1" applyBorder="1"/>
    <xf numFmtId="0" fontId="7" fillId="0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11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0" fontId="8" fillId="0" borderId="2" xfId="2" applyFont="1" applyBorder="1" applyAlignment="1">
      <alignment wrapText="1"/>
    </xf>
    <xf numFmtId="4" fontId="11" fillId="0" borderId="2" xfId="2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2" fontId="11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4" fontId="4" fillId="0" borderId="0" xfId="2" applyNumberFormat="1" applyFont="1" applyFill="1" applyBorder="1"/>
    <xf numFmtId="164" fontId="2" fillId="0" borderId="0" xfId="1" applyNumberFormat="1" applyFont="1" applyFill="1"/>
    <xf numFmtId="0" fontId="1" fillId="0" borderId="0" xfId="1" applyFont="1"/>
    <xf numFmtId="0" fontId="1" fillId="0" borderId="0" xfId="1" applyFont="1" applyFill="1"/>
    <xf numFmtId="0" fontId="20" fillId="0" borderId="0" xfId="1" applyFont="1" applyAlignment="1">
      <alignment horizontal="right"/>
    </xf>
    <xf numFmtId="0" fontId="21" fillId="0" borderId="0" xfId="1" applyFont="1"/>
    <xf numFmtId="0" fontId="21" fillId="0" borderId="0" xfId="1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wrapText="1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wrapText="1"/>
    </xf>
    <xf numFmtId="0" fontId="7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vertical="center" wrapText="1"/>
    </xf>
    <xf numFmtId="0" fontId="23" fillId="0" borderId="0" xfId="1" applyFont="1"/>
    <xf numFmtId="0" fontId="24" fillId="0" borderId="0" xfId="1" applyFont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5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7" fillId="0" borderId="2" xfId="1" applyFont="1" applyFill="1" applyBorder="1" applyAlignment="1">
      <alignment horizontal="left" wrapText="1"/>
    </xf>
    <xf numFmtId="49" fontId="27" fillId="0" borderId="2" xfId="1" applyNumberFormat="1" applyFont="1" applyFill="1" applyBorder="1" applyAlignment="1">
      <alignment horizontal="center" wrapText="1"/>
    </xf>
    <xf numFmtId="4" fontId="27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>
      <alignment horizontal="left" wrapText="1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7" fillId="0" borderId="0" xfId="1" applyFont="1" applyFill="1"/>
    <xf numFmtId="49" fontId="14" fillId="0" borderId="2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7" fillId="0" borderId="2" xfId="1" applyNumberFormat="1" applyFont="1" applyFill="1" applyBorder="1" applyAlignment="1">
      <alignment horizontal="center"/>
    </xf>
    <xf numFmtId="49" fontId="27" fillId="0" borderId="6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 shrinkToFit="1"/>
    </xf>
    <xf numFmtId="49" fontId="11" fillId="0" borderId="6" xfId="1" applyNumberFormat="1" applyFont="1" applyFill="1" applyBorder="1" applyAlignment="1">
      <alignment horizontal="center"/>
    </xf>
    <xf numFmtId="0" fontId="28" fillId="0" borderId="0" xfId="1" applyFont="1" applyFill="1"/>
    <xf numFmtId="0" fontId="11" fillId="0" borderId="2" xfId="1" applyFont="1" applyFill="1" applyBorder="1" applyAlignment="1">
      <alignment horizontal="left"/>
    </xf>
    <xf numFmtId="0" fontId="27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/>
    </xf>
    <xf numFmtId="0" fontId="14" fillId="0" borderId="2" xfId="1" applyFont="1" applyFill="1" applyBorder="1" applyAlignment="1">
      <alignment wrapText="1" shrinkToFit="1"/>
    </xf>
    <xf numFmtId="0" fontId="29" fillId="0" borderId="0" xfId="1" applyFont="1" applyFill="1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0" fontId="22" fillId="0" borderId="2" xfId="1" applyFont="1" applyFill="1" applyBorder="1" applyAlignment="1">
      <alignment vertical="center" wrapText="1" shrinkToFit="1"/>
    </xf>
    <xf numFmtId="4" fontId="13" fillId="0" borderId="2" xfId="1" applyNumberFormat="1" applyFont="1" applyFill="1" applyBorder="1" applyAlignment="1">
      <alignment horizontal="center" wrapText="1"/>
    </xf>
    <xf numFmtId="0" fontId="28" fillId="0" borderId="2" xfId="1" applyFont="1" applyFill="1" applyBorder="1" applyAlignment="1">
      <alignment horizontal="left"/>
    </xf>
    <xf numFmtId="49" fontId="28" fillId="0" borderId="2" xfId="1" applyNumberFormat="1" applyFont="1" applyFill="1" applyBorder="1" applyAlignment="1">
      <alignment horizontal="center"/>
    </xf>
    <xf numFmtId="4" fontId="28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 wrapText="1"/>
    </xf>
    <xf numFmtId="0" fontId="18" fillId="0" borderId="0" xfId="1" applyFont="1" applyFill="1"/>
    <xf numFmtId="0" fontId="30" fillId="0" borderId="0" xfId="1" applyFont="1" applyFill="1"/>
    <xf numFmtId="0" fontId="31" fillId="0" borderId="0" xfId="1" applyFont="1" applyFill="1"/>
    <xf numFmtId="0" fontId="28" fillId="0" borderId="2" xfId="1" applyFont="1" applyFill="1" applyBorder="1" applyAlignment="1">
      <alignment horizontal="left" wrapText="1"/>
    </xf>
    <xf numFmtId="49" fontId="28" fillId="0" borderId="2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14" fillId="0" borderId="2" xfId="1" applyFont="1" applyFill="1" applyBorder="1" applyAlignment="1">
      <alignment horizontal="left"/>
    </xf>
    <xf numFmtId="0" fontId="33" fillId="0" borderId="0" xfId="1" applyFont="1" applyFill="1"/>
    <xf numFmtId="0" fontId="34" fillId="0" borderId="0" xfId="1" applyFont="1" applyFill="1"/>
    <xf numFmtId="49" fontId="13" fillId="0" borderId="6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 wrapText="1"/>
    </xf>
    <xf numFmtId="49" fontId="11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/>
    </xf>
    <xf numFmtId="0" fontId="35" fillId="0" borderId="0" xfId="1" applyFont="1" applyFill="1"/>
    <xf numFmtId="0" fontId="14" fillId="0" borderId="4" xfId="1" applyFont="1" applyFill="1" applyBorder="1" applyAlignment="1">
      <alignment horizontal="left" wrapText="1"/>
    </xf>
    <xf numFmtId="49" fontId="14" fillId="0" borderId="6" xfId="1" applyNumberFormat="1" applyFont="1" applyFill="1" applyBorder="1" applyAlignment="1">
      <alignment horizontal="center" wrapText="1"/>
    </xf>
    <xf numFmtId="0" fontId="36" fillId="0" borderId="0" xfId="1" applyFont="1" applyFill="1"/>
    <xf numFmtId="49" fontId="13" fillId="0" borderId="6" xfId="1" applyNumberFormat="1" applyFont="1" applyFill="1" applyBorder="1" applyAlignment="1">
      <alignment horizontal="center" wrapText="1"/>
    </xf>
    <xf numFmtId="0" fontId="37" fillId="0" borderId="0" xfId="1" applyFont="1" applyFill="1"/>
    <xf numFmtId="49" fontId="13" fillId="0" borderId="8" xfId="1" applyNumberFormat="1" applyFont="1" applyFill="1" applyBorder="1" applyAlignment="1">
      <alignment horizontal="center"/>
    </xf>
    <xf numFmtId="49" fontId="13" fillId="0" borderId="9" xfId="1" applyNumberFormat="1" applyFont="1" applyFill="1" applyBorder="1" applyAlignment="1">
      <alignment horizontal="center"/>
    </xf>
    <xf numFmtId="0" fontId="38" fillId="0" borderId="2" xfId="1" applyFont="1" applyFill="1" applyBorder="1" applyAlignment="1">
      <alignment horizontal="left"/>
    </xf>
    <xf numFmtId="49" fontId="38" fillId="0" borderId="8" xfId="1" applyNumberFormat="1" applyFont="1" applyFill="1" applyBorder="1" applyAlignment="1">
      <alignment horizontal="center"/>
    </xf>
    <xf numFmtId="49" fontId="38" fillId="0" borderId="2" xfId="1" applyNumberFormat="1" applyFont="1" applyFill="1" applyBorder="1" applyAlignment="1">
      <alignment horizontal="center" wrapText="1"/>
    </xf>
    <xf numFmtId="4" fontId="38" fillId="0" borderId="2" xfId="1" applyNumberFormat="1" applyFont="1" applyFill="1" applyBorder="1" applyAlignment="1">
      <alignment horizontal="center" wrapText="1"/>
    </xf>
    <xf numFmtId="0" fontId="39" fillId="0" borderId="0" xfId="1" applyFont="1" applyFill="1"/>
    <xf numFmtId="0" fontId="27" fillId="0" borderId="2" xfId="1" applyFont="1" applyFill="1" applyBorder="1" applyAlignment="1">
      <alignment horizontal="left" wrapText="1" shrinkToFit="1"/>
    </xf>
    <xf numFmtId="49" fontId="27" fillId="0" borderId="8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 shrinkToFit="1"/>
    </xf>
    <xf numFmtId="49" fontId="14" fillId="0" borderId="8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/>
    </xf>
    <xf numFmtId="0" fontId="27" fillId="0" borderId="2" xfId="1" applyFont="1" applyFill="1" applyBorder="1" applyAlignment="1">
      <alignment wrapText="1"/>
    </xf>
    <xf numFmtId="0" fontId="13" fillId="0" borderId="2" xfId="1" applyFont="1" applyFill="1" applyBorder="1" applyAlignment="1">
      <alignment wrapText="1"/>
    </xf>
    <xf numFmtId="0" fontId="26" fillId="0" borderId="2" xfId="1" applyFont="1" applyFill="1" applyBorder="1" applyAlignment="1">
      <alignment horizontal="left" wrapText="1"/>
    </xf>
    <xf numFmtId="0" fontId="7" fillId="0" borderId="0" xfId="1" applyFont="1" applyFill="1"/>
    <xf numFmtId="0" fontId="20" fillId="0" borderId="0" xfId="1" applyFont="1" applyFill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/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center" wrapText="1" shrinkToFit="1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7" fillId="0" borderId="0" xfId="1" applyFont="1" applyFill="1" applyAlignment="1"/>
    <xf numFmtId="0" fontId="8" fillId="0" borderId="13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center" vertical="center" wrapText="1" shrinkToFit="1"/>
    </xf>
    <xf numFmtId="49" fontId="11" fillId="0" borderId="14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wrapText="1"/>
    </xf>
    <xf numFmtId="49" fontId="9" fillId="0" borderId="14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 wrapText="1"/>
    </xf>
    <xf numFmtId="0" fontId="4" fillId="0" borderId="0" xfId="1" applyFont="1" applyFill="1" applyAlignment="1"/>
    <xf numFmtId="0" fontId="27" fillId="0" borderId="13" xfId="1" applyFont="1" applyFill="1" applyBorder="1" applyAlignment="1">
      <alignment horizontal="left" wrapText="1"/>
    </xf>
    <xf numFmtId="49" fontId="40" fillId="0" borderId="14" xfId="1" applyNumberFormat="1" applyFont="1" applyFill="1" applyBorder="1" applyAlignment="1">
      <alignment horizontal="center"/>
    </xf>
    <xf numFmtId="49" fontId="27" fillId="0" borderId="14" xfId="1" applyNumberFormat="1" applyFont="1" applyFill="1" applyBorder="1" applyAlignment="1">
      <alignment horizontal="center" wrapText="1"/>
    </xf>
    <xf numFmtId="0" fontId="40" fillId="0" borderId="0" xfId="1" applyFont="1" applyFill="1" applyAlignment="1"/>
    <xf numFmtId="0" fontId="13" fillId="0" borderId="13" xfId="1" applyFont="1" applyFill="1" applyBorder="1" applyAlignment="1">
      <alignment horizontal="left" wrapText="1"/>
    </xf>
    <xf numFmtId="49" fontId="10" fillId="0" borderId="14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 wrapText="1"/>
    </xf>
    <xf numFmtId="0" fontId="13" fillId="0" borderId="0" xfId="1" applyFont="1" applyFill="1" applyAlignment="1"/>
    <xf numFmtId="0" fontId="14" fillId="0" borderId="13" xfId="1" applyFont="1" applyFill="1" applyBorder="1" applyAlignment="1">
      <alignment horizontal="left" wrapText="1"/>
    </xf>
    <xf numFmtId="49" fontId="2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left" wrapText="1"/>
    </xf>
    <xf numFmtId="49" fontId="27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vertical="center"/>
    </xf>
    <xf numFmtId="0" fontId="14" fillId="0" borderId="0" xfId="1" applyFont="1" applyFill="1" applyAlignment="1"/>
    <xf numFmtId="49" fontId="13" fillId="0" borderId="14" xfId="1" applyNumberFormat="1" applyFont="1" applyFill="1" applyBorder="1" applyAlignment="1">
      <alignment horizontal="center"/>
    </xf>
    <xf numFmtId="0" fontId="28" fillId="0" borderId="0" xfId="1" applyFont="1" applyFill="1" applyAlignment="1"/>
    <xf numFmtId="164" fontId="13" fillId="0" borderId="15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wrapText="1" shrinkToFit="1"/>
    </xf>
    <xf numFmtId="164" fontId="11" fillId="0" borderId="15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/>
    </xf>
    <xf numFmtId="49" fontId="11" fillId="0" borderId="1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164" fontId="27" fillId="0" borderId="15" xfId="1" applyNumberFormat="1" applyFont="1" applyFill="1" applyBorder="1" applyAlignment="1">
      <alignment horizontal="center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4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1" fillId="0" borderId="14" xfId="1" applyNumberFormat="1" applyFont="1" applyFill="1" applyBorder="1" applyAlignment="1">
      <alignment horizontal="center" wrapText="1"/>
    </xf>
    <xf numFmtId="0" fontId="27" fillId="0" borderId="13" xfId="1" applyFont="1" applyFill="1" applyBorder="1" applyAlignment="1">
      <alignment horizontal="left"/>
    </xf>
    <xf numFmtId="49" fontId="2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/>
    </xf>
    <xf numFmtId="0" fontId="15" fillId="0" borderId="0" xfId="1" applyFont="1" applyFill="1" applyAlignment="1"/>
    <xf numFmtId="0" fontId="13" fillId="0" borderId="13" xfId="1" applyFont="1" applyFill="1" applyBorder="1" applyAlignment="1">
      <alignment horizontal="left" wrapText="1" shrinkToFit="1"/>
    </xf>
    <xf numFmtId="0" fontId="14" fillId="0" borderId="13" xfId="1" applyFont="1" applyFill="1" applyBorder="1" applyAlignment="1">
      <alignment horizontal="left"/>
    </xf>
    <xf numFmtId="0" fontId="27" fillId="0" borderId="0" xfId="1" applyFont="1" applyFill="1" applyAlignment="1"/>
    <xf numFmtId="0" fontId="14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wrapText="1" shrinkToFit="1"/>
    </xf>
    <xf numFmtId="49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7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horizontal="left" wrapText="1"/>
    </xf>
    <xf numFmtId="49" fontId="8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/>
    </xf>
    <xf numFmtId="164" fontId="14" fillId="0" borderId="15" xfId="1" applyNumberFormat="1" applyFont="1" applyFill="1" applyBorder="1" applyAlignment="1">
      <alignment horizontal="center" wrapText="1"/>
    </xf>
    <xf numFmtId="0" fontId="41" fillId="0" borderId="0" xfId="1" applyFont="1" applyFill="1" applyAlignment="1"/>
    <xf numFmtId="49" fontId="42" fillId="0" borderId="14" xfId="1" applyNumberFormat="1" applyFont="1" applyFill="1" applyBorder="1" applyAlignment="1">
      <alignment horizontal="center"/>
    </xf>
    <xf numFmtId="0" fontId="42" fillId="0" borderId="0" xfId="1" applyFont="1" applyFill="1" applyAlignment="1"/>
    <xf numFmtId="0" fontId="28" fillId="0" borderId="13" xfId="1" applyFont="1" applyFill="1" applyBorder="1" applyAlignment="1">
      <alignment horizontal="left"/>
    </xf>
    <xf numFmtId="49" fontId="28" fillId="0" borderId="14" xfId="1" applyNumberFormat="1" applyFont="1" applyFill="1" applyBorder="1" applyAlignment="1">
      <alignment horizontal="center"/>
    </xf>
    <xf numFmtId="164" fontId="28" fillId="0" borderId="15" xfId="1" applyNumberFormat="1" applyFont="1" applyFill="1" applyBorder="1" applyAlignment="1">
      <alignment horizontal="center"/>
    </xf>
    <xf numFmtId="164" fontId="27" fillId="0" borderId="15" xfId="1" applyNumberFormat="1" applyFont="1" applyFill="1" applyBorder="1" applyAlignment="1">
      <alignment horizontal="center" wrapText="1"/>
    </xf>
    <xf numFmtId="0" fontId="28" fillId="0" borderId="13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164" fontId="10" fillId="0" borderId="15" xfId="1" applyNumberFormat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 wrapText="1"/>
    </xf>
    <xf numFmtId="49" fontId="28" fillId="0" borderId="14" xfId="1" applyNumberFormat="1" applyFont="1" applyFill="1" applyBorder="1" applyAlignment="1">
      <alignment horizontal="center" wrapText="1"/>
    </xf>
    <xf numFmtId="49" fontId="42" fillId="0" borderId="14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 shrinkToFit="1"/>
    </xf>
    <xf numFmtId="0" fontId="27" fillId="0" borderId="14" xfId="1" applyFont="1" applyFill="1" applyBorder="1" applyAlignment="1">
      <alignment horizontal="center" wrapText="1" shrinkToFit="1"/>
    </xf>
    <xf numFmtId="49" fontId="5" fillId="0" borderId="14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/>
    </xf>
    <xf numFmtId="0" fontId="13" fillId="0" borderId="13" xfId="1" applyFont="1" applyFill="1" applyBorder="1" applyAlignment="1">
      <alignment wrapText="1" shrinkToFit="1"/>
    </xf>
    <xf numFmtId="0" fontId="13" fillId="0" borderId="13" xfId="1" applyFont="1" applyFill="1" applyBorder="1" applyAlignment="1">
      <alignment wrapText="1"/>
    </xf>
    <xf numFmtId="0" fontId="13" fillId="0" borderId="14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center" wrapText="1" shrinkToFit="1"/>
    </xf>
    <xf numFmtId="49" fontId="13" fillId="0" borderId="14" xfId="1" applyNumberFormat="1" applyFont="1" applyFill="1" applyBorder="1" applyAlignment="1">
      <alignment horizontal="center" wrapText="1" shrinkToFit="1"/>
    </xf>
    <xf numFmtId="164" fontId="13" fillId="0" borderId="15" xfId="1" applyNumberFormat="1" applyFont="1" applyFill="1" applyBorder="1" applyAlignment="1">
      <alignment horizontal="center" wrapText="1" shrinkToFit="1"/>
    </xf>
    <xf numFmtId="49" fontId="14" fillId="0" borderId="14" xfId="1" applyNumberFormat="1" applyFont="1" applyFill="1" applyBorder="1" applyAlignment="1">
      <alignment horizontal="center" wrapText="1" shrinkToFit="1"/>
    </xf>
    <xf numFmtId="164" fontId="14" fillId="0" borderId="15" xfId="1" applyNumberFormat="1" applyFont="1" applyFill="1" applyBorder="1" applyAlignment="1">
      <alignment horizontal="center" wrapText="1" shrinkToFit="1"/>
    </xf>
    <xf numFmtId="0" fontId="9" fillId="0" borderId="13" xfId="1" applyFont="1" applyFill="1" applyBorder="1" applyAlignment="1">
      <alignment wrapText="1" shrinkToFit="1"/>
    </xf>
    <xf numFmtId="0" fontId="13" fillId="0" borderId="16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wrapText="1"/>
    </xf>
    <xf numFmtId="164" fontId="11" fillId="0" borderId="15" xfId="1" applyNumberFormat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 shrinkToFit="1"/>
    </xf>
    <xf numFmtId="0" fontId="11" fillId="0" borderId="14" xfId="1" applyFont="1" applyFill="1" applyBorder="1" applyAlignment="1">
      <alignment horizontal="center" wrapText="1" shrinkToFit="1"/>
    </xf>
    <xf numFmtId="0" fontId="5" fillId="0" borderId="14" xfId="1" applyFont="1" applyFill="1" applyBorder="1" applyAlignment="1">
      <alignment horizontal="center" wrapText="1" shrinkToFit="1"/>
    </xf>
    <xf numFmtId="49" fontId="12" fillId="0" borderId="1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0" fontId="27" fillId="0" borderId="13" xfId="1" applyFont="1" applyFill="1" applyBorder="1" applyAlignment="1">
      <alignment wrapText="1"/>
    </xf>
    <xf numFmtId="0" fontId="43" fillId="0" borderId="13" xfId="1" applyFont="1" applyFill="1" applyBorder="1" applyAlignment="1">
      <alignment horizontal="left" wrapText="1"/>
    </xf>
    <xf numFmtId="0" fontId="26" fillId="0" borderId="13" xfId="1" applyFont="1" applyFill="1" applyBorder="1" applyAlignment="1">
      <alignment horizontal="left" wrapText="1"/>
    </xf>
    <xf numFmtId="0" fontId="44" fillId="0" borderId="13" xfId="1" applyFont="1" applyFill="1" applyBorder="1" applyAlignment="1">
      <alignment horizontal="left" wrapText="1"/>
    </xf>
    <xf numFmtId="0" fontId="14" fillId="0" borderId="13" xfId="1" applyFont="1" applyFill="1" applyBorder="1" applyAlignment="1">
      <alignment wrapText="1"/>
    </xf>
    <xf numFmtId="49" fontId="41" fillId="0" borderId="14" xfId="1" applyNumberFormat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 wrapText="1" shrinkToFit="1"/>
    </xf>
    <xf numFmtId="0" fontId="14" fillId="0" borderId="13" xfId="1" applyFont="1" applyFill="1" applyBorder="1" applyAlignment="1">
      <alignment horizontal="left" wrapText="1" shrinkToFit="1"/>
    </xf>
    <xf numFmtId="0" fontId="11" fillId="0" borderId="17" xfId="1" applyFont="1" applyFill="1" applyBorder="1" applyAlignment="1">
      <alignment horizontal="left" wrapText="1"/>
    </xf>
    <xf numFmtId="0" fontId="11" fillId="0" borderId="18" xfId="1" applyFont="1" applyFill="1" applyBorder="1" applyAlignment="1">
      <alignment horizontal="center" wrapText="1" shrinkToFit="1"/>
    </xf>
    <xf numFmtId="49" fontId="11" fillId="0" borderId="18" xfId="1" applyNumberFormat="1" applyFont="1" applyFill="1" applyBorder="1" applyAlignment="1">
      <alignment horizontal="center"/>
    </xf>
    <xf numFmtId="0" fontId="13" fillId="0" borderId="17" xfId="1" applyFont="1" applyFill="1" applyBorder="1" applyAlignment="1">
      <alignment horizontal="left" wrapText="1"/>
    </xf>
    <xf numFmtId="49" fontId="13" fillId="0" borderId="18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left" wrapText="1"/>
    </xf>
    <xf numFmtId="0" fontId="14" fillId="0" borderId="19" xfId="1" applyFont="1" applyFill="1" applyBorder="1" applyAlignment="1">
      <alignment horizontal="center" wrapText="1" shrinkToFit="1"/>
    </xf>
    <xf numFmtId="49" fontId="14" fillId="0" borderId="18" xfId="1" applyNumberFormat="1" applyFont="1" applyFill="1" applyBorder="1" applyAlignment="1">
      <alignment horizontal="center"/>
    </xf>
    <xf numFmtId="49" fontId="14" fillId="0" borderId="20" xfId="1" applyNumberFormat="1" applyFont="1" applyFill="1" applyBorder="1" applyAlignment="1">
      <alignment horizontal="center"/>
    </xf>
    <xf numFmtId="49" fontId="14" fillId="0" borderId="18" xfId="1" applyNumberFormat="1" applyFont="1" applyFill="1" applyBorder="1" applyAlignment="1">
      <alignment horizontal="center" wrapText="1"/>
    </xf>
    <xf numFmtId="164" fontId="14" fillId="0" borderId="21" xfId="1" applyNumberFormat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 wrapText="1" shrinkToFit="1"/>
    </xf>
    <xf numFmtId="164" fontId="13" fillId="0" borderId="21" xfId="1" applyNumberFormat="1" applyFont="1" applyFill="1" applyBorder="1" applyAlignment="1">
      <alignment horizontal="center"/>
    </xf>
    <xf numFmtId="0" fontId="14" fillId="0" borderId="22" xfId="1" applyFont="1" applyFill="1" applyBorder="1" applyAlignment="1">
      <alignment horizontal="center" wrapText="1" shrinkToFit="1"/>
    </xf>
    <xf numFmtId="49" fontId="14" fillId="0" borderId="11" xfId="1" applyNumberFormat="1" applyFont="1" applyFill="1" applyBorder="1" applyAlignment="1">
      <alignment horizontal="center"/>
    </xf>
    <xf numFmtId="49" fontId="14" fillId="0" borderId="22" xfId="1" applyNumberFormat="1" applyFont="1" applyFill="1" applyBorder="1" applyAlignment="1">
      <alignment horizontal="center"/>
    </xf>
    <xf numFmtId="49" fontId="14" fillId="0" borderId="20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5" fillId="0" borderId="0" xfId="1" applyNumberFormat="1" applyFont="1" applyFill="1"/>
    <xf numFmtId="164" fontId="11" fillId="0" borderId="12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11" fillId="0" borderId="4" xfId="1" applyFont="1" applyFill="1" applyBorder="1" applyAlignment="1">
      <alignment horizontal="left"/>
    </xf>
    <xf numFmtId="0" fontId="1" fillId="0" borderId="5" xfId="1" applyFill="1" applyBorder="1" applyAlignment="1"/>
    <xf numFmtId="0" fontId="1" fillId="0" borderId="6" xfId="1" applyFill="1" applyBorder="1" applyAlignment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5" fillId="0" borderId="8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/>
    </xf>
    <xf numFmtId="0" fontId="1" fillId="0" borderId="5" xfId="1" applyFill="1" applyBorder="1"/>
    <xf numFmtId="0" fontId="1" fillId="0" borderId="6" xfId="1" applyFill="1" applyBorder="1"/>
    <xf numFmtId="164" fontId="15" fillId="0" borderId="8" xfId="1" applyNumberFormat="1" applyFont="1" applyFill="1" applyBorder="1" applyAlignment="1">
      <alignment horizontal="center" vertical="center" wrapText="1"/>
    </xf>
    <xf numFmtId="164" fontId="1" fillId="0" borderId="7" xfId="1" applyNumberFormat="1" applyFill="1" applyBorder="1"/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9"/>
  <sheetViews>
    <sheetView tabSelected="1" workbookViewId="0">
      <selection activeCell="B3" sqref="B3:C3"/>
    </sheetView>
  </sheetViews>
  <sheetFormatPr defaultColWidth="9.140625" defaultRowHeight="15" x14ac:dyDescent="0.25"/>
  <cols>
    <col min="1" max="1" width="26.7109375" style="6" customWidth="1"/>
    <col min="2" max="2" width="51" style="5" customWidth="1"/>
    <col min="3" max="3" width="16.28515625" style="42" customWidth="1"/>
    <col min="4" max="4" width="10.42578125" style="5" customWidth="1"/>
    <col min="5" max="5" width="18.28515625" style="5" customWidth="1"/>
    <col min="6" max="256" width="9.140625" style="5"/>
    <col min="257" max="257" width="26.7109375" style="5" customWidth="1"/>
    <col min="258" max="258" width="51" style="5" customWidth="1"/>
    <col min="259" max="259" width="16.28515625" style="5" customWidth="1"/>
    <col min="260" max="260" width="10.42578125" style="5" customWidth="1"/>
    <col min="261" max="512" width="9.140625" style="5"/>
    <col min="513" max="513" width="26.7109375" style="5" customWidth="1"/>
    <col min="514" max="514" width="51" style="5" customWidth="1"/>
    <col min="515" max="515" width="16.28515625" style="5" customWidth="1"/>
    <col min="516" max="516" width="10.42578125" style="5" customWidth="1"/>
    <col min="517" max="768" width="9.140625" style="5"/>
    <col min="769" max="769" width="26.7109375" style="5" customWidth="1"/>
    <col min="770" max="770" width="51" style="5" customWidth="1"/>
    <col min="771" max="771" width="16.28515625" style="5" customWidth="1"/>
    <col min="772" max="772" width="10.42578125" style="5" customWidth="1"/>
    <col min="773" max="1024" width="9.140625" style="5"/>
    <col min="1025" max="1025" width="26.7109375" style="5" customWidth="1"/>
    <col min="1026" max="1026" width="51" style="5" customWidth="1"/>
    <col min="1027" max="1027" width="16.28515625" style="5" customWidth="1"/>
    <col min="1028" max="1028" width="10.42578125" style="5" customWidth="1"/>
    <col min="1029" max="1280" width="9.140625" style="5"/>
    <col min="1281" max="1281" width="26.7109375" style="5" customWidth="1"/>
    <col min="1282" max="1282" width="51" style="5" customWidth="1"/>
    <col min="1283" max="1283" width="16.28515625" style="5" customWidth="1"/>
    <col min="1284" max="1284" width="10.42578125" style="5" customWidth="1"/>
    <col min="1285" max="1536" width="9.140625" style="5"/>
    <col min="1537" max="1537" width="26.7109375" style="5" customWidth="1"/>
    <col min="1538" max="1538" width="51" style="5" customWidth="1"/>
    <col min="1539" max="1539" width="16.28515625" style="5" customWidth="1"/>
    <col min="1540" max="1540" width="10.42578125" style="5" customWidth="1"/>
    <col min="1541" max="1792" width="9.140625" style="5"/>
    <col min="1793" max="1793" width="26.7109375" style="5" customWidth="1"/>
    <col min="1794" max="1794" width="51" style="5" customWidth="1"/>
    <col min="1795" max="1795" width="16.28515625" style="5" customWidth="1"/>
    <col min="1796" max="1796" width="10.42578125" style="5" customWidth="1"/>
    <col min="1797" max="2048" width="9.140625" style="5"/>
    <col min="2049" max="2049" width="26.7109375" style="5" customWidth="1"/>
    <col min="2050" max="2050" width="51" style="5" customWidth="1"/>
    <col min="2051" max="2051" width="16.28515625" style="5" customWidth="1"/>
    <col min="2052" max="2052" width="10.42578125" style="5" customWidth="1"/>
    <col min="2053" max="2304" width="9.140625" style="5"/>
    <col min="2305" max="2305" width="26.7109375" style="5" customWidth="1"/>
    <col min="2306" max="2306" width="51" style="5" customWidth="1"/>
    <col min="2307" max="2307" width="16.28515625" style="5" customWidth="1"/>
    <col min="2308" max="2308" width="10.42578125" style="5" customWidth="1"/>
    <col min="2309" max="2560" width="9.140625" style="5"/>
    <col min="2561" max="2561" width="26.7109375" style="5" customWidth="1"/>
    <col min="2562" max="2562" width="51" style="5" customWidth="1"/>
    <col min="2563" max="2563" width="16.28515625" style="5" customWidth="1"/>
    <col min="2564" max="2564" width="10.42578125" style="5" customWidth="1"/>
    <col min="2565" max="2816" width="9.140625" style="5"/>
    <col min="2817" max="2817" width="26.7109375" style="5" customWidth="1"/>
    <col min="2818" max="2818" width="51" style="5" customWidth="1"/>
    <col min="2819" max="2819" width="16.28515625" style="5" customWidth="1"/>
    <col min="2820" max="2820" width="10.42578125" style="5" customWidth="1"/>
    <col min="2821" max="3072" width="9.140625" style="5"/>
    <col min="3073" max="3073" width="26.7109375" style="5" customWidth="1"/>
    <col min="3074" max="3074" width="51" style="5" customWidth="1"/>
    <col min="3075" max="3075" width="16.28515625" style="5" customWidth="1"/>
    <col min="3076" max="3076" width="10.42578125" style="5" customWidth="1"/>
    <col min="3077" max="3328" width="9.140625" style="5"/>
    <col min="3329" max="3329" width="26.7109375" style="5" customWidth="1"/>
    <col min="3330" max="3330" width="51" style="5" customWidth="1"/>
    <col min="3331" max="3331" width="16.28515625" style="5" customWidth="1"/>
    <col min="3332" max="3332" width="10.42578125" style="5" customWidth="1"/>
    <col min="3333" max="3584" width="9.140625" style="5"/>
    <col min="3585" max="3585" width="26.7109375" style="5" customWidth="1"/>
    <col min="3586" max="3586" width="51" style="5" customWidth="1"/>
    <col min="3587" max="3587" width="16.28515625" style="5" customWidth="1"/>
    <col min="3588" max="3588" width="10.42578125" style="5" customWidth="1"/>
    <col min="3589" max="3840" width="9.140625" style="5"/>
    <col min="3841" max="3841" width="26.7109375" style="5" customWidth="1"/>
    <col min="3842" max="3842" width="51" style="5" customWidth="1"/>
    <col min="3843" max="3843" width="16.28515625" style="5" customWidth="1"/>
    <col min="3844" max="3844" width="10.42578125" style="5" customWidth="1"/>
    <col min="3845" max="4096" width="9.140625" style="5"/>
    <col min="4097" max="4097" width="26.7109375" style="5" customWidth="1"/>
    <col min="4098" max="4098" width="51" style="5" customWidth="1"/>
    <col min="4099" max="4099" width="16.28515625" style="5" customWidth="1"/>
    <col min="4100" max="4100" width="10.42578125" style="5" customWidth="1"/>
    <col min="4101" max="4352" width="9.140625" style="5"/>
    <col min="4353" max="4353" width="26.7109375" style="5" customWidth="1"/>
    <col min="4354" max="4354" width="51" style="5" customWidth="1"/>
    <col min="4355" max="4355" width="16.28515625" style="5" customWidth="1"/>
    <col min="4356" max="4356" width="10.42578125" style="5" customWidth="1"/>
    <col min="4357" max="4608" width="9.140625" style="5"/>
    <col min="4609" max="4609" width="26.7109375" style="5" customWidth="1"/>
    <col min="4610" max="4610" width="51" style="5" customWidth="1"/>
    <col min="4611" max="4611" width="16.28515625" style="5" customWidth="1"/>
    <col min="4612" max="4612" width="10.42578125" style="5" customWidth="1"/>
    <col min="4613" max="4864" width="9.140625" style="5"/>
    <col min="4865" max="4865" width="26.7109375" style="5" customWidth="1"/>
    <col min="4866" max="4866" width="51" style="5" customWidth="1"/>
    <col min="4867" max="4867" width="16.28515625" style="5" customWidth="1"/>
    <col min="4868" max="4868" width="10.42578125" style="5" customWidth="1"/>
    <col min="4869" max="5120" width="9.140625" style="5"/>
    <col min="5121" max="5121" width="26.7109375" style="5" customWidth="1"/>
    <col min="5122" max="5122" width="51" style="5" customWidth="1"/>
    <col min="5123" max="5123" width="16.28515625" style="5" customWidth="1"/>
    <col min="5124" max="5124" width="10.42578125" style="5" customWidth="1"/>
    <col min="5125" max="5376" width="9.140625" style="5"/>
    <col min="5377" max="5377" width="26.7109375" style="5" customWidth="1"/>
    <col min="5378" max="5378" width="51" style="5" customWidth="1"/>
    <col min="5379" max="5379" width="16.28515625" style="5" customWidth="1"/>
    <col min="5380" max="5380" width="10.42578125" style="5" customWidth="1"/>
    <col min="5381" max="5632" width="9.140625" style="5"/>
    <col min="5633" max="5633" width="26.7109375" style="5" customWidth="1"/>
    <col min="5634" max="5634" width="51" style="5" customWidth="1"/>
    <col min="5635" max="5635" width="16.28515625" style="5" customWidth="1"/>
    <col min="5636" max="5636" width="10.42578125" style="5" customWidth="1"/>
    <col min="5637" max="5888" width="9.140625" style="5"/>
    <col min="5889" max="5889" width="26.7109375" style="5" customWidth="1"/>
    <col min="5890" max="5890" width="51" style="5" customWidth="1"/>
    <col min="5891" max="5891" width="16.28515625" style="5" customWidth="1"/>
    <col min="5892" max="5892" width="10.42578125" style="5" customWidth="1"/>
    <col min="5893" max="6144" width="9.140625" style="5"/>
    <col min="6145" max="6145" width="26.7109375" style="5" customWidth="1"/>
    <col min="6146" max="6146" width="51" style="5" customWidth="1"/>
    <col min="6147" max="6147" width="16.28515625" style="5" customWidth="1"/>
    <col min="6148" max="6148" width="10.42578125" style="5" customWidth="1"/>
    <col min="6149" max="6400" width="9.140625" style="5"/>
    <col min="6401" max="6401" width="26.7109375" style="5" customWidth="1"/>
    <col min="6402" max="6402" width="51" style="5" customWidth="1"/>
    <col min="6403" max="6403" width="16.28515625" style="5" customWidth="1"/>
    <col min="6404" max="6404" width="10.42578125" style="5" customWidth="1"/>
    <col min="6405" max="6656" width="9.140625" style="5"/>
    <col min="6657" max="6657" width="26.7109375" style="5" customWidth="1"/>
    <col min="6658" max="6658" width="51" style="5" customWidth="1"/>
    <col min="6659" max="6659" width="16.28515625" style="5" customWidth="1"/>
    <col min="6660" max="6660" width="10.42578125" style="5" customWidth="1"/>
    <col min="6661" max="6912" width="9.140625" style="5"/>
    <col min="6913" max="6913" width="26.7109375" style="5" customWidth="1"/>
    <col min="6914" max="6914" width="51" style="5" customWidth="1"/>
    <col min="6915" max="6915" width="16.28515625" style="5" customWidth="1"/>
    <col min="6916" max="6916" width="10.42578125" style="5" customWidth="1"/>
    <col min="6917" max="7168" width="9.140625" style="5"/>
    <col min="7169" max="7169" width="26.7109375" style="5" customWidth="1"/>
    <col min="7170" max="7170" width="51" style="5" customWidth="1"/>
    <col min="7171" max="7171" width="16.28515625" style="5" customWidth="1"/>
    <col min="7172" max="7172" width="10.42578125" style="5" customWidth="1"/>
    <col min="7173" max="7424" width="9.140625" style="5"/>
    <col min="7425" max="7425" width="26.7109375" style="5" customWidth="1"/>
    <col min="7426" max="7426" width="51" style="5" customWidth="1"/>
    <col min="7427" max="7427" width="16.28515625" style="5" customWidth="1"/>
    <col min="7428" max="7428" width="10.42578125" style="5" customWidth="1"/>
    <col min="7429" max="7680" width="9.140625" style="5"/>
    <col min="7681" max="7681" width="26.7109375" style="5" customWidth="1"/>
    <col min="7682" max="7682" width="51" style="5" customWidth="1"/>
    <col min="7683" max="7683" width="16.28515625" style="5" customWidth="1"/>
    <col min="7684" max="7684" width="10.42578125" style="5" customWidth="1"/>
    <col min="7685" max="7936" width="9.140625" style="5"/>
    <col min="7937" max="7937" width="26.7109375" style="5" customWidth="1"/>
    <col min="7938" max="7938" width="51" style="5" customWidth="1"/>
    <col min="7939" max="7939" width="16.28515625" style="5" customWidth="1"/>
    <col min="7940" max="7940" width="10.42578125" style="5" customWidth="1"/>
    <col min="7941" max="8192" width="9.140625" style="5"/>
    <col min="8193" max="8193" width="26.7109375" style="5" customWidth="1"/>
    <col min="8194" max="8194" width="51" style="5" customWidth="1"/>
    <col min="8195" max="8195" width="16.28515625" style="5" customWidth="1"/>
    <col min="8196" max="8196" width="10.42578125" style="5" customWidth="1"/>
    <col min="8197" max="8448" width="9.140625" style="5"/>
    <col min="8449" max="8449" width="26.7109375" style="5" customWidth="1"/>
    <col min="8450" max="8450" width="51" style="5" customWidth="1"/>
    <col min="8451" max="8451" width="16.28515625" style="5" customWidth="1"/>
    <col min="8452" max="8452" width="10.42578125" style="5" customWidth="1"/>
    <col min="8453" max="8704" width="9.140625" style="5"/>
    <col min="8705" max="8705" width="26.7109375" style="5" customWidth="1"/>
    <col min="8706" max="8706" width="51" style="5" customWidth="1"/>
    <col min="8707" max="8707" width="16.28515625" style="5" customWidth="1"/>
    <col min="8708" max="8708" width="10.42578125" style="5" customWidth="1"/>
    <col min="8709" max="8960" width="9.140625" style="5"/>
    <col min="8961" max="8961" width="26.7109375" style="5" customWidth="1"/>
    <col min="8962" max="8962" width="51" style="5" customWidth="1"/>
    <col min="8963" max="8963" width="16.28515625" style="5" customWidth="1"/>
    <col min="8964" max="8964" width="10.42578125" style="5" customWidth="1"/>
    <col min="8965" max="9216" width="9.140625" style="5"/>
    <col min="9217" max="9217" width="26.7109375" style="5" customWidth="1"/>
    <col min="9218" max="9218" width="51" style="5" customWidth="1"/>
    <col min="9219" max="9219" width="16.28515625" style="5" customWidth="1"/>
    <col min="9220" max="9220" width="10.42578125" style="5" customWidth="1"/>
    <col min="9221" max="9472" width="9.140625" style="5"/>
    <col min="9473" max="9473" width="26.7109375" style="5" customWidth="1"/>
    <col min="9474" max="9474" width="51" style="5" customWidth="1"/>
    <col min="9475" max="9475" width="16.28515625" style="5" customWidth="1"/>
    <col min="9476" max="9476" width="10.42578125" style="5" customWidth="1"/>
    <col min="9477" max="9728" width="9.140625" style="5"/>
    <col min="9729" max="9729" width="26.7109375" style="5" customWidth="1"/>
    <col min="9730" max="9730" width="51" style="5" customWidth="1"/>
    <col min="9731" max="9731" width="16.28515625" style="5" customWidth="1"/>
    <col min="9732" max="9732" width="10.42578125" style="5" customWidth="1"/>
    <col min="9733" max="9984" width="9.140625" style="5"/>
    <col min="9985" max="9985" width="26.7109375" style="5" customWidth="1"/>
    <col min="9986" max="9986" width="51" style="5" customWidth="1"/>
    <col min="9987" max="9987" width="16.28515625" style="5" customWidth="1"/>
    <col min="9988" max="9988" width="10.42578125" style="5" customWidth="1"/>
    <col min="9989" max="10240" width="9.140625" style="5"/>
    <col min="10241" max="10241" width="26.7109375" style="5" customWidth="1"/>
    <col min="10242" max="10242" width="51" style="5" customWidth="1"/>
    <col min="10243" max="10243" width="16.28515625" style="5" customWidth="1"/>
    <col min="10244" max="10244" width="10.42578125" style="5" customWidth="1"/>
    <col min="10245" max="10496" width="9.140625" style="5"/>
    <col min="10497" max="10497" width="26.7109375" style="5" customWidth="1"/>
    <col min="10498" max="10498" width="51" style="5" customWidth="1"/>
    <col min="10499" max="10499" width="16.28515625" style="5" customWidth="1"/>
    <col min="10500" max="10500" width="10.42578125" style="5" customWidth="1"/>
    <col min="10501" max="10752" width="9.140625" style="5"/>
    <col min="10753" max="10753" width="26.7109375" style="5" customWidth="1"/>
    <col min="10754" max="10754" width="51" style="5" customWidth="1"/>
    <col min="10755" max="10755" width="16.28515625" style="5" customWidth="1"/>
    <col min="10756" max="10756" width="10.42578125" style="5" customWidth="1"/>
    <col min="10757" max="11008" width="9.140625" style="5"/>
    <col min="11009" max="11009" width="26.7109375" style="5" customWidth="1"/>
    <col min="11010" max="11010" width="51" style="5" customWidth="1"/>
    <col min="11011" max="11011" width="16.28515625" style="5" customWidth="1"/>
    <col min="11012" max="11012" width="10.42578125" style="5" customWidth="1"/>
    <col min="11013" max="11264" width="9.140625" style="5"/>
    <col min="11265" max="11265" width="26.7109375" style="5" customWidth="1"/>
    <col min="11266" max="11266" width="51" style="5" customWidth="1"/>
    <col min="11267" max="11267" width="16.28515625" style="5" customWidth="1"/>
    <col min="11268" max="11268" width="10.42578125" style="5" customWidth="1"/>
    <col min="11269" max="11520" width="9.140625" style="5"/>
    <col min="11521" max="11521" width="26.7109375" style="5" customWidth="1"/>
    <col min="11522" max="11522" width="51" style="5" customWidth="1"/>
    <col min="11523" max="11523" width="16.28515625" style="5" customWidth="1"/>
    <col min="11524" max="11524" width="10.42578125" style="5" customWidth="1"/>
    <col min="11525" max="11776" width="9.140625" style="5"/>
    <col min="11777" max="11777" width="26.7109375" style="5" customWidth="1"/>
    <col min="11778" max="11778" width="51" style="5" customWidth="1"/>
    <col min="11779" max="11779" width="16.28515625" style="5" customWidth="1"/>
    <col min="11780" max="11780" width="10.42578125" style="5" customWidth="1"/>
    <col min="11781" max="12032" width="9.140625" style="5"/>
    <col min="12033" max="12033" width="26.7109375" style="5" customWidth="1"/>
    <col min="12034" max="12034" width="51" style="5" customWidth="1"/>
    <col min="12035" max="12035" width="16.28515625" style="5" customWidth="1"/>
    <col min="12036" max="12036" width="10.42578125" style="5" customWidth="1"/>
    <col min="12037" max="12288" width="9.140625" style="5"/>
    <col min="12289" max="12289" width="26.7109375" style="5" customWidth="1"/>
    <col min="12290" max="12290" width="51" style="5" customWidth="1"/>
    <col min="12291" max="12291" width="16.28515625" style="5" customWidth="1"/>
    <col min="12292" max="12292" width="10.42578125" style="5" customWidth="1"/>
    <col min="12293" max="12544" width="9.140625" style="5"/>
    <col min="12545" max="12545" width="26.7109375" style="5" customWidth="1"/>
    <col min="12546" max="12546" width="51" style="5" customWidth="1"/>
    <col min="12547" max="12547" width="16.28515625" style="5" customWidth="1"/>
    <col min="12548" max="12548" width="10.42578125" style="5" customWidth="1"/>
    <col min="12549" max="12800" width="9.140625" style="5"/>
    <col min="12801" max="12801" width="26.7109375" style="5" customWidth="1"/>
    <col min="12802" max="12802" width="51" style="5" customWidth="1"/>
    <col min="12803" max="12803" width="16.28515625" style="5" customWidth="1"/>
    <col min="12804" max="12804" width="10.42578125" style="5" customWidth="1"/>
    <col min="12805" max="13056" width="9.140625" style="5"/>
    <col min="13057" max="13057" width="26.7109375" style="5" customWidth="1"/>
    <col min="13058" max="13058" width="51" style="5" customWidth="1"/>
    <col min="13059" max="13059" width="16.28515625" style="5" customWidth="1"/>
    <col min="13060" max="13060" width="10.42578125" style="5" customWidth="1"/>
    <col min="13061" max="13312" width="9.140625" style="5"/>
    <col min="13313" max="13313" width="26.7109375" style="5" customWidth="1"/>
    <col min="13314" max="13314" width="51" style="5" customWidth="1"/>
    <col min="13315" max="13315" width="16.28515625" style="5" customWidth="1"/>
    <col min="13316" max="13316" width="10.42578125" style="5" customWidth="1"/>
    <col min="13317" max="13568" width="9.140625" style="5"/>
    <col min="13569" max="13569" width="26.7109375" style="5" customWidth="1"/>
    <col min="13570" max="13570" width="51" style="5" customWidth="1"/>
    <col min="13571" max="13571" width="16.28515625" style="5" customWidth="1"/>
    <col min="13572" max="13572" width="10.42578125" style="5" customWidth="1"/>
    <col min="13573" max="13824" width="9.140625" style="5"/>
    <col min="13825" max="13825" width="26.7109375" style="5" customWidth="1"/>
    <col min="13826" max="13826" width="51" style="5" customWidth="1"/>
    <col min="13827" max="13827" width="16.28515625" style="5" customWidth="1"/>
    <col min="13828" max="13828" width="10.42578125" style="5" customWidth="1"/>
    <col min="13829" max="14080" width="9.140625" style="5"/>
    <col min="14081" max="14081" width="26.7109375" style="5" customWidth="1"/>
    <col min="14082" max="14082" width="51" style="5" customWidth="1"/>
    <col min="14083" max="14083" width="16.28515625" style="5" customWidth="1"/>
    <col min="14084" max="14084" width="10.42578125" style="5" customWidth="1"/>
    <col min="14085" max="14336" width="9.140625" style="5"/>
    <col min="14337" max="14337" width="26.7109375" style="5" customWidth="1"/>
    <col min="14338" max="14338" width="51" style="5" customWidth="1"/>
    <col min="14339" max="14339" width="16.28515625" style="5" customWidth="1"/>
    <col min="14340" max="14340" width="10.42578125" style="5" customWidth="1"/>
    <col min="14341" max="14592" width="9.140625" style="5"/>
    <col min="14593" max="14593" width="26.7109375" style="5" customWidth="1"/>
    <col min="14594" max="14594" width="51" style="5" customWidth="1"/>
    <col min="14595" max="14595" width="16.28515625" style="5" customWidth="1"/>
    <col min="14596" max="14596" width="10.42578125" style="5" customWidth="1"/>
    <col min="14597" max="14848" width="9.140625" style="5"/>
    <col min="14849" max="14849" width="26.7109375" style="5" customWidth="1"/>
    <col min="14850" max="14850" width="51" style="5" customWidth="1"/>
    <col min="14851" max="14851" width="16.28515625" style="5" customWidth="1"/>
    <col min="14852" max="14852" width="10.42578125" style="5" customWidth="1"/>
    <col min="14853" max="15104" width="9.140625" style="5"/>
    <col min="15105" max="15105" width="26.7109375" style="5" customWidth="1"/>
    <col min="15106" max="15106" width="51" style="5" customWidth="1"/>
    <col min="15107" max="15107" width="16.28515625" style="5" customWidth="1"/>
    <col min="15108" max="15108" width="10.42578125" style="5" customWidth="1"/>
    <col min="15109" max="15360" width="9.140625" style="5"/>
    <col min="15361" max="15361" width="26.7109375" style="5" customWidth="1"/>
    <col min="15362" max="15362" width="51" style="5" customWidth="1"/>
    <col min="15363" max="15363" width="16.28515625" style="5" customWidth="1"/>
    <col min="15364" max="15364" width="10.42578125" style="5" customWidth="1"/>
    <col min="15365" max="15616" width="9.140625" style="5"/>
    <col min="15617" max="15617" width="26.7109375" style="5" customWidth="1"/>
    <col min="15618" max="15618" width="51" style="5" customWidth="1"/>
    <col min="15619" max="15619" width="16.28515625" style="5" customWidth="1"/>
    <col min="15620" max="15620" width="10.42578125" style="5" customWidth="1"/>
    <col min="15621" max="15872" width="9.140625" style="5"/>
    <col min="15873" max="15873" width="26.7109375" style="5" customWidth="1"/>
    <col min="15874" max="15874" width="51" style="5" customWidth="1"/>
    <col min="15875" max="15875" width="16.28515625" style="5" customWidth="1"/>
    <col min="15876" max="15876" width="10.42578125" style="5" customWidth="1"/>
    <col min="15877" max="16128" width="9.140625" style="5"/>
    <col min="16129" max="16129" width="26.7109375" style="5" customWidth="1"/>
    <col min="16130" max="16130" width="51" style="5" customWidth="1"/>
    <col min="16131" max="16131" width="16.28515625" style="5" customWidth="1"/>
    <col min="16132" max="16132" width="10.42578125" style="5" customWidth="1"/>
    <col min="16133" max="16384" width="9.140625" style="5"/>
  </cols>
  <sheetData>
    <row r="1" spans="1:4" s="1" customFormat="1" ht="12.75" x14ac:dyDescent="0.2">
      <c r="A1" s="351" t="s">
        <v>0</v>
      </c>
      <c r="B1" s="351"/>
      <c r="C1" s="351"/>
    </row>
    <row r="2" spans="1:4" s="1" customFormat="1" ht="12.75" x14ac:dyDescent="0.2">
      <c r="A2" s="351" t="s">
        <v>1</v>
      </c>
      <c r="B2" s="351"/>
      <c r="C2" s="351"/>
    </row>
    <row r="3" spans="1:4" s="1" customFormat="1" ht="12.75" x14ac:dyDescent="0.2">
      <c r="A3" s="2"/>
      <c r="B3" s="352" t="s">
        <v>705</v>
      </c>
      <c r="C3" s="352"/>
    </row>
    <row r="4" spans="1:4" s="1" customFormat="1" ht="12.75" x14ac:dyDescent="0.2">
      <c r="A4" s="351" t="s">
        <v>0</v>
      </c>
      <c r="B4" s="351"/>
      <c r="C4" s="351"/>
    </row>
    <row r="5" spans="1:4" s="1" customFormat="1" ht="12.75" x14ac:dyDescent="0.2">
      <c r="A5" s="351" t="s">
        <v>1</v>
      </c>
      <c r="B5" s="351"/>
      <c r="C5" s="351"/>
    </row>
    <row r="6" spans="1:4" s="1" customFormat="1" ht="12.75" x14ac:dyDescent="0.2">
      <c r="A6" s="2"/>
      <c r="B6" s="352" t="s">
        <v>706</v>
      </c>
      <c r="C6" s="352"/>
    </row>
    <row r="7" spans="1:4" s="1" customFormat="1" ht="12.75" x14ac:dyDescent="0.2">
      <c r="A7" s="2"/>
      <c r="B7" s="3"/>
      <c r="C7" s="4"/>
    </row>
    <row r="8" spans="1:4" ht="30.95" customHeight="1" x14ac:dyDescent="0.25">
      <c r="A8" s="350" t="s">
        <v>2</v>
      </c>
      <c r="B8" s="350"/>
      <c r="C8" s="350"/>
    </row>
    <row r="9" spans="1:4" ht="15.2" customHeight="1" x14ac:dyDescent="0.25">
      <c r="C9" s="7" t="s">
        <v>3</v>
      </c>
    </row>
    <row r="10" spans="1:4" s="11" customFormat="1" ht="30" x14ac:dyDescent="0.25">
      <c r="A10" s="8" t="s">
        <v>4</v>
      </c>
      <c r="B10" s="9" t="s">
        <v>5</v>
      </c>
      <c r="C10" s="10" t="s">
        <v>6</v>
      </c>
    </row>
    <row r="11" spans="1:4" ht="15.75" x14ac:dyDescent="0.25">
      <c r="A11" s="12"/>
      <c r="B11" s="13" t="s">
        <v>7</v>
      </c>
      <c r="C11" s="14"/>
    </row>
    <row r="12" spans="1:4" s="18" customFormat="1" ht="15.75" x14ac:dyDescent="0.2">
      <c r="A12" s="15" t="s">
        <v>8</v>
      </c>
      <c r="B12" s="16" t="s">
        <v>9</v>
      </c>
      <c r="C12" s="17">
        <f>SUM(C13+C25+C38+C48+C53+C64+C70+C79+C86+C102+C20)</f>
        <v>301120</v>
      </c>
    </row>
    <row r="13" spans="1:4" x14ac:dyDescent="0.2">
      <c r="A13" s="8" t="s">
        <v>10</v>
      </c>
      <c r="B13" s="19" t="s">
        <v>11</v>
      </c>
      <c r="C13" s="17">
        <f>SUM(C14)</f>
        <v>160740</v>
      </c>
      <c r="D13" s="20"/>
    </row>
    <row r="14" spans="1:4" x14ac:dyDescent="0.2">
      <c r="A14" s="8" t="s">
        <v>12</v>
      </c>
      <c r="B14" s="21" t="s">
        <v>13</v>
      </c>
      <c r="C14" s="22">
        <f>SUM(C15+C18+C19)</f>
        <v>160740</v>
      </c>
    </row>
    <row r="15" spans="1:4" ht="86.45" customHeight="1" x14ac:dyDescent="0.2">
      <c r="A15" s="23" t="s">
        <v>14</v>
      </c>
      <c r="B15" s="24" t="s">
        <v>15</v>
      </c>
      <c r="C15" s="25">
        <v>159290</v>
      </c>
    </row>
    <row r="16" spans="1:4" ht="60" hidden="1" x14ac:dyDescent="0.2">
      <c r="A16" s="8" t="s">
        <v>16</v>
      </c>
      <c r="B16" s="26" t="s">
        <v>17</v>
      </c>
      <c r="C16" s="27"/>
    </row>
    <row r="17" spans="1:3" ht="108.95" hidden="1" customHeight="1" x14ac:dyDescent="0.2">
      <c r="A17" s="8" t="s">
        <v>18</v>
      </c>
      <c r="B17" s="26" t="s">
        <v>19</v>
      </c>
      <c r="C17" s="27"/>
    </row>
    <row r="18" spans="1:3" ht="112.15" customHeight="1" x14ac:dyDescent="0.2">
      <c r="A18" s="8" t="s">
        <v>16</v>
      </c>
      <c r="B18" s="26" t="s">
        <v>20</v>
      </c>
      <c r="C18" s="27">
        <v>700</v>
      </c>
    </row>
    <row r="19" spans="1:3" ht="44.45" customHeight="1" x14ac:dyDescent="0.2">
      <c r="A19" s="8" t="s">
        <v>21</v>
      </c>
      <c r="B19" s="26" t="s">
        <v>22</v>
      </c>
      <c r="C19" s="27">
        <v>750</v>
      </c>
    </row>
    <row r="20" spans="1:3" ht="33.75" customHeight="1" x14ac:dyDescent="0.2">
      <c r="A20" s="8" t="s">
        <v>23</v>
      </c>
      <c r="B20" s="28" t="s">
        <v>24</v>
      </c>
      <c r="C20" s="17">
        <f>SUM(C22:C24)</f>
        <v>7450</v>
      </c>
    </row>
    <row r="21" spans="1:3" ht="29.45" customHeight="1" x14ac:dyDescent="0.2">
      <c r="A21" s="8" t="s">
        <v>25</v>
      </c>
      <c r="B21" s="21" t="s">
        <v>26</v>
      </c>
      <c r="C21" s="22">
        <f>SUM(C22+C23+C24)</f>
        <v>7450</v>
      </c>
    </row>
    <row r="22" spans="1:3" ht="85.9" customHeight="1" x14ac:dyDescent="0.2">
      <c r="A22" s="8" t="s">
        <v>27</v>
      </c>
      <c r="B22" s="26" t="s">
        <v>28</v>
      </c>
      <c r="C22" s="27">
        <v>2950</v>
      </c>
    </row>
    <row r="23" spans="1:3" ht="96.6" customHeight="1" x14ac:dyDescent="0.2">
      <c r="A23" s="8" t="s">
        <v>29</v>
      </c>
      <c r="B23" s="26" t="s">
        <v>30</v>
      </c>
      <c r="C23" s="27">
        <v>40</v>
      </c>
    </row>
    <row r="24" spans="1:3" ht="88.15" customHeight="1" x14ac:dyDescent="0.2">
      <c r="A24" s="8" t="s">
        <v>31</v>
      </c>
      <c r="B24" s="26" t="s">
        <v>32</v>
      </c>
      <c r="C24" s="27">
        <v>4460</v>
      </c>
    </row>
    <row r="25" spans="1:3" x14ac:dyDescent="0.2">
      <c r="A25" s="8" t="s">
        <v>33</v>
      </c>
      <c r="B25" s="19" t="s">
        <v>34</v>
      </c>
      <c r="C25" s="17">
        <f>SUM(C26+C32+C34+C36)</f>
        <v>36650</v>
      </c>
    </row>
    <row r="26" spans="1:3" ht="30" x14ac:dyDescent="0.2">
      <c r="A26" s="8" t="s">
        <v>35</v>
      </c>
      <c r="B26" s="29" t="s">
        <v>36</v>
      </c>
      <c r="C26" s="30">
        <f>SUM(C27+C29+C31)</f>
        <v>14250</v>
      </c>
    </row>
    <row r="27" spans="1:3" ht="33.200000000000003" customHeight="1" x14ac:dyDescent="0.2">
      <c r="A27" s="8" t="s">
        <v>37</v>
      </c>
      <c r="B27" s="21" t="s">
        <v>38</v>
      </c>
      <c r="C27" s="22">
        <f>SUM(C28)</f>
        <v>5700</v>
      </c>
    </row>
    <row r="28" spans="1:3" s="32" customFormat="1" ht="31.5" customHeight="1" x14ac:dyDescent="0.2">
      <c r="A28" s="15" t="s">
        <v>39</v>
      </c>
      <c r="B28" s="26" t="s">
        <v>40</v>
      </c>
      <c r="C28" s="31">
        <f>5700</f>
        <v>5700</v>
      </c>
    </row>
    <row r="29" spans="1:3" ht="45" x14ac:dyDescent="0.2">
      <c r="A29" s="8" t="s">
        <v>41</v>
      </c>
      <c r="B29" s="21" t="s">
        <v>42</v>
      </c>
      <c r="C29" s="30">
        <f>SUM(C30)</f>
        <v>8550</v>
      </c>
    </row>
    <row r="30" spans="1:3" ht="75" customHeight="1" x14ac:dyDescent="0.2">
      <c r="A30" s="8" t="s">
        <v>43</v>
      </c>
      <c r="B30" s="33" t="s">
        <v>44</v>
      </c>
      <c r="C30" s="31">
        <v>8550</v>
      </c>
    </row>
    <row r="31" spans="1:3" ht="45" hidden="1" x14ac:dyDescent="0.2">
      <c r="A31" s="8" t="s">
        <v>45</v>
      </c>
      <c r="B31" s="21" t="s">
        <v>46</v>
      </c>
      <c r="C31" s="30">
        <v>0</v>
      </c>
    </row>
    <row r="32" spans="1:3" ht="30" x14ac:dyDescent="0.2">
      <c r="A32" s="8" t="s">
        <v>47</v>
      </c>
      <c r="B32" s="29" t="s">
        <v>48</v>
      </c>
      <c r="C32" s="30">
        <f>SUM(C33)</f>
        <v>22200</v>
      </c>
    </row>
    <row r="33" spans="1:3" ht="30" x14ac:dyDescent="0.2">
      <c r="A33" s="8" t="s">
        <v>49</v>
      </c>
      <c r="B33" s="26" t="s">
        <v>48</v>
      </c>
      <c r="C33" s="31">
        <v>22200</v>
      </c>
    </row>
    <row r="34" spans="1:3" x14ac:dyDescent="0.2">
      <c r="A34" s="8" t="s">
        <v>50</v>
      </c>
      <c r="B34" s="21" t="s">
        <v>51</v>
      </c>
      <c r="C34" s="30">
        <f>SUM(C35)</f>
        <v>0</v>
      </c>
    </row>
    <row r="35" spans="1:3" ht="18.600000000000001" customHeight="1" x14ac:dyDescent="0.2">
      <c r="A35" s="8" t="s">
        <v>52</v>
      </c>
      <c r="B35" s="26" t="s">
        <v>51</v>
      </c>
      <c r="C35" s="31">
        <v>0</v>
      </c>
    </row>
    <row r="36" spans="1:3" ht="30" x14ac:dyDescent="0.2">
      <c r="A36" s="8" t="s">
        <v>53</v>
      </c>
      <c r="B36" s="21" t="s">
        <v>54</v>
      </c>
      <c r="C36" s="30">
        <f>SUM(C37)</f>
        <v>200</v>
      </c>
    </row>
    <row r="37" spans="1:3" ht="45" x14ac:dyDescent="0.2">
      <c r="A37" s="8" t="s">
        <v>55</v>
      </c>
      <c r="B37" s="26" t="s">
        <v>56</v>
      </c>
      <c r="C37" s="31">
        <v>200</v>
      </c>
    </row>
    <row r="38" spans="1:3" x14ac:dyDescent="0.2">
      <c r="A38" s="8" t="s">
        <v>57</v>
      </c>
      <c r="B38" s="19" t="s">
        <v>58</v>
      </c>
      <c r="C38" s="17">
        <f>SUM(C39+C41+C43)</f>
        <v>47100</v>
      </c>
    </row>
    <row r="39" spans="1:3" s="34" customFormat="1" x14ac:dyDescent="0.2">
      <c r="A39" s="15" t="s">
        <v>59</v>
      </c>
      <c r="B39" s="21" t="s">
        <v>60</v>
      </c>
      <c r="C39" s="30">
        <f>SUM(C40)</f>
        <v>7500</v>
      </c>
    </row>
    <row r="40" spans="1:3" ht="45.6" customHeight="1" x14ac:dyDescent="0.2">
      <c r="A40" s="8" t="s">
        <v>61</v>
      </c>
      <c r="B40" s="26" t="s">
        <v>62</v>
      </c>
      <c r="C40" s="31">
        <v>7500</v>
      </c>
    </row>
    <row r="41" spans="1:3" x14ac:dyDescent="0.2">
      <c r="A41" s="8" t="s">
        <v>63</v>
      </c>
      <c r="B41" s="21" t="s">
        <v>64</v>
      </c>
      <c r="C41" s="30">
        <f>SUM(C42)</f>
        <v>23200</v>
      </c>
    </row>
    <row r="42" spans="1:3" s="32" customFormat="1" ht="30" x14ac:dyDescent="0.2">
      <c r="A42" s="35" t="s">
        <v>65</v>
      </c>
      <c r="B42" s="26" t="s">
        <v>66</v>
      </c>
      <c r="C42" s="27">
        <v>23200</v>
      </c>
    </row>
    <row r="43" spans="1:3" x14ac:dyDescent="0.2">
      <c r="A43" s="8" t="s">
        <v>67</v>
      </c>
      <c r="B43" s="29" t="s">
        <v>68</v>
      </c>
      <c r="C43" s="30">
        <f>SUM(C44+C46)</f>
        <v>16400</v>
      </c>
    </row>
    <row r="44" spans="1:3" x14ac:dyDescent="0.2">
      <c r="A44" s="8" t="s">
        <v>69</v>
      </c>
      <c r="B44" s="29" t="s">
        <v>70</v>
      </c>
      <c r="C44" s="30">
        <f>SUM(C45)</f>
        <v>13000</v>
      </c>
    </row>
    <row r="45" spans="1:3" ht="30.6" customHeight="1" x14ac:dyDescent="0.2">
      <c r="A45" s="8" t="s">
        <v>71</v>
      </c>
      <c r="B45" s="26" t="s">
        <v>72</v>
      </c>
      <c r="C45" s="31">
        <v>13000</v>
      </c>
    </row>
    <row r="46" spans="1:3" x14ac:dyDescent="0.2">
      <c r="A46" s="8" t="s">
        <v>73</v>
      </c>
      <c r="B46" s="21" t="s">
        <v>74</v>
      </c>
      <c r="C46" s="30">
        <f>SUM(C47)</f>
        <v>3400</v>
      </c>
    </row>
    <row r="47" spans="1:3" ht="45.75" customHeight="1" x14ac:dyDescent="0.2">
      <c r="A47" s="8" t="s">
        <v>75</v>
      </c>
      <c r="B47" s="26" t="s">
        <v>76</v>
      </c>
      <c r="C47" s="31">
        <v>3400</v>
      </c>
    </row>
    <row r="48" spans="1:3" x14ac:dyDescent="0.2">
      <c r="A48" s="8" t="s">
        <v>77</v>
      </c>
      <c r="B48" s="19" t="s">
        <v>78</v>
      </c>
      <c r="C48" s="17">
        <f>SUM(C49+C51)</f>
        <v>3800</v>
      </c>
    </row>
    <row r="49" spans="1:4" ht="33.6" customHeight="1" x14ac:dyDescent="0.2">
      <c r="A49" s="8" t="s">
        <v>79</v>
      </c>
      <c r="B49" s="21" t="s">
        <v>80</v>
      </c>
      <c r="C49" s="30">
        <f>SUM(C50)</f>
        <v>3600</v>
      </c>
    </row>
    <row r="50" spans="1:4" ht="46.15" customHeight="1" x14ac:dyDescent="0.2">
      <c r="A50" s="8" t="s">
        <v>81</v>
      </c>
      <c r="B50" s="26" t="s">
        <v>82</v>
      </c>
      <c r="C50" s="31">
        <v>3600</v>
      </c>
    </row>
    <row r="51" spans="1:4" ht="45" x14ac:dyDescent="0.2">
      <c r="A51" s="8" t="s">
        <v>83</v>
      </c>
      <c r="B51" s="29" t="s">
        <v>84</v>
      </c>
      <c r="C51" s="30">
        <f>SUM(C52)</f>
        <v>200</v>
      </c>
    </row>
    <row r="52" spans="1:4" ht="30" x14ac:dyDescent="0.2">
      <c r="A52" s="8" t="s">
        <v>85</v>
      </c>
      <c r="B52" s="26" t="s">
        <v>86</v>
      </c>
      <c r="C52" s="27">
        <v>200</v>
      </c>
    </row>
    <row r="53" spans="1:4" s="37" customFormat="1" ht="29.45" customHeight="1" x14ac:dyDescent="0.2">
      <c r="A53" s="8" t="s">
        <v>87</v>
      </c>
      <c r="B53" s="19" t="s">
        <v>88</v>
      </c>
      <c r="C53" s="17">
        <f>SUM(C54+C57+C60)</f>
        <v>14300</v>
      </c>
      <c r="D53" s="36"/>
    </row>
    <row r="54" spans="1:4" s="37" customFormat="1" ht="88.9" customHeight="1" x14ac:dyDescent="0.2">
      <c r="A54" s="8" t="s">
        <v>89</v>
      </c>
      <c r="B54" s="21" t="s">
        <v>90</v>
      </c>
      <c r="C54" s="30">
        <f>SUM(C55)</f>
        <v>10000</v>
      </c>
    </row>
    <row r="55" spans="1:4" ht="75" x14ac:dyDescent="0.2">
      <c r="A55" s="8" t="s">
        <v>91</v>
      </c>
      <c r="B55" s="21" t="s">
        <v>92</v>
      </c>
      <c r="C55" s="30">
        <f>SUM(C56)</f>
        <v>10000</v>
      </c>
    </row>
    <row r="56" spans="1:4" ht="105" x14ac:dyDescent="0.2">
      <c r="A56" s="8" t="s">
        <v>93</v>
      </c>
      <c r="B56" s="26" t="s">
        <v>94</v>
      </c>
      <c r="C56" s="31">
        <v>10000</v>
      </c>
    </row>
    <row r="57" spans="1:4" ht="30" x14ac:dyDescent="0.2">
      <c r="A57" s="8" t="s">
        <v>95</v>
      </c>
      <c r="B57" s="21" t="s">
        <v>96</v>
      </c>
      <c r="C57" s="30">
        <f>SUM(C58)</f>
        <v>200</v>
      </c>
    </row>
    <row r="58" spans="1:4" ht="43.9" customHeight="1" x14ac:dyDescent="0.2">
      <c r="A58" s="8" t="s">
        <v>97</v>
      </c>
      <c r="B58" s="21" t="s">
        <v>98</v>
      </c>
      <c r="C58" s="30">
        <f>SUM(C59)</f>
        <v>200</v>
      </c>
    </row>
    <row r="59" spans="1:4" ht="75" x14ac:dyDescent="0.2">
      <c r="A59" s="8" t="s">
        <v>99</v>
      </c>
      <c r="B59" s="26" t="s">
        <v>100</v>
      </c>
      <c r="C59" s="31">
        <v>200</v>
      </c>
    </row>
    <row r="60" spans="1:4" ht="90" x14ac:dyDescent="0.2">
      <c r="A60" s="8" t="s">
        <v>101</v>
      </c>
      <c r="B60" s="21" t="s">
        <v>102</v>
      </c>
      <c r="C60" s="30">
        <f>SUM(C61)</f>
        <v>4100</v>
      </c>
    </row>
    <row r="61" spans="1:4" ht="90" x14ac:dyDescent="0.2">
      <c r="A61" s="8" t="s">
        <v>103</v>
      </c>
      <c r="B61" s="21" t="s">
        <v>104</v>
      </c>
      <c r="C61" s="22">
        <f>SUM(C62:C63)</f>
        <v>4100</v>
      </c>
    </row>
    <row r="62" spans="1:4" ht="85.15" customHeight="1" x14ac:dyDescent="0.2">
      <c r="A62" s="8" t="s">
        <v>105</v>
      </c>
      <c r="B62" s="26" t="s">
        <v>106</v>
      </c>
      <c r="C62" s="31">
        <v>1500</v>
      </c>
    </row>
    <row r="63" spans="1:4" ht="42.6" customHeight="1" x14ac:dyDescent="0.2">
      <c r="A63" s="8" t="s">
        <v>107</v>
      </c>
      <c r="B63" s="26" t="s">
        <v>108</v>
      </c>
      <c r="C63" s="31">
        <v>2600</v>
      </c>
    </row>
    <row r="64" spans="1:4" ht="28.5" x14ac:dyDescent="0.2">
      <c r="A64" s="8" t="s">
        <v>109</v>
      </c>
      <c r="B64" s="19" t="s">
        <v>110</v>
      </c>
      <c r="C64" s="17">
        <f>SUM(C65)</f>
        <v>1430</v>
      </c>
    </row>
    <row r="65" spans="1:3" ht="22.15" customHeight="1" x14ac:dyDescent="0.2">
      <c r="A65" s="8" t="s">
        <v>111</v>
      </c>
      <c r="B65" s="38" t="s">
        <v>112</v>
      </c>
      <c r="C65" s="30">
        <f>SUM(C66:C69)</f>
        <v>1430</v>
      </c>
    </row>
    <row r="66" spans="1:3" s="32" customFormat="1" ht="30.6" customHeight="1" x14ac:dyDescent="0.2">
      <c r="A66" s="15" t="s">
        <v>113</v>
      </c>
      <c r="B66" s="26" t="s">
        <v>114</v>
      </c>
      <c r="C66" s="31">
        <f>100+28</f>
        <v>128</v>
      </c>
    </row>
    <row r="67" spans="1:3" s="32" customFormat="1" ht="31.15" customHeight="1" x14ac:dyDescent="0.2">
      <c r="A67" s="15" t="s">
        <v>115</v>
      </c>
      <c r="B67" s="26" t="s">
        <v>116</v>
      </c>
      <c r="C67" s="31">
        <v>2</v>
      </c>
    </row>
    <row r="68" spans="1:3" s="32" customFormat="1" ht="28.9" customHeight="1" x14ac:dyDescent="0.2">
      <c r="A68" s="15" t="s">
        <v>117</v>
      </c>
      <c r="B68" s="26" t="s">
        <v>118</v>
      </c>
      <c r="C68" s="31">
        <f>950+100</f>
        <v>1050</v>
      </c>
    </row>
    <row r="69" spans="1:3" s="32" customFormat="1" ht="30" customHeight="1" x14ac:dyDescent="0.2">
      <c r="A69" s="15" t="s">
        <v>119</v>
      </c>
      <c r="B69" s="26" t="s">
        <v>120</v>
      </c>
      <c r="C69" s="31">
        <v>250</v>
      </c>
    </row>
    <row r="70" spans="1:3" ht="28.5" x14ac:dyDescent="0.2">
      <c r="A70" s="8" t="s">
        <v>121</v>
      </c>
      <c r="B70" s="28" t="s">
        <v>122</v>
      </c>
      <c r="C70" s="17">
        <f>SUM(C71+C74)</f>
        <v>24700</v>
      </c>
    </row>
    <row r="71" spans="1:3" x14ac:dyDescent="0.2">
      <c r="A71" s="8" t="s">
        <v>123</v>
      </c>
      <c r="B71" s="21" t="s">
        <v>124</v>
      </c>
      <c r="C71" s="30">
        <f>SUM(C72)</f>
        <v>200</v>
      </c>
    </row>
    <row r="72" spans="1:3" ht="16.899999999999999" customHeight="1" x14ac:dyDescent="0.2">
      <c r="A72" s="8" t="s">
        <v>125</v>
      </c>
      <c r="B72" s="39" t="s">
        <v>126</v>
      </c>
      <c r="C72" s="30">
        <f>SUM(C73)</f>
        <v>200</v>
      </c>
    </row>
    <row r="73" spans="1:3" ht="45" x14ac:dyDescent="0.2">
      <c r="A73" s="8" t="s">
        <v>127</v>
      </c>
      <c r="B73" s="26" t="s">
        <v>128</v>
      </c>
      <c r="C73" s="31">
        <v>200</v>
      </c>
    </row>
    <row r="74" spans="1:3" x14ac:dyDescent="0.2">
      <c r="A74" s="8" t="s">
        <v>129</v>
      </c>
      <c r="B74" s="21" t="s">
        <v>130</v>
      </c>
      <c r="C74" s="30">
        <f>SUM(C77+C75)</f>
        <v>24500</v>
      </c>
    </row>
    <row r="75" spans="1:3" ht="28.9" customHeight="1" x14ac:dyDescent="0.2">
      <c r="A75" s="8" t="s">
        <v>131</v>
      </c>
      <c r="B75" s="21" t="s">
        <v>132</v>
      </c>
      <c r="C75" s="30">
        <f>SUM(C76)</f>
        <v>500</v>
      </c>
    </row>
    <row r="76" spans="1:3" ht="45" x14ac:dyDescent="0.2">
      <c r="A76" s="8" t="s">
        <v>133</v>
      </c>
      <c r="B76" s="26" t="s">
        <v>134</v>
      </c>
      <c r="C76" s="31">
        <v>500</v>
      </c>
    </row>
    <row r="77" spans="1:3" x14ac:dyDescent="0.2">
      <c r="A77" s="8" t="s">
        <v>135</v>
      </c>
      <c r="B77" s="21" t="s">
        <v>136</v>
      </c>
      <c r="C77" s="30">
        <f>SUM(C78)</f>
        <v>24000</v>
      </c>
    </row>
    <row r="78" spans="1:3" ht="30" x14ac:dyDescent="0.2">
      <c r="A78" s="8" t="s">
        <v>137</v>
      </c>
      <c r="B78" s="26" t="s">
        <v>138</v>
      </c>
      <c r="C78" s="31">
        <v>24000</v>
      </c>
    </row>
    <row r="79" spans="1:3" ht="28.5" x14ac:dyDescent="0.2">
      <c r="A79" s="8" t="s">
        <v>139</v>
      </c>
      <c r="B79" s="19" t="s">
        <v>140</v>
      </c>
      <c r="C79" s="17">
        <f>SUM(C80+C83)</f>
        <v>2190</v>
      </c>
    </row>
    <row r="80" spans="1:3" ht="90" x14ac:dyDescent="0.2">
      <c r="A80" s="8" t="s">
        <v>141</v>
      </c>
      <c r="B80" s="21" t="s">
        <v>142</v>
      </c>
      <c r="C80" s="30">
        <f>SUM(C81)</f>
        <v>690</v>
      </c>
    </row>
    <row r="81" spans="1:3" ht="105" x14ac:dyDescent="0.2">
      <c r="A81" s="8" t="s">
        <v>143</v>
      </c>
      <c r="B81" s="21" t="s">
        <v>144</v>
      </c>
      <c r="C81" s="30">
        <f>SUM(C82)</f>
        <v>690</v>
      </c>
    </row>
    <row r="82" spans="1:3" ht="87" customHeight="1" x14ac:dyDescent="0.2">
      <c r="A82" s="8" t="s">
        <v>145</v>
      </c>
      <c r="B82" s="26" t="s">
        <v>146</v>
      </c>
      <c r="C82" s="31">
        <v>690</v>
      </c>
    </row>
    <row r="83" spans="1:3" ht="30.6" customHeight="1" x14ac:dyDescent="0.2">
      <c r="A83" s="8" t="s">
        <v>147</v>
      </c>
      <c r="B83" s="21" t="s">
        <v>148</v>
      </c>
      <c r="C83" s="22">
        <f>SUM(C84)</f>
        <v>1500</v>
      </c>
    </row>
    <row r="84" spans="1:3" ht="30.6" customHeight="1" x14ac:dyDescent="0.2">
      <c r="A84" s="8" t="s">
        <v>149</v>
      </c>
      <c r="B84" s="21" t="s">
        <v>150</v>
      </c>
      <c r="C84" s="30">
        <f>SUM(C85)</f>
        <v>1500</v>
      </c>
    </row>
    <row r="85" spans="1:3" ht="61.5" customHeight="1" x14ac:dyDescent="0.2">
      <c r="A85" s="8" t="s">
        <v>151</v>
      </c>
      <c r="B85" s="26" t="s">
        <v>152</v>
      </c>
      <c r="C85" s="31">
        <v>1500</v>
      </c>
    </row>
    <row r="86" spans="1:3" x14ac:dyDescent="0.2">
      <c r="A86" s="8" t="s">
        <v>153</v>
      </c>
      <c r="B86" s="19" t="s">
        <v>154</v>
      </c>
      <c r="C86" s="17">
        <f>SUM(C87+C90+C93+C95+C100+C99+C91+C97)</f>
        <v>2600</v>
      </c>
    </row>
    <row r="87" spans="1:3" ht="30" x14ac:dyDescent="0.2">
      <c r="A87" s="8" t="s">
        <v>155</v>
      </c>
      <c r="B87" s="21" t="s">
        <v>156</v>
      </c>
      <c r="C87" s="30">
        <f>SUM(C88+C89)</f>
        <v>82</v>
      </c>
    </row>
    <row r="88" spans="1:3" ht="105" x14ac:dyDescent="0.2">
      <c r="A88" s="8" t="s">
        <v>157</v>
      </c>
      <c r="B88" s="40" t="s">
        <v>158</v>
      </c>
      <c r="C88" s="31">
        <v>80</v>
      </c>
    </row>
    <row r="89" spans="1:3" ht="60" customHeight="1" x14ac:dyDescent="0.2">
      <c r="A89" s="8" t="s">
        <v>159</v>
      </c>
      <c r="B89" s="26" t="s">
        <v>160</v>
      </c>
      <c r="C89" s="31">
        <v>2</v>
      </c>
    </row>
    <row r="90" spans="1:3" ht="70.150000000000006" customHeight="1" x14ac:dyDescent="0.2">
      <c r="A90" s="8" t="s">
        <v>161</v>
      </c>
      <c r="B90" s="21" t="s">
        <v>162</v>
      </c>
      <c r="C90" s="22">
        <v>40</v>
      </c>
    </row>
    <row r="91" spans="1:3" ht="63.6" customHeight="1" x14ac:dyDescent="0.2">
      <c r="A91" s="8" t="s">
        <v>163</v>
      </c>
      <c r="B91" s="21" t="s">
        <v>164</v>
      </c>
      <c r="C91" s="22">
        <f>SUM(C92)</f>
        <v>648</v>
      </c>
    </row>
    <row r="92" spans="1:3" ht="58.9" customHeight="1" x14ac:dyDescent="0.2">
      <c r="A92" s="8" t="s">
        <v>165</v>
      </c>
      <c r="B92" s="26" t="s">
        <v>166</v>
      </c>
      <c r="C92" s="27">
        <v>648</v>
      </c>
    </row>
    <row r="93" spans="1:3" ht="115.9" customHeight="1" x14ac:dyDescent="0.2">
      <c r="A93" s="8" t="s">
        <v>167</v>
      </c>
      <c r="B93" s="29" t="s">
        <v>168</v>
      </c>
      <c r="C93" s="30">
        <f>SUM(C94)</f>
        <v>120</v>
      </c>
    </row>
    <row r="94" spans="1:3" ht="30" x14ac:dyDescent="0.2">
      <c r="A94" s="8" t="s">
        <v>169</v>
      </c>
      <c r="B94" s="26" t="s">
        <v>170</v>
      </c>
      <c r="C94" s="31">
        <v>120</v>
      </c>
    </row>
    <row r="95" spans="1:3" s="34" customFormat="1" ht="30" customHeight="1" x14ac:dyDescent="0.2">
      <c r="A95" s="15" t="s">
        <v>171</v>
      </c>
      <c r="B95" s="21" t="s">
        <v>172</v>
      </c>
      <c r="C95" s="30">
        <f>SUM(C96)</f>
        <v>100</v>
      </c>
    </row>
    <row r="96" spans="1:3" s="34" customFormat="1" ht="33.6" customHeight="1" x14ac:dyDescent="0.2">
      <c r="A96" s="15" t="s">
        <v>173</v>
      </c>
      <c r="B96" s="26" t="s">
        <v>174</v>
      </c>
      <c r="C96" s="27">
        <v>100</v>
      </c>
    </row>
    <row r="97" spans="1:4" s="34" customFormat="1" ht="62.25" customHeight="1" x14ac:dyDescent="0.2">
      <c r="A97" s="15" t="s">
        <v>175</v>
      </c>
      <c r="B97" s="21" t="s">
        <v>176</v>
      </c>
      <c r="C97" s="30">
        <f>SUM(C98)</f>
        <v>10</v>
      </c>
    </row>
    <row r="98" spans="1:4" s="34" customFormat="1" ht="70.150000000000006" customHeight="1" x14ac:dyDescent="0.2">
      <c r="A98" s="15" t="s">
        <v>177</v>
      </c>
      <c r="B98" s="26" t="s">
        <v>178</v>
      </c>
      <c r="C98" s="27">
        <v>10</v>
      </c>
    </row>
    <row r="99" spans="1:4" s="34" customFormat="1" ht="69.599999999999994" customHeight="1" x14ac:dyDescent="0.2">
      <c r="A99" s="15" t="s">
        <v>179</v>
      </c>
      <c r="B99" s="21" t="s">
        <v>180</v>
      </c>
      <c r="C99" s="30">
        <v>350</v>
      </c>
    </row>
    <row r="100" spans="1:4" ht="30" x14ac:dyDescent="0.2">
      <c r="A100" s="8" t="s">
        <v>181</v>
      </c>
      <c r="B100" s="29" t="s">
        <v>182</v>
      </c>
      <c r="C100" s="30">
        <f>SUM(C101)</f>
        <v>1250</v>
      </c>
    </row>
    <row r="101" spans="1:4" ht="45" x14ac:dyDescent="0.2">
      <c r="A101" s="8" t="s">
        <v>183</v>
      </c>
      <c r="B101" s="26" t="s">
        <v>184</v>
      </c>
      <c r="C101" s="31">
        <v>1250</v>
      </c>
    </row>
    <row r="102" spans="1:4" x14ac:dyDescent="0.2">
      <c r="A102" s="8" t="s">
        <v>185</v>
      </c>
      <c r="B102" s="19" t="s">
        <v>186</v>
      </c>
      <c r="C102" s="17">
        <f>SUM(C103)</f>
        <v>160</v>
      </c>
    </row>
    <row r="103" spans="1:4" ht="13.9" customHeight="1" x14ac:dyDescent="0.2">
      <c r="A103" s="8" t="s">
        <v>187</v>
      </c>
      <c r="B103" s="21" t="s">
        <v>188</v>
      </c>
      <c r="C103" s="30">
        <f>SUM(C104)</f>
        <v>160</v>
      </c>
    </row>
    <row r="104" spans="1:4" ht="31.9" customHeight="1" x14ac:dyDescent="0.2">
      <c r="A104" s="8" t="s">
        <v>189</v>
      </c>
      <c r="B104" s="41" t="s">
        <v>190</v>
      </c>
      <c r="C104" s="31">
        <v>160</v>
      </c>
      <c r="D104" s="20"/>
    </row>
    <row r="108" spans="1:4" x14ac:dyDescent="0.25">
      <c r="C108" s="43"/>
    </row>
    <row r="109" spans="1:4" x14ac:dyDescent="0.25">
      <c r="C109" s="43"/>
    </row>
    <row r="110" spans="1:4" x14ac:dyDescent="0.25">
      <c r="C110" s="43"/>
    </row>
    <row r="111" spans="1:4" x14ac:dyDescent="0.25">
      <c r="C111" s="43"/>
    </row>
    <row r="112" spans="1:4" s="44" customFormat="1" x14ac:dyDescent="0.25">
      <c r="A112" s="6"/>
      <c r="B112" s="5"/>
      <c r="C112" s="43"/>
    </row>
    <row r="113" spans="1:3" s="44" customFormat="1" x14ac:dyDescent="0.25">
      <c r="A113" s="6"/>
      <c r="B113" s="5"/>
      <c r="C113" s="43"/>
    </row>
    <row r="114" spans="1:3" s="44" customFormat="1" x14ac:dyDescent="0.25">
      <c r="A114" s="6"/>
      <c r="B114" s="5"/>
      <c r="C114" s="43"/>
    </row>
    <row r="115" spans="1:3" s="44" customFormat="1" x14ac:dyDescent="0.25">
      <c r="A115" s="6"/>
      <c r="B115" s="5"/>
      <c r="C115" s="43"/>
    </row>
    <row r="116" spans="1:3" s="44" customFormat="1" x14ac:dyDescent="0.25">
      <c r="A116" s="6"/>
      <c r="B116" s="5"/>
      <c r="C116" s="43"/>
    </row>
    <row r="117" spans="1:3" s="44" customFormat="1" x14ac:dyDescent="0.25">
      <c r="A117" s="6"/>
      <c r="B117" s="5"/>
      <c r="C117" s="43"/>
    </row>
    <row r="118" spans="1:3" s="44" customFormat="1" x14ac:dyDescent="0.25">
      <c r="A118" s="6"/>
      <c r="B118" s="5"/>
      <c r="C118" s="43"/>
    </row>
    <row r="119" spans="1:3" s="44" customFormat="1" x14ac:dyDescent="0.25">
      <c r="A119" s="6"/>
      <c r="B119" s="5"/>
      <c r="C119" s="43"/>
    </row>
    <row r="120" spans="1:3" s="44" customFormat="1" x14ac:dyDescent="0.25">
      <c r="A120" s="6"/>
      <c r="B120" s="5"/>
      <c r="C120" s="43"/>
    </row>
    <row r="121" spans="1:3" s="44" customFormat="1" x14ac:dyDescent="0.25">
      <c r="A121" s="6"/>
      <c r="B121" s="5"/>
      <c r="C121" s="43"/>
    </row>
    <row r="122" spans="1:3" s="44" customFormat="1" x14ac:dyDescent="0.25">
      <c r="A122" s="6"/>
      <c r="B122" s="5"/>
      <c r="C122" s="43"/>
    </row>
    <row r="123" spans="1:3" s="44" customFormat="1" x14ac:dyDescent="0.25">
      <c r="A123" s="6"/>
      <c r="B123" s="5"/>
      <c r="C123" s="43"/>
    </row>
    <row r="124" spans="1:3" s="44" customFormat="1" x14ac:dyDescent="0.25">
      <c r="A124" s="6"/>
      <c r="B124" s="5"/>
      <c r="C124" s="43"/>
    </row>
    <row r="125" spans="1:3" s="44" customFormat="1" x14ac:dyDescent="0.25">
      <c r="A125" s="6"/>
      <c r="B125" s="5"/>
      <c r="C125" s="43"/>
    </row>
    <row r="126" spans="1:3" s="44" customFormat="1" x14ac:dyDescent="0.25">
      <c r="A126" s="6"/>
      <c r="B126" s="5"/>
      <c r="C126" s="43"/>
    </row>
    <row r="127" spans="1:3" s="44" customFormat="1" x14ac:dyDescent="0.25">
      <c r="A127" s="6"/>
      <c r="B127" s="5"/>
      <c r="C127" s="43"/>
    </row>
    <row r="128" spans="1:3" s="44" customFormat="1" x14ac:dyDescent="0.25">
      <c r="A128" s="6"/>
      <c r="B128" s="5"/>
      <c r="C128" s="43"/>
    </row>
    <row r="129" spans="1:3" s="44" customFormat="1" x14ac:dyDescent="0.25">
      <c r="A129" s="6"/>
      <c r="B129" s="5"/>
      <c r="C129" s="43"/>
    </row>
    <row r="130" spans="1:3" s="44" customFormat="1" x14ac:dyDescent="0.25">
      <c r="A130" s="6"/>
      <c r="B130" s="5"/>
      <c r="C130" s="43"/>
    </row>
    <row r="131" spans="1:3" s="44" customFormat="1" x14ac:dyDescent="0.25">
      <c r="A131" s="6"/>
      <c r="B131" s="5"/>
      <c r="C131" s="43"/>
    </row>
    <row r="132" spans="1:3" s="44" customFormat="1" x14ac:dyDescent="0.25">
      <c r="A132" s="6"/>
      <c r="B132" s="5"/>
      <c r="C132" s="43"/>
    </row>
    <row r="133" spans="1:3" s="44" customFormat="1" x14ac:dyDescent="0.25">
      <c r="A133" s="6"/>
      <c r="B133" s="5"/>
      <c r="C133" s="43"/>
    </row>
    <row r="134" spans="1:3" s="44" customFormat="1" x14ac:dyDescent="0.25">
      <c r="A134" s="6"/>
      <c r="B134" s="5"/>
      <c r="C134" s="43"/>
    </row>
    <row r="135" spans="1:3" s="44" customFormat="1" x14ac:dyDescent="0.25">
      <c r="A135" s="6"/>
      <c r="B135" s="5"/>
      <c r="C135" s="43"/>
    </row>
    <row r="136" spans="1:3" s="44" customFormat="1" x14ac:dyDescent="0.25">
      <c r="A136" s="6"/>
      <c r="B136" s="5"/>
      <c r="C136" s="43"/>
    </row>
    <row r="137" spans="1:3" s="44" customFormat="1" x14ac:dyDescent="0.25">
      <c r="A137" s="6"/>
      <c r="B137" s="5"/>
      <c r="C137" s="43"/>
    </row>
    <row r="138" spans="1:3" s="44" customFormat="1" x14ac:dyDescent="0.25">
      <c r="A138" s="6"/>
      <c r="B138" s="5"/>
      <c r="C138" s="43"/>
    </row>
    <row r="139" spans="1:3" s="44" customFormat="1" x14ac:dyDescent="0.25">
      <c r="A139" s="6"/>
      <c r="B139" s="5"/>
      <c r="C139" s="43"/>
    </row>
    <row r="140" spans="1:3" s="44" customFormat="1" x14ac:dyDescent="0.25">
      <c r="A140" s="6"/>
      <c r="B140" s="5"/>
      <c r="C140" s="43"/>
    </row>
    <row r="141" spans="1:3" s="44" customFormat="1" x14ac:dyDescent="0.25">
      <c r="A141" s="6"/>
      <c r="B141" s="5"/>
      <c r="C141" s="43"/>
    </row>
    <row r="142" spans="1:3" s="44" customFormat="1" x14ac:dyDescent="0.25">
      <c r="A142" s="6"/>
      <c r="B142" s="5"/>
      <c r="C142" s="43"/>
    </row>
    <row r="143" spans="1:3" s="44" customFormat="1" x14ac:dyDescent="0.25">
      <c r="A143" s="6"/>
      <c r="B143" s="5"/>
      <c r="C143" s="43"/>
    </row>
    <row r="144" spans="1:3" s="44" customFormat="1" x14ac:dyDescent="0.25">
      <c r="A144" s="6"/>
      <c r="B144" s="5"/>
      <c r="C144" s="43"/>
    </row>
    <row r="145" spans="1:3" s="44" customFormat="1" x14ac:dyDescent="0.25">
      <c r="A145" s="6"/>
      <c r="B145" s="5"/>
      <c r="C145" s="43"/>
    </row>
    <row r="146" spans="1:3" s="44" customFormat="1" x14ac:dyDescent="0.25">
      <c r="A146" s="6"/>
      <c r="B146" s="5"/>
      <c r="C146" s="43"/>
    </row>
    <row r="147" spans="1:3" s="44" customFormat="1" x14ac:dyDescent="0.25">
      <c r="A147" s="6"/>
      <c r="B147" s="5"/>
      <c r="C147" s="43"/>
    </row>
    <row r="148" spans="1:3" s="44" customFormat="1" x14ac:dyDescent="0.25">
      <c r="A148" s="6"/>
      <c r="B148" s="5"/>
      <c r="C148" s="43"/>
    </row>
    <row r="149" spans="1:3" s="44" customFormat="1" x14ac:dyDescent="0.25">
      <c r="A149" s="6"/>
      <c r="B149" s="5"/>
      <c r="C149" s="43"/>
    </row>
    <row r="150" spans="1:3" s="44" customFormat="1" x14ac:dyDescent="0.25">
      <c r="A150" s="6"/>
      <c r="B150" s="5"/>
      <c r="C150" s="43"/>
    </row>
    <row r="151" spans="1:3" s="44" customFormat="1" x14ac:dyDescent="0.25">
      <c r="A151" s="6"/>
      <c r="B151" s="5"/>
      <c r="C151" s="43"/>
    </row>
    <row r="152" spans="1:3" s="44" customFormat="1" x14ac:dyDescent="0.25">
      <c r="A152" s="6"/>
      <c r="B152" s="5"/>
      <c r="C152" s="43"/>
    </row>
    <row r="153" spans="1:3" s="44" customFormat="1" x14ac:dyDescent="0.25">
      <c r="A153" s="6"/>
      <c r="B153" s="5"/>
      <c r="C153" s="43"/>
    </row>
    <row r="154" spans="1:3" s="44" customFormat="1" x14ac:dyDescent="0.25">
      <c r="A154" s="6"/>
      <c r="B154" s="5"/>
      <c r="C154" s="43"/>
    </row>
    <row r="155" spans="1:3" s="44" customFormat="1" x14ac:dyDescent="0.25">
      <c r="A155" s="6"/>
      <c r="B155" s="5"/>
      <c r="C155" s="43"/>
    </row>
    <row r="156" spans="1:3" s="44" customFormat="1" x14ac:dyDescent="0.25">
      <c r="A156" s="6"/>
      <c r="B156" s="5"/>
      <c r="C156" s="43"/>
    </row>
    <row r="157" spans="1:3" s="44" customFormat="1" x14ac:dyDescent="0.25">
      <c r="A157" s="6"/>
      <c r="B157" s="5"/>
      <c r="C157" s="43"/>
    </row>
    <row r="158" spans="1:3" s="44" customFormat="1" x14ac:dyDescent="0.25">
      <c r="A158" s="6"/>
      <c r="B158" s="5"/>
      <c r="C158" s="43"/>
    </row>
    <row r="159" spans="1:3" s="44" customFormat="1" x14ac:dyDescent="0.25">
      <c r="A159" s="6"/>
      <c r="B159" s="5"/>
      <c r="C159" s="43"/>
    </row>
    <row r="160" spans="1:3" s="44" customFormat="1" x14ac:dyDescent="0.25">
      <c r="A160" s="6"/>
      <c r="B160" s="5"/>
      <c r="C160" s="43"/>
    </row>
    <row r="161" spans="1:3" s="44" customFormat="1" x14ac:dyDescent="0.25">
      <c r="A161" s="6"/>
      <c r="B161" s="5"/>
      <c r="C161" s="43"/>
    </row>
    <row r="162" spans="1:3" s="44" customFormat="1" x14ac:dyDescent="0.25">
      <c r="A162" s="6"/>
      <c r="B162" s="5"/>
      <c r="C162" s="43"/>
    </row>
    <row r="163" spans="1:3" s="44" customFormat="1" x14ac:dyDescent="0.25">
      <c r="A163" s="6"/>
      <c r="B163" s="5"/>
      <c r="C163" s="43"/>
    </row>
    <row r="164" spans="1:3" s="44" customFormat="1" x14ac:dyDescent="0.25">
      <c r="A164" s="6"/>
      <c r="B164" s="5"/>
      <c r="C164" s="43"/>
    </row>
    <row r="165" spans="1:3" s="44" customFormat="1" x14ac:dyDescent="0.25">
      <c r="A165" s="6"/>
      <c r="B165" s="5"/>
      <c r="C165" s="43"/>
    </row>
    <row r="166" spans="1:3" s="44" customFormat="1" x14ac:dyDescent="0.25">
      <c r="A166" s="6"/>
      <c r="B166" s="5"/>
      <c r="C166" s="43"/>
    </row>
    <row r="167" spans="1:3" s="44" customFormat="1" x14ac:dyDescent="0.25">
      <c r="A167" s="6"/>
      <c r="B167" s="5"/>
      <c r="C167" s="43"/>
    </row>
    <row r="168" spans="1:3" s="44" customFormat="1" x14ac:dyDescent="0.25">
      <c r="A168" s="6"/>
      <c r="B168" s="5"/>
      <c r="C168" s="43"/>
    </row>
    <row r="169" spans="1:3" s="44" customFormat="1" x14ac:dyDescent="0.25">
      <c r="A169" s="6"/>
      <c r="B169" s="5"/>
      <c r="C169" s="43"/>
    </row>
    <row r="170" spans="1:3" s="44" customFormat="1" x14ac:dyDescent="0.25">
      <c r="A170" s="6"/>
      <c r="B170" s="5"/>
      <c r="C170" s="43"/>
    </row>
    <row r="171" spans="1:3" s="44" customFormat="1" x14ac:dyDescent="0.25">
      <c r="A171" s="6"/>
      <c r="B171" s="5"/>
      <c r="C171" s="43"/>
    </row>
    <row r="172" spans="1:3" s="44" customFormat="1" x14ac:dyDescent="0.25">
      <c r="A172" s="6"/>
      <c r="B172" s="5"/>
      <c r="C172" s="43"/>
    </row>
    <row r="173" spans="1:3" s="44" customFormat="1" x14ac:dyDescent="0.25">
      <c r="A173" s="6"/>
      <c r="B173" s="5"/>
      <c r="C173" s="43"/>
    </row>
    <row r="174" spans="1:3" s="44" customFormat="1" x14ac:dyDescent="0.25">
      <c r="A174" s="6"/>
      <c r="B174" s="5"/>
      <c r="C174" s="43"/>
    </row>
    <row r="175" spans="1:3" s="44" customFormat="1" x14ac:dyDescent="0.25">
      <c r="A175" s="6"/>
      <c r="B175" s="5"/>
      <c r="C175" s="43"/>
    </row>
    <row r="176" spans="1:3" s="44" customFormat="1" x14ac:dyDescent="0.25">
      <c r="A176" s="6"/>
      <c r="B176" s="5"/>
      <c r="C176" s="43"/>
    </row>
    <row r="177" spans="1:3" s="44" customFormat="1" x14ac:dyDescent="0.25">
      <c r="A177" s="6"/>
      <c r="B177" s="5"/>
      <c r="C177" s="43"/>
    </row>
    <row r="178" spans="1:3" s="44" customFormat="1" x14ac:dyDescent="0.25">
      <c r="A178" s="6"/>
      <c r="B178" s="5"/>
      <c r="C178" s="43"/>
    </row>
    <row r="179" spans="1:3" s="44" customFormat="1" x14ac:dyDescent="0.25">
      <c r="A179" s="6"/>
      <c r="B179" s="5"/>
      <c r="C179" s="43"/>
    </row>
    <row r="180" spans="1:3" s="44" customFormat="1" x14ac:dyDescent="0.25">
      <c r="A180" s="6"/>
      <c r="B180" s="5"/>
      <c r="C180" s="43"/>
    </row>
    <row r="181" spans="1:3" s="44" customFormat="1" x14ac:dyDescent="0.25">
      <c r="A181" s="6"/>
      <c r="B181" s="5"/>
      <c r="C181" s="43"/>
    </row>
    <row r="182" spans="1:3" s="44" customFormat="1" x14ac:dyDescent="0.25">
      <c r="A182" s="6"/>
      <c r="B182" s="5"/>
      <c r="C182" s="43"/>
    </row>
    <row r="183" spans="1:3" s="44" customFormat="1" x14ac:dyDescent="0.25">
      <c r="A183" s="6"/>
      <c r="B183" s="5"/>
      <c r="C183" s="43"/>
    </row>
    <row r="184" spans="1:3" s="44" customFormat="1" x14ac:dyDescent="0.25">
      <c r="A184" s="6"/>
      <c r="B184" s="5"/>
      <c r="C184" s="43"/>
    </row>
    <row r="185" spans="1:3" s="44" customFormat="1" x14ac:dyDescent="0.25">
      <c r="A185" s="6"/>
      <c r="B185" s="5"/>
      <c r="C185" s="43"/>
    </row>
    <row r="186" spans="1:3" s="44" customFormat="1" x14ac:dyDescent="0.25">
      <c r="A186" s="6"/>
      <c r="B186" s="5"/>
      <c r="C186" s="43"/>
    </row>
    <row r="187" spans="1:3" s="44" customFormat="1" x14ac:dyDescent="0.25">
      <c r="A187" s="6"/>
      <c r="B187" s="5"/>
      <c r="C187" s="43"/>
    </row>
    <row r="188" spans="1:3" s="44" customFormat="1" x14ac:dyDescent="0.25">
      <c r="A188" s="6"/>
      <c r="B188" s="5"/>
      <c r="C188" s="43"/>
    </row>
    <row r="189" spans="1:3" s="44" customFormat="1" x14ac:dyDescent="0.25">
      <c r="A189" s="6"/>
      <c r="B189" s="5"/>
      <c r="C189" s="43"/>
    </row>
    <row r="190" spans="1:3" s="44" customFormat="1" x14ac:dyDescent="0.25">
      <c r="A190" s="6"/>
      <c r="B190" s="5"/>
      <c r="C190" s="43"/>
    </row>
    <row r="191" spans="1:3" s="44" customFormat="1" x14ac:dyDescent="0.25">
      <c r="A191" s="6"/>
      <c r="B191" s="5"/>
      <c r="C191" s="43"/>
    </row>
    <row r="192" spans="1:3" s="44" customFormat="1" x14ac:dyDescent="0.25">
      <c r="A192" s="6"/>
      <c r="B192" s="5"/>
      <c r="C192" s="43"/>
    </row>
    <row r="193" spans="1:3" s="44" customFormat="1" x14ac:dyDescent="0.25">
      <c r="A193" s="6"/>
      <c r="B193" s="5"/>
      <c r="C193" s="43"/>
    </row>
    <row r="194" spans="1:3" s="44" customFormat="1" x14ac:dyDescent="0.25">
      <c r="A194" s="6"/>
      <c r="B194" s="5"/>
      <c r="C194" s="43"/>
    </row>
    <row r="195" spans="1:3" s="44" customFormat="1" x14ac:dyDescent="0.25">
      <c r="A195" s="6"/>
      <c r="B195" s="5"/>
      <c r="C195" s="43"/>
    </row>
    <row r="196" spans="1:3" s="44" customFormat="1" x14ac:dyDescent="0.25">
      <c r="A196" s="6"/>
      <c r="B196" s="5"/>
      <c r="C196" s="43"/>
    </row>
    <row r="197" spans="1:3" s="44" customFormat="1" x14ac:dyDescent="0.25">
      <c r="A197" s="6"/>
      <c r="B197" s="5"/>
      <c r="C197" s="43"/>
    </row>
    <row r="198" spans="1:3" s="44" customFormat="1" x14ac:dyDescent="0.25">
      <c r="A198" s="6"/>
      <c r="B198" s="5"/>
      <c r="C198" s="43"/>
    </row>
    <row r="199" spans="1:3" s="44" customFormat="1" x14ac:dyDescent="0.25">
      <c r="A199" s="6"/>
      <c r="B199" s="5"/>
      <c r="C199" s="43"/>
    </row>
    <row r="200" spans="1:3" s="44" customFormat="1" x14ac:dyDescent="0.25">
      <c r="A200" s="6"/>
      <c r="B200" s="5"/>
      <c r="C200" s="43"/>
    </row>
    <row r="201" spans="1:3" s="44" customFormat="1" x14ac:dyDescent="0.25">
      <c r="A201" s="6"/>
      <c r="B201" s="5"/>
      <c r="C201" s="43"/>
    </row>
    <row r="202" spans="1:3" s="44" customFormat="1" x14ac:dyDescent="0.25">
      <c r="A202" s="6"/>
      <c r="B202" s="5"/>
      <c r="C202" s="43"/>
    </row>
    <row r="203" spans="1:3" s="44" customFormat="1" x14ac:dyDescent="0.25">
      <c r="A203" s="6"/>
      <c r="B203" s="5"/>
      <c r="C203" s="43"/>
    </row>
    <row r="204" spans="1:3" s="44" customFormat="1" x14ac:dyDescent="0.25">
      <c r="A204" s="6"/>
      <c r="B204" s="5"/>
      <c r="C204" s="43"/>
    </row>
    <row r="205" spans="1:3" s="44" customFormat="1" x14ac:dyDescent="0.25">
      <c r="A205" s="6"/>
      <c r="B205" s="5"/>
      <c r="C205" s="43"/>
    </row>
    <row r="206" spans="1:3" s="44" customFormat="1" x14ac:dyDescent="0.25">
      <c r="A206" s="6"/>
      <c r="B206" s="5"/>
      <c r="C206" s="43"/>
    </row>
    <row r="207" spans="1:3" s="44" customFormat="1" x14ac:dyDescent="0.25">
      <c r="A207" s="6"/>
      <c r="B207" s="5"/>
      <c r="C207" s="43"/>
    </row>
    <row r="208" spans="1:3" s="44" customFormat="1" x14ac:dyDescent="0.25">
      <c r="A208" s="6"/>
      <c r="B208" s="5"/>
      <c r="C208" s="43"/>
    </row>
    <row r="209" spans="1:3" s="44" customFormat="1" x14ac:dyDescent="0.25">
      <c r="A209" s="6"/>
      <c r="B209" s="5"/>
      <c r="C209" s="43"/>
    </row>
    <row r="210" spans="1:3" s="44" customFormat="1" x14ac:dyDescent="0.25">
      <c r="A210" s="6"/>
      <c r="B210" s="5"/>
      <c r="C210" s="43"/>
    </row>
    <row r="211" spans="1:3" s="44" customFormat="1" x14ac:dyDescent="0.25">
      <c r="A211" s="6"/>
      <c r="B211" s="5"/>
      <c r="C211" s="43"/>
    </row>
    <row r="212" spans="1:3" s="44" customFormat="1" x14ac:dyDescent="0.25">
      <c r="A212" s="6"/>
      <c r="B212" s="5"/>
      <c r="C212" s="43"/>
    </row>
    <row r="213" spans="1:3" s="44" customFormat="1" x14ac:dyDescent="0.25">
      <c r="A213" s="6"/>
      <c r="B213" s="5"/>
      <c r="C213" s="43"/>
    </row>
    <row r="214" spans="1:3" s="44" customFormat="1" x14ac:dyDescent="0.25">
      <c r="A214" s="6"/>
      <c r="B214" s="5"/>
      <c r="C214" s="43"/>
    </row>
    <row r="215" spans="1:3" s="44" customFormat="1" x14ac:dyDescent="0.25">
      <c r="A215" s="6"/>
      <c r="B215" s="5"/>
      <c r="C215" s="43"/>
    </row>
    <row r="216" spans="1:3" s="44" customFormat="1" x14ac:dyDescent="0.25">
      <c r="A216" s="6"/>
      <c r="B216" s="5"/>
      <c r="C216" s="43"/>
    </row>
    <row r="217" spans="1:3" s="44" customFormat="1" x14ac:dyDescent="0.25">
      <c r="A217" s="6"/>
      <c r="B217" s="5"/>
      <c r="C217" s="43"/>
    </row>
    <row r="218" spans="1:3" s="44" customFormat="1" x14ac:dyDescent="0.25">
      <c r="A218" s="6"/>
      <c r="B218" s="5"/>
      <c r="C218" s="43"/>
    </row>
    <row r="219" spans="1:3" s="44" customFormat="1" x14ac:dyDescent="0.25">
      <c r="A219" s="6"/>
      <c r="B219" s="5"/>
      <c r="C219" s="43"/>
    </row>
    <row r="220" spans="1:3" s="44" customFormat="1" x14ac:dyDescent="0.25">
      <c r="A220" s="6"/>
      <c r="B220" s="5"/>
      <c r="C220" s="43"/>
    </row>
    <row r="221" spans="1:3" s="44" customFormat="1" x14ac:dyDescent="0.25">
      <c r="A221" s="6"/>
      <c r="B221" s="5"/>
      <c r="C221" s="43"/>
    </row>
    <row r="222" spans="1:3" s="44" customFormat="1" x14ac:dyDescent="0.25">
      <c r="A222" s="6"/>
      <c r="B222" s="5"/>
      <c r="C222" s="43"/>
    </row>
    <row r="223" spans="1:3" s="44" customFormat="1" x14ac:dyDescent="0.25">
      <c r="A223" s="6"/>
      <c r="B223" s="5"/>
      <c r="C223" s="43"/>
    </row>
    <row r="224" spans="1:3" s="44" customFormat="1" x14ac:dyDescent="0.25">
      <c r="A224" s="6"/>
      <c r="B224" s="5"/>
      <c r="C224" s="43"/>
    </row>
    <row r="225" spans="1:3" s="44" customFormat="1" x14ac:dyDescent="0.25">
      <c r="A225" s="6"/>
      <c r="B225" s="5"/>
      <c r="C225" s="43"/>
    </row>
    <row r="226" spans="1:3" s="44" customFormat="1" x14ac:dyDescent="0.25">
      <c r="A226" s="6"/>
      <c r="B226" s="5"/>
      <c r="C226" s="43"/>
    </row>
    <row r="227" spans="1:3" s="44" customFormat="1" x14ac:dyDescent="0.25">
      <c r="A227" s="6"/>
      <c r="B227" s="5"/>
      <c r="C227" s="43"/>
    </row>
    <row r="228" spans="1:3" s="44" customFormat="1" x14ac:dyDescent="0.25">
      <c r="A228" s="6"/>
      <c r="B228" s="5"/>
      <c r="C228" s="43"/>
    </row>
    <row r="229" spans="1:3" s="44" customFormat="1" x14ac:dyDescent="0.25">
      <c r="A229" s="6"/>
      <c r="B229" s="5"/>
      <c r="C229" s="43"/>
    </row>
    <row r="230" spans="1:3" s="44" customFormat="1" x14ac:dyDescent="0.25">
      <c r="A230" s="6"/>
      <c r="B230" s="5"/>
      <c r="C230" s="43"/>
    </row>
    <row r="231" spans="1:3" s="44" customFormat="1" x14ac:dyDescent="0.25">
      <c r="A231" s="6"/>
      <c r="B231" s="5"/>
      <c r="C231" s="43"/>
    </row>
    <row r="232" spans="1:3" s="44" customFormat="1" x14ac:dyDescent="0.25">
      <c r="A232" s="6"/>
      <c r="B232" s="5"/>
      <c r="C232" s="43"/>
    </row>
    <row r="233" spans="1:3" s="44" customFormat="1" x14ac:dyDescent="0.25">
      <c r="A233" s="6"/>
      <c r="B233" s="5"/>
      <c r="C233" s="43"/>
    </row>
    <row r="234" spans="1:3" s="44" customFormat="1" x14ac:dyDescent="0.25">
      <c r="A234" s="6"/>
      <c r="B234" s="5"/>
      <c r="C234" s="43"/>
    </row>
    <row r="235" spans="1:3" s="44" customFormat="1" x14ac:dyDescent="0.25">
      <c r="A235" s="6"/>
      <c r="B235" s="5"/>
      <c r="C235" s="43"/>
    </row>
    <row r="236" spans="1:3" s="44" customFormat="1" x14ac:dyDescent="0.25">
      <c r="A236" s="6"/>
      <c r="B236" s="5"/>
      <c r="C236" s="43"/>
    </row>
    <row r="237" spans="1:3" s="44" customFormat="1" x14ac:dyDescent="0.25">
      <c r="A237" s="6"/>
      <c r="B237" s="5"/>
      <c r="C237" s="43"/>
    </row>
    <row r="238" spans="1:3" s="44" customFormat="1" x14ac:dyDescent="0.25">
      <c r="A238" s="6"/>
      <c r="B238" s="5"/>
      <c r="C238" s="43"/>
    </row>
    <row r="239" spans="1:3" s="44" customFormat="1" x14ac:dyDescent="0.25">
      <c r="A239" s="6"/>
      <c r="B239" s="5"/>
      <c r="C239" s="43"/>
    </row>
    <row r="240" spans="1:3" s="44" customFormat="1" x14ac:dyDescent="0.25">
      <c r="A240" s="6"/>
      <c r="B240" s="5"/>
      <c r="C240" s="43"/>
    </row>
    <row r="241" spans="1:3" s="44" customFormat="1" x14ac:dyDescent="0.25">
      <c r="A241" s="6"/>
      <c r="B241" s="5"/>
      <c r="C241" s="43"/>
    </row>
    <row r="242" spans="1:3" s="44" customFormat="1" x14ac:dyDescent="0.25">
      <c r="A242" s="6"/>
      <c r="B242" s="5"/>
      <c r="C242" s="43"/>
    </row>
    <row r="243" spans="1:3" s="44" customFormat="1" x14ac:dyDescent="0.25">
      <c r="A243" s="6"/>
      <c r="B243" s="5"/>
      <c r="C243" s="43"/>
    </row>
    <row r="244" spans="1:3" s="44" customFormat="1" x14ac:dyDescent="0.25">
      <c r="A244" s="6"/>
      <c r="B244" s="5"/>
      <c r="C244" s="43"/>
    </row>
    <row r="245" spans="1:3" s="44" customFormat="1" x14ac:dyDescent="0.25">
      <c r="A245" s="6"/>
      <c r="B245" s="5"/>
      <c r="C245" s="43"/>
    </row>
    <row r="246" spans="1:3" s="44" customFormat="1" x14ac:dyDescent="0.25">
      <c r="A246" s="6"/>
      <c r="B246" s="5"/>
      <c r="C246" s="43"/>
    </row>
    <row r="247" spans="1:3" s="44" customFormat="1" x14ac:dyDescent="0.25">
      <c r="A247" s="6"/>
      <c r="B247" s="5"/>
      <c r="C247" s="43"/>
    </row>
    <row r="248" spans="1:3" s="44" customFormat="1" x14ac:dyDescent="0.25">
      <c r="A248" s="6"/>
      <c r="B248" s="5"/>
      <c r="C248" s="43"/>
    </row>
    <row r="249" spans="1:3" s="44" customFormat="1" x14ac:dyDescent="0.25">
      <c r="A249" s="6"/>
      <c r="B249" s="5"/>
      <c r="C249" s="43"/>
    </row>
    <row r="250" spans="1:3" s="44" customFormat="1" x14ac:dyDescent="0.25">
      <c r="A250" s="6"/>
      <c r="B250" s="5"/>
      <c r="C250" s="43"/>
    </row>
    <row r="251" spans="1:3" s="44" customFormat="1" x14ac:dyDescent="0.25">
      <c r="A251" s="6"/>
      <c r="B251" s="5"/>
      <c r="C251" s="43"/>
    </row>
    <row r="252" spans="1:3" s="44" customFormat="1" x14ac:dyDescent="0.25">
      <c r="A252" s="6"/>
      <c r="B252" s="5"/>
      <c r="C252" s="43"/>
    </row>
    <row r="253" spans="1:3" s="44" customFormat="1" x14ac:dyDescent="0.25">
      <c r="A253" s="6"/>
      <c r="B253" s="5"/>
      <c r="C253" s="43"/>
    </row>
    <row r="254" spans="1:3" s="44" customFormat="1" x14ac:dyDescent="0.25">
      <c r="A254" s="6"/>
      <c r="B254" s="5"/>
      <c r="C254" s="43"/>
    </row>
    <row r="255" spans="1:3" s="44" customFormat="1" x14ac:dyDescent="0.25">
      <c r="A255" s="6"/>
      <c r="B255" s="5"/>
      <c r="C255" s="43"/>
    </row>
    <row r="256" spans="1:3" s="44" customFormat="1" x14ac:dyDescent="0.25">
      <c r="A256" s="6"/>
      <c r="B256" s="5"/>
      <c r="C256" s="43"/>
    </row>
    <row r="257" spans="1:3" s="44" customFormat="1" x14ac:dyDescent="0.25">
      <c r="A257" s="6"/>
      <c r="B257" s="5"/>
      <c r="C257" s="43"/>
    </row>
    <row r="258" spans="1:3" s="44" customFormat="1" x14ac:dyDescent="0.25">
      <c r="A258" s="6"/>
      <c r="B258" s="5"/>
      <c r="C258" s="43"/>
    </row>
    <row r="259" spans="1:3" s="44" customFormat="1" x14ac:dyDescent="0.25">
      <c r="A259" s="6"/>
      <c r="B259" s="5"/>
      <c r="C259" s="43"/>
    </row>
    <row r="260" spans="1:3" s="44" customFormat="1" x14ac:dyDescent="0.25">
      <c r="A260" s="6"/>
      <c r="B260" s="5"/>
      <c r="C260" s="43"/>
    </row>
    <row r="261" spans="1:3" s="44" customFormat="1" x14ac:dyDescent="0.25">
      <c r="A261" s="6"/>
      <c r="B261" s="5"/>
      <c r="C261" s="43"/>
    </row>
    <row r="262" spans="1:3" s="44" customFormat="1" x14ac:dyDescent="0.25">
      <c r="A262" s="6"/>
      <c r="B262" s="5"/>
      <c r="C262" s="43"/>
    </row>
    <row r="263" spans="1:3" s="44" customFormat="1" x14ac:dyDescent="0.25">
      <c r="A263" s="6"/>
      <c r="B263" s="5"/>
      <c r="C263" s="43"/>
    </row>
    <row r="264" spans="1:3" s="44" customFormat="1" x14ac:dyDescent="0.25">
      <c r="A264" s="6"/>
      <c r="B264" s="5"/>
      <c r="C264" s="43"/>
    </row>
    <row r="265" spans="1:3" s="44" customFormat="1" x14ac:dyDescent="0.25">
      <c r="A265" s="6"/>
      <c r="B265" s="5"/>
      <c r="C265" s="43"/>
    </row>
    <row r="266" spans="1:3" s="44" customFormat="1" x14ac:dyDescent="0.25">
      <c r="A266" s="6"/>
      <c r="B266" s="5"/>
      <c r="C266" s="43"/>
    </row>
    <row r="267" spans="1:3" s="44" customFormat="1" x14ac:dyDescent="0.25">
      <c r="A267" s="6"/>
      <c r="B267" s="5"/>
      <c r="C267" s="43"/>
    </row>
    <row r="268" spans="1:3" s="44" customFormat="1" x14ac:dyDescent="0.25">
      <c r="A268" s="6"/>
      <c r="B268" s="5"/>
      <c r="C268" s="43"/>
    </row>
    <row r="269" spans="1:3" s="44" customFormat="1" x14ac:dyDescent="0.25">
      <c r="A269" s="6"/>
      <c r="B269" s="5"/>
      <c r="C269" s="43"/>
    </row>
    <row r="270" spans="1:3" s="44" customFormat="1" x14ac:dyDescent="0.25">
      <c r="A270" s="6"/>
      <c r="B270" s="5"/>
      <c r="C270" s="43"/>
    </row>
    <row r="271" spans="1:3" s="44" customFormat="1" x14ac:dyDescent="0.25">
      <c r="A271" s="6"/>
      <c r="B271" s="5"/>
      <c r="C271" s="43"/>
    </row>
    <row r="272" spans="1:3" s="44" customFormat="1" x14ac:dyDescent="0.25">
      <c r="A272" s="6"/>
      <c r="B272" s="5"/>
      <c r="C272" s="43"/>
    </row>
    <row r="273" spans="1:3" s="44" customFormat="1" x14ac:dyDescent="0.25">
      <c r="A273" s="6"/>
      <c r="B273" s="5"/>
      <c r="C273" s="43"/>
    </row>
    <row r="274" spans="1:3" s="44" customFormat="1" x14ac:dyDescent="0.25">
      <c r="A274" s="6"/>
      <c r="B274" s="5"/>
      <c r="C274" s="43"/>
    </row>
    <row r="275" spans="1:3" s="44" customFormat="1" x14ac:dyDescent="0.25">
      <c r="A275" s="6"/>
      <c r="B275" s="5"/>
      <c r="C275" s="43"/>
    </row>
    <row r="276" spans="1:3" s="44" customFormat="1" x14ac:dyDescent="0.25">
      <c r="A276" s="6"/>
      <c r="B276" s="5"/>
      <c r="C276" s="43"/>
    </row>
    <row r="277" spans="1:3" s="44" customFormat="1" x14ac:dyDescent="0.25">
      <c r="A277" s="6"/>
      <c r="B277" s="5"/>
      <c r="C277" s="43"/>
    </row>
    <row r="278" spans="1:3" s="44" customFormat="1" x14ac:dyDescent="0.25">
      <c r="A278" s="6"/>
      <c r="B278" s="5"/>
      <c r="C278" s="43"/>
    </row>
    <row r="279" spans="1:3" s="44" customFormat="1" x14ac:dyDescent="0.25">
      <c r="A279" s="6"/>
      <c r="B279" s="5"/>
      <c r="C279" s="43"/>
    </row>
    <row r="280" spans="1:3" s="44" customFormat="1" x14ac:dyDescent="0.25">
      <c r="A280" s="6"/>
      <c r="B280" s="5"/>
      <c r="C280" s="43"/>
    </row>
    <row r="281" spans="1:3" s="44" customFormat="1" x14ac:dyDescent="0.25">
      <c r="A281" s="6"/>
      <c r="B281" s="5"/>
      <c r="C281" s="43"/>
    </row>
    <row r="282" spans="1:3" s="44" customFormat="1" x14ac:dyDescent="0.25">
      <c r="A282" s="6"/>
      <c r="B282" s="5"/>
      <c r="C282" s="43"/>
    </row>
    <row r="283" spans="1:3" s="44" customFormat="1" x14ac:dyDescent="0.25">
      <c r="A283" s="6"/>
      <c r="B283" s="5"/>
      <c r="C283" s="43"/>
    </row>
    <row r="284" spans="1:3" s="44" customFormat="1" x14ac:dyDescent="0.25">
      <c r="A284" s="6"/>
      <c r="B284" s="5"/>
      <c r="C284" s="43"/>
    </row>
    <row r="285" spans="1:3" s="44" customFormat="1" x14ac:dyDescent="0.25">
      <c r="A285" s="6"/>
      <c r="B285" s="5"/>
      <c r="C285" s="43"/>
    </row>
    <row r="286" spans="1:3" s="44" customFormat="1" x14ac:dyDescent="0.25">
      <c r="A286" s="6"/>
      <c r="B286" s="5"/>
      <c r="C286" s="43"/>
    </row>
    <row r="287" spans="1:3" s="44" customFormat="1" x14ac:dyDescent="0.25">
      <c r="A287" s="6"/>
      <c r="B287" s="5"/>
      <c r="C287" s="43"/>
    </row>
    <row r="288" spans="1:3" s="44" customFormat="1" x14ac:dyDescent="0.25">
      <c r="A288" s="6"/>
      <c r="B288" s="5"/>
      <c r="C288" s="43"/>
    </row>
    <row r="289" spans="1:3" s="44" customFormat="1" x14ac:dyDescent="0.25">
      <c r="A289" s="6"/>
      <c r="B289" s="5"/>
      <c r="C289" s="43"/>
    </row>
    <row r="290" spans="1:3" s="44" customFormat="1" x14ac:dyDescent="0.25">
      <c r="A290" s="6"/>
      <c r="B290" s="5"/>
      <c r="C290" s="43"/>
    </row>
    <row r="291" spans="1:3" s="44" customFormat="1" x14ac:dyDescent="0.25">
      <c r="A291" s="6"/>
      <c r="B291" s="5"/>
      <c r="C291" s="43"/>
    </row>
    <row r="292" spans="1:3" s="44" customFormat="1" x14ac:dyDescent="0.25">
      <c r="A292" s="6"/>
      <c r="B292" s="5"/>
      <c r="C292" s="43"/>
    </row>
    <row r="293" spans="1:3" s="44" customFormat="1" x14ac:dyDescent="0.25">
      <c r="A293" s="6"/>
      <c r="B293" s="5"/>
      <c r="C293" s="43"/>
    </row>
    <row r="294" spans="1:3" s="44" customFormat="1" x14ac:dyDescent="0.25">
      <c r="A294" s="6"/>
      <c r="B294" s="5"/>
      <c r="C294" s="43"/>
    </row>
    <row r="295" spans="1:3" s="44" customFormat="1" x14ac:dyDescent="0.25">
      <c r="A295" s="6"/>
      <c r="B295" s="5"/>
      <c r="C295" s="43"/>
    </row>
    <row r="296" spans="1:3" s="44" customFormat="1" x14ac:dyDescent="0.25">
      <c r="A296" s="6"/>
      <c r="B296" s="5"/>
      <c r="C296" s="43"/>
    </row>
    <row r="297" spans="1:3" s="44" customFormat="1" x14ac:dyDescent="0.25">
      <c r="A297" s="6"/>
      <c r="B297" s="5"/>
      <c r="C297" s="43"/>
    </row>
    <row r="298" spans="1:3" s="44" customFormat="1" x14ac:dyDescent="0.25">
      <c r="A298" s="6"/>
      <c r="B298" s="5"/>
      <c r="C298" s="43"/>
    </row>
    <row r="299" spans="1:3" s="44" customFormat="1" x14ac:dyDescent="0.25">
      <c r="A299" s="6"/>
      <c r="B299" s="5"/>
      <c r="C299" s="43"/>
    </row>
    <row r="300" spans="1:3" s="44" customFormat="1" x14ac:dyDescent="0.25">
      <c r="A300" s="6"/>
      <c r="B300" s="5"/>
      <c r="C300" s="43"/>
    </row>
    <row r="301" spans="1:3" s="44" customFormat="1" x14ac:dyDescent="0.25">
      <c r="A301" s="6"/>
      <c r="B301" s="5"/>
      <c r="C301" s="43"/>
    </row>
    <row r="302" spans="1:3" s="44" customFormat="1" x14ac:dyDescent="0.25">
      <c r="A302" s="6"/>
      <c r="B302" s="5"/>
      <c r="C302" s="43"/>
    </row>
    <row r="303" spans="1:3" s="44" customFormat="1" x14ac:dyDescent="0.25">
      <c r="A303" s="6"/>
      <c r="B303" s="5"/>
      <c r="C303" s="43"/>
    </row>
    <row r="304" spans="1:3" s="44" customFormat="1" x14ac:dyDescent="0.25">
      <c r="A304" s="6"/>
      <c r="B304" s="5"/>
      <c r="C304" s="43"/>
    </row>
    <row r="305" spans="1:3" s="44" customFormat="1" x14ac:dyDescent="0.25">
      <c r="A305" s="6"/>
      <c r="B305" s="5"/>
      <c r="C305" s="43"/>
    </row>
    <row r="306" spans="1:3" s="44" customFormat="1" x14ac:dyDescent="0.25">
      <c r="A306" s="6"/>
      <c r="B306" s="5"/>
      <c r="C306" s="43"/>
    </row>
    <row r="307" spans="1:3" s="44" customFormat="1" x14ac:dyDescent="0.25">
      <c r="A307" s="6"/>
      <c r="B307" s="5"/>
      <c r="C307" s="43"/>
    </row>
    <row r="308" spans="1:3" s="44" customFormat="1" x14ac:dyDescent="0.25">
      <c r="A308" s="6"/>
      <c r="B308" s="5"/>
      <c r="C308" s="43"/>
    </row>
    <row r="309" spans="1:3" s="44" customFormat="1" x14ac:dyDescent="0.25">
      <c r="A309" s="6"/>
      <c r="B309" s="5"/>
      <c r="C309" s="43"/>
    </row>
    <row r="310" spans="1:3" s="44" customFormat="1" x14ac:dyDescent="0.25">
      <c r="A310" s="6"/>
      <c r="B310" s="5"/>
      <c r="C310" s="43"/>
    </row>
    <row r="311" spans="1:3" s="44" customFormat="1" x14ac:dyDescent="0.25">
      <c r="A311" s="6"/>
      <c r="B311" s="5"/>
      <c r="C311" s="43"/>
    </row>
    <row r="312" spans="1:3" s="44" customFormat="1" x14ac:dyDescent="0.25">
      <c r="A312" s="6"/>
      <c r="B312" s="5"/>
      <c r="C312" s="43"/>
    </row>
    <row r="313" spans="1:3" s="44" customFormat="1" x14ac:dyDescent="0.25">
      <c r="A313" s="6"/>
      <c r="B313" s="5"/>
      <c r="C313" s="43"/>
    </row>
    <row r="314" spans="1:3" s="44" customFormat="1" x14ac:dyDescent="0.25">
      <c r="A314" s="6"/>
      <c r="B314" s="5"/>
      <c r="C314" s="43"/>
    </row>
    <row r="315" spans="1:3" s="44" customFormat="1" x14ac:dyDescent="0.25">
      <c r="A315" s="6"/>
      <c r="B315" s="5"/>
      <c r="C315" s="43"/>
    </row>
    <row r="316" spans="1:3" s="44" customFormat="1" x14ac:dyDescent="0.25">
      <c r="A316" s="6"/>
      <c r="B316" s="5"/>
      <c r="C316" s="43"/>
    </row>
    <row r="317" spans="1:3" s="44" customFormat="1" x14ac:dyDescent="0.25">
      <c r="A317" s="6"/>
      <c r="B317" s="5"/>
      <c r="C317" s="43"/>
    </row>
    <row r="318" spans="1:3" s="44" customFormat="1" x14ac:dyDescent="0.25">
      <c r="A318" s="6"/>
      <c r="B318" s="5"/>
      <c r="C318" s="43"/>
    </row>
    <row r="319" spans="1:3" s="44" customFormat="1" x14ac:dyDescent="0.25">
      <c r="A319" s="6"/>
      <c r="B319" s="5"/>
      <c r="C319" s="43"/>
    </row>
    <row r="320" spans="1:3" s="44" customFormat="1" x14ac:dyDescent="0.25">
      <c r="A320" s="6"/>
      <c r="B320" s="5"/>
      <c r="C320" s="43"/>
    </row>
    <row r="321" spans="1:3" s="44" customFormat="1" x14ac:dyDescent="0.25">
      <c r="A321" s="6"/>
      <c r="B321" s="5"/>
      <c r="C321" s="43"/>
    </row>
    <row r="322" spans="1:3" s="44" customFormat="1" x14ac:dyDescent="0.25">
      <c r="A322" s="6"/>
      <c r="B322" s="5"/>
      <c r="C322" s="43"/>
    </row>
    <row r="323" spans="1:3" s="44" customFormat="1" x14ac:dyDescent="0.25">
      <c r="A323" s="6"/>
      <c r="B323" s="5"/>
      <c r="C323" s="43"/>
    </row>
    <row r="324" spans="1:3" s="44" customFormat="1" x14ac:dyDescent="0.25">
      <c r="A324" s="6"/>
      <c r="B324" s="5"/>
      <c r="C324" s="43"/>
    </row>
    <row r="325" spans="1:3" s="44" customFormat="1" x14ac:dyDescent="0.25">
      <c r="A325" s="6"/>
      <c r="B325" s="5"/>
      <c r="C325" s="43"/>
    </row>
    <row r="326" spans="1:3" s="44" customFormat="1" x14ac:dyDescent="0.25">
      <c r="A326" s="6"/>
      <c r="B326" s="5"/>
      <c r="C326" s="43"/>
    </row>
    <row r="327" spans="1:3" s="44" customFormat="1" x14ac:dyDescent="0.25">
      <c r="A327" s="6"/>
      <c r="B327" s="5"/>
      <c r="C327" s="43"/>
    </row>
    <row r="328" spans="1:3" s="44" customFormat="1" x14ac:dyDescent="0.25">
      <c r="A328" s="6"/>
      <c r="B328" s="5"/>
      <c r="C328" s="43"/>
    </row>
    <row r="329" spans="1:3" s="44" customFormat="1" x14ac:dyDescent="0.25">
      <c r="A329" s="6"/>
      <c r="B329" s="5"/>
      <c r="C329" s="43"/>
    </row>
    <row r="330" spans="1:3" s="44" customFormat="1" x14ac:dyDescent="0.25">
      <c r="A330" s="6"/>
      <c r="B330" s="5"/>
      <c r="C330" s="43"/>
    </row>
    <row r="331" spans="1:3" s="44" customFormat="1" x14ac:dyDescent="0.25">
      <c r="A331" s="6"/>
      <c r="B331" s="5"/>
      <c r="C331" s="43"/>
    </row>
    <row r="332" spans="1:3" s="44" customFormat="1" x14ac:dyDescent="0.25">
      <c r="A332" s="6"/>
      <c r="B332" s="5"/>
      <c r="C332" s="43"/>
    </row>
    <row r="333" spans="1:3" s="44" customFormat="1" x14ac:dyDescent="0.25">
      <c r="A333" s="6"/>
      <c r="B333" s="5"/>
      <c r="C333" s="43"/>
    </row>
    <row r="334" spans="1:3" s="44" customFormat="1" x14ac:dyDescent="0.25">
      <c r="A334" s="6"/>
      <c r="B334" s="5"/>
      <c r="C334" s="43"/>
    </row>
    <row r="335" spans="1:3" s="44" customFormat="1" x14ac:dyDescent="0.25">
      <c r="A335" s="6"/>
      <c r="B335" s="5"/>
      <c r="C335" s="43"/>
    </row>
    <row r="336" spans="1:3" s="44" customFormat="1" x14ac:dyDescent="0.25">
      <c r="A336" s="6"/>
      <c r="B336" s="5"/>
      <c r="C336" s="43"/>
    </row>
    <row r="337" spans="1:3" s="44" customFormat="1" x14ac:dyDescent="0.25">
      <c r="A337" s="6"/>
      <c r="B337" s="5"/>
      <c r="C337" s="43"/>
    </row>
    <row r="338" spans="1:3" s="44" customFormat="1" x14ac:dyDescent="0.25">
      <c r="A338" s="6"/>
      <c r="B338" s="5"/>
      <c r="C338" s="43"/>
    </row>
    <row r="339" spans="1:3" s="44" customFormat="1" x14ac:dyDescent="0.25">
      <c r="A339" s="6"/>
      <c r="B339" s="5"/>
      <c r="C339" s="43"/>
    </row>
    <row r="340" spans="1:3" s="44" customFormat="1" x14ac:dyDescent="0.25">
      <c r="A340" s="6"/>
      <c r="B340" s="5"/>
      <c r="C340" s="43"/>
    </row>
    <row r="341" spans="1:3" s="44" customFormat="1" x14ac:dyDescent="0.25">
      <c r="A341" s="6"/>
      <c r="B341" s="5"/>
      <c r="C341" s="43"/>
    </row>
    <row r="342" spans="1:3" s="44" customFormat="1" x14ac:dyDescent="0.25">
      <c r="A342" s="6"/>
      <c r="B342" s="5"/>
      <c r="C342" s="43"/>
    </row>
    <row r="343" spans="1:3" s="44" customFormat="1" x14ac:dyDescent="0.25">
      <c r="A343" s="6"/>
      <c r="B343" s="5"/>
      <c r="C343" s="43"/>
    </row>
    <row r="344" spans="1:3" s="44" customFormat="1" x14ac:dyDescent="0.25">
      <c r="A344" s="6"/>
      <c r="B344" s="5"/>
      <c r="C344" s="43"/>
    </row>
    <row r="345" spans="1:3" s="44" customFormat="1" x14ac:dyDescent="0.25">
      <c r="A345" s="6"/>
      <c r="B345" s="5"/>
      <c r="C345" s="43"/>
    </row>
    <row r="346" spans="1:3" s="44" customFormat="1" x14ac:dyDescent="0.25">
      <c r="A346" s="6"/>
      <c r="B346" s="5"/>
      <c r="C346" s="43"/>
    </row>
    <row r="347" spans="1:3" s="44" customFormat="1" x14ac:dyDescent="0.25">
      <c r="A347" s="6"/>
      <c r="B347" s="5"/>
      <c r="C347" s="43"/>
    </row>
    <row r="348" spans="1:3" s="44" customFormat="1" x14ac:dyDescent="0.25">
      <c r="A348" s="6"/>
      <c r="B348" s="5"/>
      <c r="C348" s="43"/>
    </row>
    <row r="349" spans="1:3" s="44" customFormat="1" x14ac:dyDescent="0.25">
      <c r="A349" s="6"/>
      <c r="B349" s="5"/>
      <c r="C349" s="43"/>
    </row>
    <row r="350" spans="1:3" s="44" customFormat="1" x14ac:dyDescent="0.25">
      <c r="A350" s="6"/>
      <c r="B350" s="5"/>
      <c r="C350" s="43"/>
    </row>
    <row r="351" spans="1:3" s="44" customFormat="1" x14ac:dyDescent="0.25">
      <c r="A351" s="6"/>
      <c r="B351" s="5"/>
      <c r="C351" s="43"/>
    </row>
    <row r="352" spans="1:3" s="44" customFormat="1" x14ac:dyDescent="0.25">
      <c r="A352" s="6"/>
      <c r="B352" s="5"/>
      <c r="C352" s="43"/>
    </row>
    <row r="353" spans="1:3" s="44" customFormat="1" x14ac:dyDescent="0.25">
      <c r="A353" s="6"/>
      <c r="B353" s="5"/>
      <c r="C353" s="43"/>
    </row>
    <row r="354" spans="1:3" s="44" customFormat="1" x14ac:dyDescent="0.25">
      <c r="A354" s="6"/>
      <c r="B354" s="5"/>
      <c r="C354" s="43"/>
    </row>
    <row r="355" spans="1:3" s="44" customFormat="1" x14ac:dyDescent="0.25">
      <c r="A355" s="6"/>
      <c r="B355" s="5"/>
      <c r="C355" s="43"/>
    </row>
    <row r="356" spans="1:3" s="44" customFormat="1" x14ac:dyDescent="0.25">
      <c r="A356" s="6"/>
      <c r="B356" s="5"/>
      <c r="C356" s="43"/>
    </row>
    <row r="357" spans="1:3" s="44" customFormat="1" x14ac:dyDescent="0.25">
      <c r="A357" s="6"/>
      <c r="B357" s="5"/>
      <c r="C357" s="43"/>
    </row>
    <row r="358" spans="1:3" s="44" customFormat="1" x14ac:dyDescent="0.25">
      <c r="A358" s="6"/>
      <c r="B358" s="5"/>
      <c r="C358" s="43"/>
    </row>
    <row r="359" spans="1:3" s="44" customFormat="1" x14ac:dyDescent="0.25">
      <c r="A359" s="6"/>
      <c r="B359" s="5"/>
      <c r="C359" s="43"/>
    </row>
    <row r="360" spans="1:3" s="44" customFormat="1" x14ac:dyDescent="0.25">
      <c r="A360" s="6"/>
      <c r="B360" s="5"/>
      <c r="C360" s="43"/>
    </row>
    <row r="361" spans="1:3" s="44" customFormat="1" x14ac:dyDescent="0.25">
      <c r="A361" s="6"/>
      <c r="B361" s="5"/>
      <c r="C361" s="43"/>
    </row>
    <row r="362" spans="1:3" s="44" customFormat="1" x14ac:dyDescent="0.25">
      <c r="A362" s="6"/>
      <c r="B362" s="5"/>
      <c r="C362" s="43"/>
    </row>
    <row r="363" spans="1:3" s="44" customFormat="1" x14ac:dyDescent="0.25">
      <c r="A363" s="6"/>
      <c r="B363" s="5"/>
      <c r="C363" s="43"/>
    </row>
    <row r="364" spans="1:3" s="44" customFormat="1" x14ac:dyDescent="0.25">
      <c r="A364" s="6"/>
      <c r="B364" s="5"/>
      <c r="C364" s="43"/>
    </row>
    <row r="365" spans="1:3" s="44" customFormat="1" x14ac:dyDescent="0.25">
      <c r="A365" s="6"/>
      <c r="B365" s="5"/>
      <c r="C365" s="43"/>
    </row>
    <row r="366" spans="1:3" s="44" customFormat="1" x14ac:dyDescent="0.25">
      <c r="A366" s="6"/>
      <c r="B366" s="5"/>
      <c r="C366" s="43"/>
    </row>
    <row r="367" spans="1:3" s="44" customFormat="1" x14ac:dyDescent="0.25">
      <c r="A367" s="6"/>
      <c r="B367" s="5"/>
      <c r="C367" s="43"/>
    </row>
    <row r="368" spans="1:3" s="44" customFormat="1" x14ac:dyDescent="0.25">
      <c r="A368" s="6"/>
      <c r="B368" s="5"/>
      <c r="C368" s="43"/>
    </row>
    <row r="369" spans="1:3" s="44" customFormat="1" x14ac:dyDescent="0.25">
      <c r="A369" s="6"/>
      <c r="B369" s="5"/>
      <c r="C369" s="43"/>
    </row>
    <row r="370" spans="1:3" s="44" customFormat="1" x14ac:dyDescent="0.25">
      <c r="A370" s="6"/>
      <c r="B370" s="5"/>
      <c r="C370" s="43"/>
    </row>
    <row r="371" spans="1:3" s="44" customFormat="1" x14ac:dyDescent="0.25">
      <c r="A371" s="6"/>
      <c r="B371" s="5"/>
      <c r="C371" s="43"/>
    </row>
    <row r="372" spans="1:3" s="44" customFormat="1" x14ac:dyDescent="0.25">
      <c r="A372" s="6"/>
      <c r="B372" s="5"/>
      <c r="C372" s="43"/>
    </row>
    <row r="373" spans="1:3" s="44" customFormat="1" x14ac:dyDescent="0.25">
      <c r="A373" s="6"/>
      <c r="B373" s="5"/>
      <c r="C373" s="43"/>
    </row>
    <row r="374" spans="1:3" s="44" customFormat="1" x14ac:dyDescent="0.25">
      <c r="A374" s="6"/>
      <c r="B374" s="5"/>
      <c r="C374" s="43"/>
    </row>
    <row r="375" spans="1:3" s="44" customFormat="1" x14ac:dyDescent="0.25">
      <c r="A375" s="6"/>
      <c r="B375" s="5"/>
      <c r="C375" s="43"/>
    </row>
    <row r="376" spans="1:3" s="44" customFormat="1" x14ac:dyDescent="0.25">
      <c r="A376" s="6"/>
      <c r="B376" s="5"/>
      <c r="C376" s="43"/>
    </row>
    <row r="377" spans="1:3" s="44" customFormat="1" x14ac:dyDescent="0.25">
      <c r="A377" s="6"/>
      <c r="B377" s="5"/>
      <c r="C377" s="43"/>
    </row>
    <row r="378" spans="1:3" s="44" customFormat="1" x14ac:dyDescent="0.25">
      <c r="A378" s="6"/>
      <c r="B378" s="5"/>
      <c r="C378" s="43"/>
    </row>
    <row r="379" spans="1:3" s="44" customFormat="1" x14ac:dyDescent="0.25">
      <c r="A379" s="6"/>
      <c r="B379" s="5"/>
      <c r="C379" s="43"/>
    </row>
    <row r="380" spans="1:3" s="44" customFormat="1" x14ac:dyDescent="0.25">
      <c r="A380" s="6"/>
      <c r="B380" s="5"/>
      <c r="C380" s="43"/>
    </row>
    <row r="381" spans="1:3" s="44" customFormat="1" x14ac:dyDescent="0.25">
      <c r="A381" s="6"/>
      <c r="B381" s="5"/>
      <c r="C381" s="43"/>
    </row>
    <row r="382" spans="1:3" s="44" customFormat="1" x14ac:dyDescent="0.25">
      <c r="A382" s="6"/>
      <c r="B382" s="5"/>
      <c r="C382" s="43"/>
    </row>
    <row r="383" spans="1:3" s="44" customFormat="1" x14ac:dyDescent="0.25">
      <c r="A383" s="6"/>
      <c r="B383" s="5"/>
      <c r="C383" s="43"/>
    </row>
    <row r="384" spans="1:3" s="44" customFormat="1" x14ac:dyDescent="0.25">
      <c r="A384" s="6"/>
      <c r="B384" s="5"/>
      <c r="C384" s="43"/>
    </row>
    <row r="385" spans="1:3" s="44" customFormat="1" x14ac:dyDescent="0.25">
      <c r="A385" s="6"/>
      <c r="B385" s="5"/>
      <c r="C385" s="43"/>
    </row>
    <row r="386" spans="1:3" s="44" customFormat="1" x14ac:dyDescent="0.25">
      <c r="A386" s="6"/>
      <c r="B386" s="5"/>
      <c r="C386" s="43"/>
    </row>
    <row r="387" spans="1:3" s="44" customFormat="1" x14ac:dyDescent="0.25">
      <c r="A387" s="6"/>
      <c r="B387" s="5"/>
      <c r="C387" s="43"/>
    </row>
    <row r="388" spans="1:3" s="44" customFormat="1" x14ac:dyDescent="0.25">
      <c r="A388" s="6"/>
      <c r="B388" s="5"/>
      <c r="C388" s="43"/>
    </row>
    <row r="389" spans="1:3" s="44" customFormat="1" x14ac:dyDescent="0.25">
      <c r="A389" s="6"/>
      <c r="B389" s="5"/>
      <c r="C389" s="43"/>
    </row>
    <row r="390" spans="1:3" s="44" customFormat="1" x14ac:dyDescent="0.25">
      <c r="A390" s="6"/>
      <c r="B390" s="5"/>
      <c r="C390" s="43"/>
    </row>
    <row r="391" spans="1:3" s="44" customFormat="1" x14ac:dyDescent="0.25">
      <c r="A391" s="6"/>
      <c r="B391" s="5"/>
      <c r="C391" s="43"/>
    </row>
    <row r="392" spans="1:3" s="44" customFormat="1" x14ac:dyDescent="0.25">
      <c r="A392" s="6"/>
      <c r="B392" s="5"/>
      <c r="C392" s="43"/>
    </row>
    <row r="393" spans="1:3" s="44" customFormat="1" x14ac:dyDescent="0.25">
      <c r="A393" s="6"/>
      <c r="B393" s="5"/>
      <c r="C393" s="43"/>
    </row>
    <row r="394" spans="1:3" s="44" customFormat="1" x14ac:dyDescent="0.25">
      <c r="A394" s="6"/>
      <c r="B394" s="5"/>
      <c r="C394" s="43"/>
    </row>
    <row r="395" spans="1:3" s="44" customFormat="1" x14ac:dyDescent="0.25">
      <c r="A395" s="6"/>
      <c r="B395" s="5"/>
      <c r="C395" s="43"/>
    </row>
    <row r="396" spans="1:3" s="44" customFormat="1" x14ac:dyDescent="0.25">
      <c r="A396" s="6"/>
      <c r="B396" s="5"/>
      <c r="C396" s="43"/>
    </row>
    <row r="397" spans="1:3" s="44" customFormat="1" x14ac:dyDescent="0.25">
      <c r="A397" s="6"/>
      <c r="B397" s="5"/>
      <c r="C397" s="43"/>
    </row>
    <row r="398" spans="1:3" s="44" customFormat="1" x14ac:dyDescent="0.25">
      <c r="A398" s="6"/>
      <c r="B398" s="5"/>
      <c r="C398" s="43"/>
    </row>
    <row r="399" spans="1:3" s="44" customFormat="1" x14ac:dyDescent="0.25">
      <c r="A399" s="6"/>
      <c r="B399" s="5"/>
      <c r="C399" s="43"/>
    </row>
    <row r="400" spans="1:3" s="44" customFormat="1" x14ac:dyDescent="0.25">
      <c r="A400" s="6"/>
      <c r="B400" s="5"/>
      <c r="C400" s="43"/>
    </row>
    <row r="401" spans="1:3" s="44" customFormat="1" x14ac:dyDescent="0.25">
      <c r="A401" s="6"/>
      <c r="B401" s="5"/>
      <c r="C401" s="43"/>
    </row>
    <row r="402" spans="1:3" s="44" customFormat="1" x14ac:dyDescent="0.25">
      <c r="A402" s="6"/>
      <c r="B402" s="5"/>
      <c r="C402" s="43"/>
    </row>
    <row r="403" spans="1:3" s="44" customFormat="1" x14ac:dyDescent="0.25">
      <c r="A403" s="6"/>
      <c r="B403" s="5"/>
      <c r="C403" s="43"/>
    </row>
    <row r="404" spans="1:3" s="44" customFormat="1" x14ac:dyDescent="0.25">
      <c r="A404" s="6"/>
      <c r="B404" s="5"/>
      <c r="C404" s="43"/>
    </row>
    <row r="405" spans="1:3" s="44" customFormat="1" x14ac:dyDescent="0.25">
      <c r="A405" s="6"/>
      <c r="B405" s="5"/>
      <c r="C405" s="43"/>
    </row>
    <row r="406" spans="1:3" s="44" customFormat="1" x14ac:dyDescent="0.25">
      <c r="A406" s="6"/>
      <c r="B406" s="5"/>
      <c r="C406" s="43"/>
    </row>
    <row r="407" spans="1:3" s="44" customFormat="1" x14ac:dyDescent="0.25">
      <c r="A407" s="6"/>
      <c r="B407" s="5"/>
      <c r="C407" s="43"/>
    </row>
    <row r="408" spans="1:3" s="44" customFormat="1" x14ac:dyDescent="0.25">
      <c r="A408" s="6"/>
      <c r="B408" s="5"/>
      <c r="C408" s="43"/>
    </row>
    <row r="409" spans="1:3" s="44" customFormat="1" x14ac:dyDescent="0.25">
      <c r="A409" s="6"/>
      <c r="B409" s="5"/>
      <c r="C409" s="43"/>
    </row>
    <row r="410" spans="1:3" s="44" customFormat="1" x14ac:dyDescent="0.25">
      <c r="A410" s="6"/>
      <c r="B410" s="5"/>
      <c r="C410" s="43"/>
    </row>
    <row r="411" spans="1:3" s="44" customFormat="1" x14ac:dyDescent="0.25">
      <c r="A411" s="6"/>
      <c r="B411" s="5"/>
      <c r="C411" s="43"/>
    </row>
    <row r="412" spans="1:3" s="44" customFormat="1" x14ac:dyDescent="0.25">
      <c r="A412" s="6"/>
      <c r="B412" s="5"/>
      <c r="C412" s="43"/>
    </row>
    <row r="413" spans="1:3" s="44" customFormat="1" x14ac:dyDescent="0.25">
      <c r="A413" s="6"/>
      <c r="B413" s="5"/>
      <c r="C413" s="43"/>
    </row>
    <row r="414" spans="1:3" s="44" customFormat="1" x14ac:dyDescent="0.25">
      <c r="A414" s="6"/>
      <c r="B414" s="5"/>
      <c r="C414" s="43"/>
    </row>
    <row r="415" spans="1:3" s="44" customFormat="1" x14ac:dyDescent="0.25">
      <c r="A415" s="6"/>
      <c r="B415" s="5"/>
      <c r="C415" s="43"/>
    </row>
    <row r="416" spans="1:3" s="44" customFormat="1" x14ac:dyDescent="0.25">
      <c r="A416" s="6"/>
      <c r="B416" s="5"/>
      <c r="C416" s="43"/>
    </row>
    <row r="417" spans="1:3" s="44" customFormat="1" x14ac:dyDescent="0.25">
      <c r="A417" s="6"/>
      <c r="B417" s="5"/>
      <c r="C417" s="43"/>
    </row>
    <row r="418" spans="1:3" s="44" customFormat="1" x14ac:dyDescent="0.25">
      <c r="A418" s="6"/>
      <c r="B418" s="5"/>
      <c r="C418" s="43"/>
    </row>
    <row r="419" spans="1:3" s="44" customFormat="1" x14ac:dyDescent="0.25">
      <c r="A419" s="6"/>
      <c r="B419" s="5"/>
      <c r="C419" s="43"/>
    </row>
    <row r="420" spans="1:3" s="44" customFormat="1" x14ac:dyDescent="0.25">
      <c r="A420" s="6"/>
      <c r="B420" s="5"/>
      <c r="C420" s="43"/>
    </row>
    <row r="421" spans="1:3" s="44" customFormat="1" x14ac:dyDescent="0.25">
      <c r="A421" s="6"/>
      <c r="B421" s="5"/>
      <c r="C421" s="43"/>
    </row>
    <row r="422" spans="1:3" s="44" customFormat="1" x14ac:dyDescent="0.25">
      <c r="A422" s="6"/>
      <c r="B422" s="5"/>
      <c r="C422" s="43"/>
    </row>
    <row r="423" spans="1:3" s="44" customFormat="1" x14ac:dyDescent="0.25">
      <c r="A423" s="6"/>
      <c r="B423" s="5"/>
      <c r="C423" s="43"/>
    </row>
    <row r="424" spans="1:3" s="44" customFormat="1" x14ac:dyDescent="0.25">
      <c r="A424" s="6"/>
      <c r="B424" s="5"/>
      <c r="C424" s="43"/>
    </row>
    <row r="425" spans="1:3" s="44" customFormat="1" x14ac:dyDescent="0.25">
      <c r="A425" s="6"/>
      <c r="B425" s="5"/>
      <c r="C425" s="43"/>
    </row>
    <row r="426" spans="1:3" s="44" customFormat="1" x14ac:dyDescent="0.25">
      <c r="A426" s="6"/>
      <c r="B426" s="5"/>
      <c r="C426" s="43"/>
    </row>
    <row r="427" spans="1:3" s="44" customFormat="1" x14ac:dyDescent="0.25">
      <c r="A427" s="6"/>
      <c r="B427" s="5"/>
      <c r="C427" s="43"/>
    </row>
    <row r="428" spans="1:3" s="44" customFormat="1" x14ac:dyDescent="0.25">
      <c r="A428" s="6"/>
      <c r="B428" s="5"/>
      <c r="C428" s="43"/>
    </row>
    <row r="429" spans="1:3" s="44" customFormat="1" x14ac:dyDescent="0.25">
      <c r="A429" s="6"/>
      <c r="B429" s="5"/>
      <c r="C429" s="43"/>
    </row>
    <row r="430" spans="1:3" s="44" customFormat="1" x14ac:dyDescent="0.25">
      <c r="A430" s="6"/>
      <c r="B430" s="5"/>
      <c r="C430" s="43"/>
    </row>
    <row r="431" spans="1:3" s="44" customFormat="1" x14ac:dyDescent="0.25">
      <c r="A431" s="6"/>
      <c r="B431" s="5"/>
      <c r="C431" s="43"/>
    </row>
    <row r="432" spans="1:3" s="44" customFormat="1" x14ac:dyDescent="0.25">
      <c r="A432" s="6"/>
      <c r="B432" s="5"/>
      <c r="C432" s="43"/>
    </row>
    <row r="433" spans="1:3" s="44" customFormat="1" x14ac:dyDescent="0.25">
      <c r="A433" s="6"/>
      <c r="B433" s="5"/>
      <c r="C433" s="43"/>
    </row>
    <row r="434" spans="1:3" s="44" customFormat="1" x14ac:dyDescent="0.25">
      <c r="A434" s="6"/>
      <c r="B434" s="5"/>
      <c r="C434" s="43"/>
    </row>
    <row r="435" spans="1:3" s="44" customFormat="1" x14ac:dyDescent="0.25">
      <c r="A435" s="6"/>
      <c r="B435" s="5"/>
      <c r="C435" s="43"/>
    </row>
    <row r="436" spans="1:3" s="44" customFormat="1" x14ac:dyDescent="0.25">
      <c r="A436" s="6"/>
      <c r="B436" s="5"/>
      <c r="C436" s="43"/>
    </row>
    <row r="437" spans="1:3" s="44" customFormat="1" x14ac:dyDescent="0.25">
      <c r="A437" s="6"/>
      <c r="B437" s="5"/>
      <c r="C437" s="43"/>
    </row>
    <row r="438" spans="1:3" s="44" customFormat="1" x14ac:dyDescent="0.25">
      <c r="A438" s="6"/>
      <c r="B438" s="5"/>
      <c r="C438" s="43"/>
    </row>
    <row r="439" spans="1:3" s="44" customFormat="1" x14ac:dyDescent="0.25">
      <c r="A439" s="6"/>
      <c r="B439" s="5"/>
      <c r="C439" s="43"/>
    </row>
    <row r="440" spans="1:3" s="44" customFormat="1" x14ac:dyDescent="0.25">
      <c r="A440" s="6"/>
      <c r="B440" s="5"/>
      <c r="C440" s="43"/>
    </row>
    <row r="441" spans="1:3" s="44" customFormat="1" x14ac:dyDescent="0.25">
      <c r="A441" s="6"/>
      <c r="B441" s="5"/>
      <c r="C441" s="43"/>
    </row>
    <row r="442" spans="1:3" s="44" customFormat="1" x14ac:dyDescent="0.25">
      <c r="A442" s="6"/>
      <c r="B442" s="5"/>
      <c r="C442" s="43"/>
    </row>
    <row r="443" spans="1:3" s="44" customFormat="1" x14ac:dyDescent="0.25">
      <c r="A443" s="6"/>
      <c r="B443" s="5"/>
      <c r="C443" s="43"/>
    </row>
    <row r="444" spans="1:3" s="44" customFormat="1" x14ac:dyDescent="0.25">
      <c r="A444" s="6"/>
      <c r="B444" s="5"/>
      <c r="C444" s="43"/>
    </row>
    <row r="445" spans="1:3" s="44" customFormat="1" x14ac:dyDescent="0.25">
      <c r="A445" s="6"/>
      <c r="B445" s="5"/>
      <c r="C445" s="43"/>
    </row>
    <row r="446" spans="1:3" s="44" customFormat="1" x14ac:dyDescent="0.25">
      <c r="A446" s="6"/>
      <c r="B446" s="5"/>
      <c r="C446" s="43"/>
    </row>
    <row r="447" spans="1:3" s="44" customFormat="1" x14ac:dyDescent="0.25">
      <c r="A447" s="6"/>
      <c r="B447" s="5"/>
      <c r="C447" s="43"/>
    </row>
    <row r="448" spans="1:3" s="44" customFormat="1" x14ac:dyDescent="0.25">
      <c r="A448" s="6"/>
      <c r="B448" s="5"/>
      <c r="C448" s="43"/>
    </row>
    <row r="449" spans="1:3" s="44" customFormat="1" x14ac:dyDescent="0.25">
      <c r="A449" s="6"/>
      <c r="B449" s="5"/>
      <c r="C449" s="43"/>
    </row>
    <row r="450" spans="1:3" s="44" customFormat="1" x14ac:dyDescent="0.25">
      <c r="A450" s="6"/>
      <c r="B450" s="5"/>
      <c r="C450" s="43"/>
    </row>
    <row r="451" spans="1:3" s="44" customFormat="1" x14ac:dyDescent="0.25">
      <c r="A451" s="6"/>
      <c r="B451" s="5"/>
      <c r="C451" s="43"/>
    </row>
    <row r="452" spans="1:3" s="44" customFormat="1" x14ac:dyDescent="0.25">
      <c r="A452" s="6"/>
      <c r="B452" s="5"/>
      <c r="C452" s="43"/>
    </row>
    <row r="453" spans="1:3" s="44" customFormat="1" x14ac:dyDescent="0.25">
      <c r="A453" s="6"/>
      <c r="B453" s="5"/>
      <c r="C453" s="43"/>
    </row>
    <row r="454" spans="1:3" s="44" customFormat="1" x14ac:dyDescent="0.25">
      <c r="A454" s="6"/>
      <c r="B454" s="5"/>
      <c r="C454" s="43"/>
    </row>
    <row r="455" spans="1:3" s="44" customFormat="1" x14ac:dyDescent="0.25">
      <c r="A455" s="6"/>
      <c r="B455" s="5"/>
      <c r="C455" s="43"/>
    </row>
    <row r="456" spans="1:3" s="44" customFormat="1" x14ac:dyDescent="0.25">
      <c r="A456" s="6"/>
      <c r="B456" s="5"/>
      <c r="C456" s="43"/>
    </row>
    <row r="457" spans="1:3" s="44" customFormat="1" x14ac:dyDescent="0.25">
      <c r="A457" s="6"/>
      <c r="B457" s="5"/>
      <c r="C457" s="43"/>
    </row>
    <row r="458" spans="1:3" s="44" customFormat="1" x14ac:dyDescent="0.25">
      <c r="A458" s="6"/>
      <c r="B458" s="5"/>
      <c r="C458" s="43"/>
    </row>
    <row r="459" spans="1:3" s="44" customFormat="1" x14ac:dyDescent="0.25">
      <c r="A459" s="6"/>
      <c r="B459" s="5"/>
      <c r="C459" s="43"/>
    </row>
    <row r="460" spans="1:3" s="44" customFormat="1" x14ac:dyDescent="0.25">
      <c r="A460" s="6"/>
      <c r="B460" s="5"/>
      <c r="C460" s="43"/>
    </row>
    <row r="461" spans="1:3" s="44" customFormat="1" x14ac:dyDescent="0.25">
      <c r="A461" s="6"/>
      <c r="B461" s="5"/>
      <c r="C461" s="43"/>
    </row>
    <row r="462" spans="1:3" s="44" customFormat="1" x14ac:dyDescent="0.25">
      <c r="A462" s="6"/>
      <c r="B462" s="5"/>
      <c r="C462" s="43"/>
    </row>
    <row r="463" spans="1:3" s="44" customFormat="1" x14ac:dyDescent="0.25">
      <c r="A463" s="6"/>
      <c r="B463" s="5"/>
      <c r="C463" s="43"/>
    </row>
    <row r="464" spans="1:3" s="44" customFormat="1" x14ac:dyDescent="0.25">
      <c r="A464" s="6"/>
      <c r="B464" s="5"/>
      <c r="C464" s="43"/>
    </row>
    <row r="465" spans="1:3" s="44" customFormat="1" x14ac:dyDescent="0.25">
      <c r="A465" s="6"/>
      <c r="B465" s="5"/>
      <c r="C465" s="43"/>
    </row>
    <row r="466" spans="1:3" s="44" customFormat="1" x14ac:dyDescent="0.25">
      <c r="A466" s="6"/>
      <c r="B466" s="5"/>
      <c r="C466" s="43"/>
    </row>
    <row r="467" spans="1:3" s="44" customFormat="1" x14ac:dyDescent="0.25">
      <c r="A467" s="6"/>
      <c r="B467" s="5"/>
      <c r="C467" s="43"/>
    </row>
    <row r="468" spans="1:3" s="44" customFormat="1" x14ac:dyDescent="0.25">
      <c r="A468" s="6"/>
      <c r="B468" s="5"/>
      <c r="C468" s="43"/>
    </row>
    <row r="469" spans="1:3" s="44" customFormat="1" x14ac:dyDescent="0.25">
      <c r="A469" s="6"/>
      <c r="B469" s="5"/>
      <c r="C469" s="43"/>
    </row>
    <row r="470" spans="1:3" s="44" customFormat="1" x14ac:dyDescent="0.25">
      <c r="A470" s="6"/>
      <c r="B470" s="5"/>
      <c r="C470" s="43"/>
    </row>
    <row r="471" spans="1:3" s="44" customFormat="1" x14ac:dyDescent="0.25">
      <c r="A471" s="6"/>
      <c r="B471" s="5"/>
      <c r="C471" s="43"/>
    </row>
    <row r="472" spans="1:3" s="44" customFormat="1" x14ac:dyDescent="0.25">
      <c r="A472" s="6"/>
      <c r="B472" s="5"/>
      <c r="C472" s="43"/>
    </row>
    <row r="473" spans="1:3" s="44" customFormat="1" x14ac:dyDescent="0.25">
      <c r="A473" s="6"/>
      <c r="B473" s="5"/>
      <c r="C473" s="43"/>
    </row>
    <row r="474" spans="1:3" s="44" customFormat="1" x14ac:dyDescent="0.25">
      <c r="A474" s="6"/>
      <c r="B474" s="5"/>
      <c r="C474" s="43"/>
    </row>
    <row r="475" spans="1:3" s="44" customFormat="1" x14ac:dyDescent="0.25">
      <c r="A475" s="6"/>
      <c r="B475" s="5"/>
      <c r="C475" s="43"/>
    </row>
    <row r="476" spans="1:3" s="44" customFormat="1" x14ac:dyDescent="0.25">
      <c r="A476" s="6"/>
      <c r="B476" s="5"/>
      <c r="C476" s="43"/>
    </row>
    <row r="477" spans="1:3" s="44" customFormat="1" x14ac:dyDescent="0.25">
      <c r="A477" s="6"/>
      <c r="B477" s="5"/>
      <c r="C477" s="43"/>
    </row>
    <row r="478" spans="1:3" s="44" customFormat="1" x14ac:dyDescent="0.25">
      <c r="A478" s="6"/>
      <c r="B478" s="5"/>
      <c r="C478" s="43"/>
    </row>
    <row r="479" spans="1:3" s="44" customFormat="1" x14ac:dyDescent="0.25">
      <c r="A479" s="6"/>
      <c r="B479" s="5"/>
      <c r="C479" s="43"/>
    </row>
    <row r="480" spans="1:3" s="44" customFormat="1" x14ac:dyDescent="0.25">
      <c r="A480" s="6"/>
      <c r="B480" s="5"/>
      <c r="C480" s="43"/>
    </row>
    <row r="481" spans="1:3" s="44" customFormat="1" x14ac:dyDescent="0.25">
      <c r="A481" s="6"/>
      <c r="B481" s="5"/>
      <c r="C481" s="43"/>
    </row>
    <row r="482" spans="1:3" s="44" customFormat="1" x14ac:dyDescent="0.25">
      <c r="A482" s="6"/>
      <c r="B482" s="5"/>
      <c r="C482" s="43"/>
    </row>
    <row r="483" spans="1:3" s="44" customFormat="1" x14ac:dyDescent="0.25">
      <c r="A483" s="6"/>
      <c r="B483" s="5"/>
      <c r="C483" s="43"/>
    </row>
    <row r="484" spans="1:3" s="44" customFormat="1" x14ac:dyDescent="0.25">
      <c r="A484" s="6"/>
      <c r="B484" s="5"/>
      <c r="C484" s="43"/>
    </row>
    <row r="485" spans="1:3" s="44" customFormat="1" x14ac:dyDescent="0.25">
      <c r="A485" s="6"/>
      <c r="B485" s="5"/>
      <c r="C485" s="43"/>
    </row>
    <row r="486" spans="1:3" s="44" customFormat="1" x14ac:dyDescent="0.25">
      <c r="A486" s="6"/>
      <c r="B486" s="5"/>
      <c r="C486" s="43"/>
    </row>
    <row r="487" spans="1:3" s="44" customFormat="1" x14ac:dyDescent="0.25">
      <c r="A487" s="6"/>
      <c r="B487" s="5"/>
      <c r="C487" s="43"/>
    </row>
    <row r="488" spans="1:3" s="44" customFormat="1" x14ac:dyDescent="0.25">
      <c r="A488" s="6"/>
      <c r="B488" s="5"/>
      <c r="C488" s="43"/>
    </row>
    <row r="489" spans="1:3" s="44" customFormat="1" x14ac:dyDescent="0.25">
      <c r="A489" s="6"/>
      <c r="B489" s="5"/>
      <c r="C489" s="43"/>
    </row>
  </sheetData>
  <mergeCells count="7">
    <mergeCell ref="A8:C8"/>
    <mergeCell ref="A1:C1"/>
    <mergeCell ref="A2:C2"/>
    <mergeCell ref="B3:C3"/>
    <mergeCell ref="A4:C4"/>
    <mergeCell ref="A5:C5"/>
    <mergeCell ref="B6:C6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31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46" customWidth="1"/>
    <col min="2" max="2" width="49.42578125" style="45" customWidth="1"/>
    <col min="3" max="3" width="13" style="89" customWidth="1"/>
    <col min="4" max="4" width="14.85546875" style="45" customWidth="1"/>
    <col min="5" max="256" width="28.42578125" style="45"/>
    <col min="257" max="257" width="28.5703125" style="45" customWidth="1"/>
    <col min="258" max="258" width="49.42578125" style="45" customWidth="1"/>
    <col min="259" max="259" width="13" style="45" customWidth="1"/>
    <col min="260" max="260" width="14.85546875" style="45" customWidth="1"/>
    <col min="261" max="512" width="28.42578125" style="45"/>
    <col min="513" max="513" width="28.5703125" style="45" customWidth="1"/>
    <col min="514" max="514" width="49.42578125" style="45" customWidth="1"/>
    <col min="515" max="515" width="13" style="45" customWidth="1"/>
    <col min="516" max="516" width="14.85546875" style="45" customWidth="1"/>
    <col min="517" max="768" width="28.42578125" style="45"/>
    <col min="769" max="769" width="28.5703125" style="45" customWidth="1"/>
    <col min="770" max="770" width="49.42578125" style="45" customWidth="1"/>
    <col min="771" max="771" width="13" style="45" customWidth="1"/>
    <col min="772" max="772" width="14.85546875" style="45" customWidth="1"/>
    <col min="773" max="1024" width="28.42578125" style="45"/>
    <col min="1025" max="1025" width="28.5703125" style="45" customWidth="1"/>
    <col min="1026" max="1026" width="49.42578125" style="45" customWidth="1"/>
    <col min="1027" max="1027" width="13" style="45" customWidth="1"/>
    <col min="1028" max="1028" width="14.85546875" style="45" customWidth="1"/>
    <col min="1029" max="1280" width="28.42578125" style="45"/>
    <col min="1281" max="1281" width="28.5703125" style="45" customWidth="1"/>
    <col min="1282" max="1282" width="49.42578125" style="45" customWidth="1"/>
    <col min="1283" max="1283" width="13" style="45" customWidth="1"/>
    <col min="1284" max="1284" width="14.85546875" style="45" customWidth="1"/>
    <col min="1285" max="1536" width="28.42578125" style="45"/>
    <col min="1537" max="1537" width="28.5703125" style="45" customWidth="1"/>
    <col min="1538" max="1538" width="49.42578125" style="45" customWidth="1"/>
    <col min="1539" max="1539" width="13" style="45" customWidth="1"/>
    <col min="1540" max="1540" width="14.85546875" style="45" customWidth="1"/>
    <col min="1541" max="1792" width="28.42578125" style="45"/>
    <col min="1793" max="1793" width="28.5703125" style="45" customWidth="1"/>
    <col min="1794" max="1794" width="49.42578125" style="45" customWidth="1"/>
    <col min="1795" max="1795" width="13" style="45" customWidth="1"/>
    <col min="1796" max="1796" width="14.85546875" style="45" customWidth="1"/>
    <col min="1797" max="2048" width="28.42578125" style="45"/>
    <col min="2049" max="2049" width="28.5703125" style="45" customWidth="1"/>
    <col min="2050" max="2050" width="49.42578125" style="45" customWidth="1"/>
    <col min="2051" max="2051" width="13" style="45" customWidth="1"/>
    <col min="2052" max="2052" width="14.85546875" style="45" customWidth="1"/>
    <col min="2053" max="2304" width="28.42578125" style="45"/>
    <col min="2305" max="2305" width="28.5703125" style="45" customWidth="1"/>
    <col min="2306" max="2306" width="49.42578125" style="45" customWidth="1"/>
    <col min="2307" max="2307" width="13" style="45" customWidth="1"/>
    <col min="2308" max="2308" width="14.85546875" style="45" customWidth="1"/>
    <col min="2309" max="2560" width="28.42578125" style="45"/>
    <col min="2561" max="2561" width="28.5703125" style="45" customWidth="1"/>
    <col min="2562" max="2562" width="49.42578125" style="45" customWidth="1"/>
    <col min="2563" max="2563" width="13" style="45" customWidth="1"/>
    <col min="2564" max="2564" width="14.85546875" style="45" customWidth="1"/>
    <col min="2565" max="2816" width="28.42578125" style="45"/>
    <col min="2817" max="2817" width="28.5703125" style="45" customWidth="1"/>
    <col min="2818" max="2818" width="49.42578125" style="45" customWidth="1"/>
    <col min="2819" max="2819" width="13" style="45" customWidth="1"/>
    <col min="2820" max="2820" width="14.85546875" style="45" customWidth="1"/>
    <col min="2821" max="3072" width="28.42578125" style="45"/>
    <col min="3073" max="3073" width="28.5703125" style="45" customWidth="1"/>
    <col min="3074" max="3074" width="49.42578125" style="45" customWidth="1"/>
    <col min="3075" max="3075" width="13" style="45" customWidth="1"/>
    <col min="3076" max="3076" width="14.85546875" style="45" customWidth="1"/>
    <col min="3077" max="3328" width="28.42578125" style="45"/>
    <col min="3329" max="3329" width="28.5703125" style="45" customWidth="1"/>
    <col min="3330" max="3330" width="49.42578125" style="45" customWidth="1"/>
    <col min="3331" max="3331" width="13" style="45" customWidth="1"/>
    <col min="3332" max="3332" width="14.85546875" style="45" customWidth="1"/>
    <col min="3333" max="3584" width="28.42578125" style="45"/>
    <col min="3585" max="3585" width="28.5703125" style="45" customWidth="1"/>
    <col min="3586" max="3586" width="49.42578125" style="45" customWidth="1"/>
    <col min="3587" max="3587" width="13" style="45" customWidth="1"/>
    <col min="3588" max="3588" width="14.85546875" style="45" customWidth="1"/>
    <col min="3589" max="3840" width="28.42578125" style="45"/>
    <col min="3841" max="3841" width="28.5703125" style="45" customWidth="1"/>
    <col min="3842" max="3842" width="49.42578125" style="45" customWidth="1"/>
    <col min="3843" max="3843" width="13" style="45" customWidth="1"/>
    <col min="3844" max="3844" width="14.85546875" style="45" customWidth="1"/>
    <col min="3845" max="4096" width="28.42578125" style="45"/>
    <col min="4097" max="4097" width="28.5703125" style="45" customWidth="1"/>
    <col min="4098" max="4098" width="49.42578125" style="45" customWidth="1"/>
    <col min="4099" max="4099" width="13" style="45" customWidth="1"/>
    <col min="4100" max="4100" width="14.85546875" style="45" customWidth="1"/>
    <col min="4101" max="4352" width="28.42578125" style="45"/>
    <col min="4353" max="4353" width="28.5703125" style="45" customWidth="1"/>
    <col min="4354" max="4354" width="49.42578125" style="45" customWidth="1"/>
    <col min="4355" max="4355" width="13" style="45" customWidth="1"/>
    <col min="4356" max="4356" width="14.85546875" style="45" customWidth="1"/>
    <col min="4357" max="4608" width="28.42578125" style="45"/>
    <col min="4609" max="4609" width="28.5703125" style="45" customWidth="1"/>
    <col min="4610" max="4610" width="49.42578125" style="45" customWidth="1"/>
    <col min="4611" max="4611" width="13" style="45" customWidth="1"/>
    <col min="4612" max="4612" width="14.85546875" style="45" customWidth="1"/>
    <col min="4613" max="4864" width="28.42578125" style="45"/>
    <col min="4865" max="4865" width="28.5703125" style="45" customWidth="1"/>
    <col min="4866" max="4866" width="49.42578125" style="45" customWidth="1"/>
    <col min="4867" max="4867" width="13" style="45" customWidth="1"/>
    <col min="4868" max="4868" width="14.85546875" style="45" customWidth="1"/>
    <col min="4869" max="5120" width="28.42578125" style="45"/>
    <col min="5121" max="5121" width="28.5703125" style="45" customWidth="1"/>
    <col min="5122" max="5122" width="49.42578125" style="45" customWidth="1"/>
    <col min="5123" max="5123" width="13" style="45" customWidth="1"/>
    <col min="5124" max="5124" width="14.85546875" style="45" customWidth="1"/>
    <col min="5125" max="5376" width="28.42578125" style="45"/>
    <col min="5377" max="5377" width="28.5703125" style="45" customWidth="1"/>
    <col min="5378" max="5378" width="49.42578125" style="45" customWidth="1"/>
    <col min="5379" max="5379" width="13" style="45" customWidth="1"/>
    <col min="5380" max="5380" width="14.85546875" style="45" customWidth="1"/>
    <col min="5381" max="5632" width="28.42578125" style="45"/>
    <col min="5633" max="5633" width="28.5703125" style="45" customWidth="1"/>
    <col min="5634" max="5634" width="49.42578125" style="45" customWidth="1"/>
    <col min="5635" max="5635" width="13" style="45" customWidth="1"/>
    <col min="5636" max="5636" width="14.85546875" style="45" customWidth="1"/>
    <col min="5637" max="5888" width="28.42578125" style="45"/>
    <col min="5889" max="5889" width="28.5703125" style="45" customWidth="1"/>
    <col min="5890" max="5890" width="49.42578125" style="45" customWidth="1"/>
    <col min="5891" max="5891" width="13" style="45" customWidth="1"/>
    <col min="5892" max="5892" width="14.85546875" style="45" customWidth="1"/>
    <col min="5893" max="6144" width="28.42578125" style="45"/>
    <col min="6145" max="6145" width="28.5703125" style="45" customWidth="1"/>
    <col min="6146" max="6146" width="49.42578125" style="45" customWidth="1"/>
    <col min="6147" max="6147" width="13" style="45" customWidth="1"/>
    <col min="6148" max="6148" width="14.85546875" style="45" customWidth="1"/>
    <col min="6149" max="6400" width="28.42578125" style="45"/>
    <col min="6401" max="6401" width="28.5703125" style="45" customWidth="1"/>
    <col min="6402" max="6402" width="49.42578125" style="45" customWidth="1"/>
    <col min="6403" max="6403" width="13" style="45" customWidth="1"/>
    <col min="6404" max="6404" width="14.85546875" style="45" customWidth="1"/>
    <col min="6405" max="6656" width="28.42578125" style="45"/>
    <col min="6657" max="6657" width="28.5703125" style="45" customWidth="1"/>
    <col min="6658" max="6658" width="49.42578125" style="45" customWidth="1"/>
    <col min="6659" max="6659" width="13" style="45" customWidth="1"/>
    <col min="6660" max="6660" width="14.85546875" style="45" customWidth="1"/>
    <col min="6661" max="6912" width="28.42578125" style="45"/>
    <col min="6913" max="6913" width="28.5703125" style="45" customWidth="1"/>
    <col min="6914" max="6914" width="49.42578125" style="45" customWidth="1"/>
    <col min="6915" max="6915" width="13" style="45" customWidth="1"/>
    <col min="6916" max="6916" width="14.85546875" style="45" customWidth="1"/>
    <col min="6917" max="7168" width="28.42578125" style="45"/>
    <col min="7169" max="7169" width="28.5703125" style="45" customWidth="1"/>
    <col min="7170" max="7170" width="49.42578125" style="45" customWidth="1"/>
    <col min="7171" max="7171" width="13" style="45" customWidth="1"/>
    <col min="7172" max="7172" width="14.85546875" style="45" customWidth="1"/>
    <col min="7173" max="7424" width="28.42578125" style="45"/>
    <col min="7425" max="7425" width="28.5703125" style="45" customWidth="1"/>
    <col min="7426" max="7426" width="49.42578125" style="45" customWidth="1"/>
    <col min="7427" max="7427" width="13" style="45" customWidth="1"/>
    <col min="7428" max="7428" width="14.85546875" style="45" customWidth="1"/>
    <col min="7429" max="7680" width="28.42578125" style="45"/>
    <col min="7681" max="7681" width="28.5703125" style="45" customWidth="1"/>
    <col min="7682" max="7682" width="49.42578125" style="45" customWidth="1"/>
    <col min="7683" max="7683" width="13" style="45" customWidth="1"/>
    <col min="7684" max="7684" width="14.85546875" style="45" customWidth="1"/>
    <col min="7685" max="7936" width="28.42578125" style="45"/>
    <col min="7937" max="7937" width="28.5703125" style="45" customWidth="1"/>
    <col min="7938" max="7938" width="49.42578125" style="45" customWidth="1"/>
    <col min="7939" max="7939" width="13" style="45" customWidth="1"/>
    <col min="7940" max="7940" width="14.85546875" style="45" customWidth="1"/>
    <col min="7941" max="8192" width="28.42578125" style="45"/>
    <col min="8193" max="8193" width="28.5703125" style="45" customWidth="1"/>
    <col min="8194" max="8194" width="49.42578125" style="45" customWidth="1"/>
    <col min="8195" max="8195" width="13" style="45" customWidth="1"/>
    <col min="8196" max="8196" width="14.85546875" style="45" customWidth="1"/>
    <col min="8197" max="8448" width="28.42578125" style="45"/>
    <col min="8449" max="8449" width="28.5703125" style="45" customWidth="1"/>
    <col min="8450" max="8450" width="49.42578125" style="45" customWidth="1"/>
    <col min="8451" max="8451" width="13" style="45" customWidth="1"/>
    <col min="8452" max="8452" width="14.85546875" style="45" customWidth="1"/>
    <col min="8453" max="8704" width="28.42578125" style="45"/>
    <col min="8705" max="8705" width="28.5703125" style="45" customWidth="1"/>
    <col min="8706" max="8706" width="49.42578125" style="45" customWidth="1"/>
    <col min="8707" max="8707" width="13" style="45" customWidth="1"/>
    <col min="8708" max="8708" width="14.85546875" style="45" customWidth="1"/>
    <col min="8709" max="8960" width="28.42578125" style="45"/>
    <col min="8961" max="8961" width="28.5703125" style="45" customWidth="1"/>
    <col min="8962" max="8962" width="49.42578125" style="45" customWidth="1"/>
    <col min="8963" max="8963" width="13" style="45" customWidth="1"/>
    <col min="8964" max="8964" width="14.85546875" style="45" customWidth="1"/>
    <col min="8965" max="9216" width="28.42578125" style="45"/>
    <col min="9217" max="9217" width="28.5703125" style="45" customWidth="1"/>
    <col min="9218" max="9218" width="49.42578125" style="45" customWidth="1"/>
    <col min="9219" max="9219" width="13" style="45" customWidth="1"/>
    <col min="9220" max="9220" width="14.85546875" style="45" customWidth="1"/>
    <col min="9221" max="9472" width="28.42578125" style="45"/>
    <col min="9473" max="9473" width="28.5703125" style="45" customWidth="1"/>
    <col min="9474" max="9474" width="49.42578125" style="45" customWidth="1"/>
    <col min="9475" max="9475" width="13" style="45" customWidth="1"/>
    <col min="9476" max="9476" width="14.85546875" style="45" customWidth="1"/>
    <col min="9477" max="9728" width="28.42578125" style="45"/>
    <col min="9729" max="9729" width="28.5703125" style="45" customWidth="1"/>
    <col min="9730" max="9730" width="49.42578125" style="45" customWidth="1"/>
    <col min="9731" max="9731" width="13" style="45" customWidth="1"/>
    <col min="9732" max="9732" width="14.85546875" style="45" customWidth="1"/>
    <col min="9733" max="9984" width="28.42578125" style="45"/>
    <col min="9985" max="9985" width="28.5703125" style="45" customWidth="1"/>
    <col min="9986" max="9986" width="49.42578125" style="45" customWidth="1"/>
    <col min="9987" max="9987" width="13" style="45" customWidth="1"/>
    <col min="9988" max="9988" width="14.85546875" style="45" customWidth="1"/>
    <col min="9989" max="10240" width="28.42578125" style="45"/>
    <col min="10241" max="10241" width="28.5703125" style="45" customWidth="1"/>
    <col min="10242" max="10242" width="49.42578125" style="45" customWidth="1"/>
    <col min="10243" max="10243" width="13" style="45" customWidth="1"/>
    <col min="10244" max="10244" width="14.85546875" style="45" customWidth="1"/>
    <col min="10245" max="10496" width="28.42578125" style="45"/>
    <col min="10497" max="10497" width="28.5703125" style="45" customWidth="1"/>
    <col min="10498" max="10498" width="49.42578125" style="45" customWidth="1"/>
    <col min="10499" max="10499" width="13" style="45" customWidth="1"/>
    <col min="10500" max="10500" width="14.85546875" style="45" customWidth="1"/>
    <col min="10501" max="10752" width="28.42578125" style="45"/>
    <col min="10753" max="10753" width="28.5703125" style="45" customWidth="1"/>
    <col min="10754" max="10754" width="49.42578125" style="45" customWidth="1"/>
    <col min="10755" max="10755" width="13" style="45" customWidth="1"/>
    <col min="10756" max="10756" width="14.85546875" style="45" customWidth="1"/>
    <col min="10757" max="11008" width="28.42578125" style="45"/>
    <col min="11009" max="11009" width="28.5703125" style="45" customWidth="1"/>
    <col min="11010" max="11010" width="49.42578125" style="45" customWidth="1"/>
    <col min="11011" max="11011" width="13" style="45" customWidth="1"/>
    <col min="11012" max="11012" width="14.85546875" style="45" customWidth="1"/>
    <col min="11013" max="11264" width="28.42578125" style="45"/>
    <col min="11265" max="11265" width="28.5703125" style="45" customWidth="1"/>
    <col min="11266" max="11266" width="49.42578125" style="45" customWidth="1"/>
    <col min="11267" max="11267" width="13" style="45" customWidth="1"/>
    <col min="11268" max="11268" width="14.85546875" style="45" customWidth="1"/>
    <col min="11269" max="11520" width="28.42578125" style="45"/>
    <col min="11521" max="11521" width="28.5703125" style="45" customWidth="1"/>
    <col min="11522" max="11522" width="49.42578125" style="45" customWidth="1"/>
    <col min="11523" max="11523" width="13" style="45" customWidth="1"/>
    <col min="11524" max="11524" width="14.85546875" style="45" customWidth="1"/>
    <col min="11525" max="11776" width="28.42578125" style="45"/>
    <col min="11777" max="11777" width="28.5703125" style="45" customWidth="1"/>
    <col min="11778" max="11778" width="49.42578125" style="45" customWidth="1"/>
    <col min="11779" max="11779" width="13" style="45" customWidth="1"/>
    <col min="11780" max="11780" width="14.85546875" style="45" customWidth="1"/>
    <col min="11781" max="12032" width="28.42578125" style="45"/>
    <col min="12033" max="12033" width="28.5703125" style="45" customWidth="1"/>
    <col min="12034" max="12034" width="49.42578125" style="45" customWidth="1"/>
    <col min="12035" max="12035" width="13" style="45" customWidth="1"/>
    <col min="12036" max="12036" width="14.85546875" style="45" customWidth="1"/>
    <col min="12037" max="12288" width="28.42578125" style="45"/>
    <col min="12289" max="12289" width="28.5703125" style="45" customWidth="1"/>
    <col min="12290" max="12290" width="49.42578125" style="45" customWidth="1"/>
    <col min="12291" max="12291" width="13" style="45" customWidth="1"/>
    <col min="12292" max="12292" width="14.85546875" style="45" customWidth="1"/>
    <col min="12293" max="12544" width="28.42578125" style="45"/>
    <col min="12545" max="12545" width="28.5703125" style="45" customWidth="1"/>
    <col min="12546" max="12546" width="49.42578125" style="45" customWidth="1"/>
    <col min="12547" max="12547" width="13" style="45" customWidth="1"/>
    <col min="12548" max="12548" width="14.85546875" style="45" customWidth="1"/>
    <col min="12549" max="12800" width="28.42578125" style="45"/>
    <col min="12801" max="12801" width="28.5703125" style="45" customWidth="1"/>
    <col min="12802" max="12802" width="49.42578125" style="45" customWidth="1"/>
    <col min="12803" max="12803" width="13" style="45" customWidth="1"/>
    <col min="12804" max="12804" width="14.85546875" style="45" customWidth="1"/>
    <col min="12805" max="13056" width="28.42578125" style="45"/>
    <col min="13057" max="13057" width="28.5703125" style="45" customWidth="1"/>
    <col min="13058" max="13058" width="49.42578125" style="45" customWidth="1"/>
    <col min="13059" max="13059" width="13" style="45" customWidth="1"/>
    <col min="13060" max="13060" width="14.85546875" style="45" customWidth="1"/>
    <col min="13061" max="13312" width="28.42578125" style="45"/>
    <col min="13313" max="13313" width="28.5703125" style="45" customWidth="1"/>
    <col min="13314" max="13314" width="49.42578125" style="45" customWidth="1"/>
    <col min="13315" max="13315" width="13" style="45" customWidth="1"/>
    <col min="13316" max="13316" width="14.85546875" style="45" customWidth="1"/>
    <col min="13317" max="13568" width="28.42578125" style="45"/>
    <col min="13569" max="13569" width="28.5703125" style="45" customWidth="1"/>
    <col min="13570" max="13570" width="49.42578125" style="45" customWidth="1"/>
    <col min="13571" max="13571" width="13" style="45" customWidth="1"/>
    <col min="13572" max="13572" width="14.85546875" style="45" customWidth="1"/>
    <col min="13573" max="13824" width="28.42578125" style="45"/>
    <col min="13825" max="13825" width="28.5703125" style="45" customWidth="1"/>
    <col min="13826" max="13826" width="49.42578125" style="45" customWidth="1"/>
    <col min="13827" max="13827" width="13" style="45" customWidth="1"/>
    <col min="13828" max="13828" width="14.85546875" style="45" customWidth="1"/>
    <col min="13829" max="14080" width="28.42578125" style="45"/>
    <col min="14081" max="14081" width="28.5703125" style="45" customWidth="1"/>
    <col min="14082" max="14082" width="49.42578125" style="45" customWidth="1"/>
    <col min="14083" max="14083" width="13" style="45" customWidth="1"/>
    <col min="14084" max="14084" width="14.85546875" style="45" customWidth="1"/>
    <col min="14085" max="14336" width="28.42578125" style="45"/>
    <col min="14337" max="14337" width="28.5703125" style="45" customWidth="1"/>
    <col min="14338" max="14338" width="49.42578125" style="45" customWidth="1"/>
    <col min="14339" max="14339" width="13" style="45" customWidth="1"/>
    <col min="14340" max="14340" width="14.85546875" style="45" customWidth="1"/>
    <col min="14341" max="14592" width="28.42578125" style="45"/>
    <col min="14593" max="14593" width="28.5703125" style="45" customWidth="1"/>
    <col min="14594" max="14594" width="49.42578125" style="45" customWidth="1"/>
    <col min="14595" max="14595" width="13" style="45" customWidth="1"/>
    <col min="14596" max="14596" width="14.85546875" style="45" customWidth="1"/>
    <col min="14597" max="14848" width="28.42578125" style="45"/>
    <col min="14849" max="14849" width="28.5703125" style="45" customWidth="1"/>
    <col min="14850" max="14850" width="49.42578125" style="45" customWidth="1"/>
    <col min="14851" max="14851" width="13" style="45" customWidth="1"/>
    <col min="14852" max="14852" width="14.85546875" style="45" customWidth="1"/>
    <col min="14853" max="15104" width="28.42578125" style="45"/>
    <col min="15105" max="15105" width="28.5703125" style="45" customWidth="1"/>
    <col min="15106" max="15106" width="49.42578125" style="45" customWidth="1"/>
    <col min="15107" max="15107" width="13" style="45" customWidth="1"/>
    <col min="15108" max="15108" width="14.85546875" style="45" customWidth="1"/>
    <col min="15109" max="15360" width="28.42578125" style="45"/>
    <col min="15361" max="15361" width="28.5703125" style="45" customWidth="1"/>
    <col min="15362" max="15362" width="49.42578125" style="45" customWidth="1"/>
    <col min="15363" max="15363" width="13" style="45" customWidth="1"/>
    <col min="15364" max="15364" width="14.85546875" style="45" customWidth="1"/>
    <col min="15365" max="15616" width="28.42578125" style="45"/>
    <col min="15617" max="15617" width="28.5703125" style="45" customWidth="1"/>
    <col min="15618" max="15618" width="49.42578125" style="45" customWidth="1"/>
    <col min="15619" max="15619" width="13" style="45" customWidth="1"/>
    <col min="15620" max="15620" width="14.85546875" style="45" customWidth="1"/>
    <col min="15621" max="15872" width="28.42578125" style="45"/>
    <col min="15873" max="15873" width="28.5703125" style="45" customWidth="1"/>
    <col min="15874" max="15874" width="49.42578125" style="45" customWidth="1"/>
    <col min="15875" max="15875" width="13" style="45" customWidth="1"/>
    <col min="15876" max="15876" width="14.85546875" style="45" customWidth="1"/>
    <col min="15877" max="16128" width="28.42578125" style="45"/>
    <col min="16129" max="16129" width="28.5703125" style="45" customWidth="1"/>
    <col min="16130" max="16130" width="49.42578125" style="45" customWidth="1"/>
    <col min="16131" max="16131" width="13" style="45" customWidth="1"/>
    <col min="16132" max="16132" width="14.85546875" style="45" customWidth="1"/>
    <col min="16133" max="16384" width="28.42578125" style="45"/>
  </cols>
  <sheetData>
    <row r="1" spans="1:5" ht="12.75" x14ac:dyDescent="0.2">
      <c r="A1" s="354" t="s">
        <v>191</v>
      </c>
      <c r="B1" s="354"/>
      <c r="C1" s="354"/>
    </row>
    <row r="2" spans="1:5" ht="12.75" x14ac:dyDescent="0.2">
      <c r="A2" s="354" t="s">
        <v>192</v>
      </c>
      <c r="B2" s="354"/>
      <c r="C2" s="354"/>
    </row>
    <row r="3" spans="1:5" ht="15.2" customHeight="1" x14ac:dyDescent="0.2">
      <c r="A3" s="354" t="s">
        <v>704</v>
      </c>
      <c r="B3" s="354"/>
      <c r="C3" s="354"/>
    </row>
    <row r="4" spans="1:5" ht="12.75" x14ac:dyDescent="0.2">
      <c r="A4" s="354" t="s">
        <v>191</v>
      </c>
      <c r="B4" s="354"/>
      <c r="C4" s="354"/>
    </row>
    <row r="5" spans="1:5" ht="12.75" x14ac:dyDescent="0.2">
      <c r="A5" s="354" t="s">
        <v>192</v>
      </c>
      <c r="B5" s="354"/>
      <c r="C5" s="354"/>
    </row>
    <row r="6" spans="1:5" ht="15.2" customHeight="1" x14ac:dyDescent="0.2">
      <c r="A6" s="354" t="s">
        <v>193</v>
      </c>
      <c r="B6" s="354"/>
      <c r="C6" s="354"/>
    </row>
    <row r="7" spans="1:5" ht="18" customHeight="1" x14ac:dyDescent="0.25">
      <c r="B7" s="47"/>
      <c r="C7" s="48"/>
    </row>
    <row r="8" spans="1:5" ht="19.5" customHeight="1" x14ac:dyDescent="0.2">
      <c r="A8" s="353" t="s">
        <v>194</v>
      </c>
      <c r="B8" s="353"/>
      <c r="C8" s="353"/>
    </row>
    <row r="9" spans="1:5" ht="26.25" customHeight="1" x14ac:dyDescent="0.25">
      <c r="C9" s="49" t="s">
        <v>3</v>
      </c>
    </row>
    <row r="10" spans="1:5" ht="37.5" customHeight="1" x14ac:dyDescent="0.2">
      <c r="A10" s="50" t="s">
        <v>4</v>
      </c>
      <c r="B10" s="50" t="s">
        <v>195</v>
      </c>
      <c r="C10" s="51" t="s">
        <v>6</v>
      </c>
      <c r="D10" s="52"/>
    </row>
    <row r="11" spans="1:5" ht="18.600000000000001" customHeight="1" x14ac:dyDescent="0.25">
      <c r="A11" s="50" t="s">
        <v>196</v>
      </c>
      <c r="B11" s="53" t="s">
        <v>197</v>
      </c>
      <c r="C11" s="51">
        <f>C12+C46+C48</f>
        <v>504536.66</v>
      </c>
      <c r="D11" s="54"/>
      <c r="E11" s="55"/>
    </row>
    <row r="12" spans="1:5" ht="48" customHeight="1" x14ac:dyDescent="0.25">
      <c r="A12" s="50" t="s">
        <v>198</v>
      </c>
      <c r="B12" s="53" t="s">
        <v>199</v>
      </c>
      <c r="C12" s="51">
        <f>SUM(C13+C16+C30+C44)</f>
        <v>503214.66</v>
      </c>
      <c r="D12" s="56"/>
    </row>
    <row r="13" spans="1:5" s="60" customFormat="1" ht="29.45" customHeight="1" x14ac:dyDescent="0.25">
      <c r="A13" s="57" t="s">
        <v>200</v>
      </c>
      <c r="B13" s="58" t="s">
        <v>201</v>
      </c>
      <c r="C13" s="59">
        <f>SUM(C14+C15)</f>
        <v>105244</v>
      </c>
    </row>
    <row r="14" spans="1:5" ht="27" customHeight="1" x14ac:dyDescent="0.25">
      <c r="A14" s="61" t="s">
        <v>202</v>
      </c>
      <c r="B14" s="62" t="s">
        <v>203</v>
      </c>
      <c r="C14" s="63">
        <v>70517</v>
      </c>
    </row>
    <row r="15" spans="1:5" ht="19.149999999999999" customHeight="1" x14ac:dyDescent="0.25">
      <c r="A15" s="61" t="s">
        <v>204</v>
      </c>
      <c r="B15" s="62" t="s">
        <v>205</v>
      </c>
      <c r="C15" s="64">
        <v>34727</v>
      </c>
    </row>
    <row r="16" spans="1:5" s="60" customFormat="1" ht="46.5" customHeight="1" x14ac:dyDescent="0.25">
      <c r="A16" s="65" t="s">
        <v>206</v>
      </c>
      <c r="B16" s="66" t="s">
        <v>207</v>
      </c>
      <c r="C16" s="67">
        <f>SUM(C17:C29)</f>
        <v>65260.18</v>
      </c>
    </row>
    <row r="17" spans="1:247" s="70" customFormat="1" ht="74.25" customHeight="1" x14ac:dyDescent="0.25">
      <c r="A17" s="68" t="s">
        <v>208</v>
      </c>
      <c r="B17" s="69" t="s">
        <v>209</v>
      </c>
      <c r="C17" s="63">
        <v>36426.01</v>
      </c>
    </row>
    <row r="18" spans="1:247" s="60" customFormat="1" ht="43.9" hidden="1" customHeight="1" x14ac:dyDescent="0.25">
      <c r="A18" s="61" t="s">
        <v>210</v>
      </c>
      <c r="B18" s="12" t="s">
        <v>211</v>
      </c>
      <c r="C18" s="64"/>
      <c r="D18" s="71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</row>
    <row r="19" spans="1:247" s="60" customFormat="1" ht="69.599999999999994" hidden="1" customHeight="1" x14ac:dyDescent="0.25">
      <c r="A19" s="61" t="s">
        <v>212</v>
      </c>
      <c r="B19" s="12" t="s">
        <v>213</v>
      </c>
      <c r="C19" s="6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</row>
    <row r="20" spans="1:247" s="60" customFormat="1" ht="43.15" customHeight="1" x14ac:dyDescent="0.25">
      <c r="A20" s="61" t="s">
        <v>214</v>
      </c>
      <c r="B20" s="12" t="s">
        <v>215</v>
      </c>
      <c r="C20" s="64"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</row>
    <row r="21" spans="1:247" s="60" customFormat="1" ht="43.9" hidden="1" customHeight="1" x14ac:dyDescent="0.25">
      <c r="A21" s="61" t="s">
        <v>216</v>
      </c>
      <c r="B21" s="72" t="s">
        <v>217</v>
      </c>
      <c r="C21" s="6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</row>
    <row r="22" spans="1:247" s="60" customFormat="1" ht="60.75" customHeight="1" x14ac:dyDescent="0.25">
      <c r="A22" s="61" t="s">
        <v>218</v>
      </c>
      <c r="B22" s="73" t="s">
        <v>219</v>
      </c>
      <c r="C22" s="64">
        <v>1072.96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</row>
    <row r="23" spans="1:247" s="60" customFormat="1" ht="45" customHeight="1" x14ac:dyDescent="0.25">
      <c r="A23" s="61" t="s">
        <v>700</v>
      </c>
      <c r="B23" s="62" t="s">
        <v>701</v>
      </c>
      <c r="C23" s="64">
        <v>5525.25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</row>
    <row r="24" spans="1:247" s="60" customFormat="1" ht="28.15" customHeight="1" x14ac:dyDescent="0.25">
      <c r="A24" s="61" t="s">
        <v>220</v>
      </c>
      <c r="B24" s="72" t="s">
        <v>221</v>
      </c>
      <c r="C24" s="64">
        <v>138.88999999999999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</row>
    <row r="25" spans="1:247" s="60" customFormat="1" ht="57.6" customHeight="1" x14ac:dyDescent="0.25">
      <c r="A25" s="61" t="s">
        <v>220</v>
      </c>
      <c r="B25" s="72" t="s">
        <v>222</v>
      </c>
      <c r="C25" s="64">
        <v>3640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</row>
    <row r="26" spans="1:247" s="60" customFormat="1" ht="30" customHeight="1" x14ac:dyDescent="0.25">
      <c r="A26" s="61" t="s">
        <v>220</v>
      </c>
      <c r="B26" s="62" t="s">
        <v>223</v>
      </c>
      <c r="C26" s="64">
        <v>12500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</row>
    <row r="27" spans="1:247" s="60" customFormat="1" ht="60" customHeight="1" x14ac:dyDescent="0.25">
      <c r="A27" s="61" t="s">
        <v>220</v>
      </c>
      <c r="B27" s="62" t="s">
        <v>224</v>
      </c>
      <c r="C27" s="64">
        <v>4585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</row>
    <row r="28" spans="1:247" s="60" customFormat="1" ht="21.75" customHeight="1" x14ac:dyDescent="0.25">
      <c r="A28" s="61" t="s">
        <v>220</v>
      </c>
      <c r="B28" s="62" t="s">
        <v>225</v>
      </c>
      <c r="C28" s="64">
        <v>178.3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</row>
    <row r="29" spans="1:247" s="60" customFormat="1" ht="30.75" customHeight="1" x14ac:dyDescent="0.25">
      <c r="A29" s="61" t="s">
        <v>220</v>
      </c>
      <c r="B29" s="62" t="s">
        <v>226</v>
      </c>
      <c r="C29" s="64">
        <v>1193.77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</row>
    <row r="30" spans="1:247" s="60" customFormat="1" ht="25.9" customHeight="1" x14ac:dyDescent="0.2">
      <c r="A30" s="65" t="s">
        <v>227</v>
      </c>
      <c r="B30" s="74" t="s">
        <v>228</v>
      </c>
      <c r="C30" s="67">
        <f>SUM(C31:C43)</f>
        <v>331096.39999999997</v>
      </c>
    </row>
    <row r="31" spans="1:247" ht="42.75" customHeight="1" x14ac:dyDescent="0.25">
      <c r="A31" s="61" t="s">
        <v>229</v>
      </c>
      <c r="B31" s="62" t="s">
        <v>230</v>
      </c>
      <c r="C31" s="64">
        <v>1126.0999999999999</v>
      </c>
    </row>
    <row r="32" spans="1:247" ht="28.9" customHeight="1" x14ac:dyDescent="0.25">
      <c r="A32" s="61" t="s">
        <v>229</v>
      </c>
      <c r="B32" s="62" t="s">
        <v>231</v>
      </c>
      <c r="C32" s="75">
        <v>2130.14</v>
      </c>
    </row>
    <row r="33" spans="1:246" ht="43.5" customHeight="1" x14ac:dyDescent="0.25">
      <c r="A33" s="61" t="s">
        <v>229</v>
      </c>
      <c r="B33" s="62" t="s">
        <v>232</v>
      </c>
      <c r="C33" s="64">
        <v>14739.71</v>
      </c>
    </row>
    <row r="34" spans="1:246" ht="27.75" customHeight="1" x14ac:dyDescent="0.25">
      <c r="A34" s="61" t="s">
        <v>229</v>
      </c>
      <c r="B34" s="62" t="s">
        <v>233</v>
      </c>
      <c r="C34" s="64">
        <v>845</v>
      </c>
    </row>
    <row r="35" spans="1:246" ht="44.25" customHeight="1" x14ac:dyDescent="0.25">
      <c r="A35" s="61" t="s">
        <v>229</v>
      </c>
      <c r="B35" s="62" t="s">
        <v>234</v>
      </c>
      <c r="C35" s="64">
        <v>1873.84</v>
      </c>
    </row>
    <row r="36" spans="1:246" ht="150" customHeight="1" x14ac:dyDescent="0.25">
      <c r="A36" s="61" t="s">
        <v>229</v>
      </c>
      <c r="B36" s="62" t="s">
        <v>235</v>
      </c>
      <c r="C36" s="63">
        <v>284837.14</v>
      </c>
    </row>
    <row r="37" spans="1:246" ht="59.25" customHeight="1" x14ac:dyDescent="0.25">
      <c r="A37" s="61" t="s">
        <v>229</v>
      </c>
      <c r="B37" s="62" t="s">
        <v>236</v>
      </c>
      <c r="C37" s="63">
        <v>6.25</v>
      </c>
    </row>
    <row r="38" spans="1:246" ht="45.6" customHeight="1" x14ac:dyDescent="0.25">
      <c r="A38" s="61" t="s">
        <v>229</v>
      </c>
      <c r="B38" s="62" t="s">
        <v>237</v>
      </c>
      <c r="C38" s="64">
        <v>0.22</v>
      </c>
    </row>
    <row r="39" spans="1:246" ht="45" x14ac:dyDescent="0.25">
      <c r="A39" s="61" t="s">
        <v>229</v>
      </c>
      <c r="B39" s="62" t="s">
        <v>238</v>
      </c>
      <c r="C39" s="64">
        <v>3099.02</v>
      </c>
    </row>
    <row r="40" spans="1:246" ht="132" customHeight="1" x14ac:dyDescent="0.25">
      <c r="A40" s="61" t="s">
        <v>229</v>
      </c>
      <c r="B40" s="62" t="s">
        <v>239</v>
      </c>
      <c r="C40" s="64">
        <v>332.61</v>
      </c>
    </row>
    <row r="41" spans="1:246" ht="73.5" customHeight="1" x14ac:dyDescent="0.25">
      <c r="A41" s="61" t="s">
        <v>240</v>
      </c>
      <c r="B41" s="62" t="s">
        <v>241</v>
      </c>
      <c r="C41" s="64">
        <v>20264.77</v>
      </c>
      <c r="D41" s="55"/>
    </row>
    <row r="42" spans="1:246" ht="75" customHeight="1" x14ac:dyDescent="0.25">
      <c r="A42" s="61" t="s">
        <v>242</v>
      </c>
      <c r="B42" s="62" t="s">
        <v>243</v>
      </c>
      <c r="C42" s="64">
        <v>203.1</v>
      </c>
      <c r="D42" s="55"/>
    </row>
    <row r="43" spans="1:246" s="60" customFormat="1" ht="45.75" customHeight="1" x14ac:dyDescent="0.25">
      <c r="A43" s="61" t="s">
        <v>244</v>
      </c>
      <c r="B43" s="62" t="s">
        <v>245</v>
      </c>
      <c r="C43" s="64">
        <v>1638.5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</row>
    <row r="44" spans="1:246" ht="22.15" customHeight="1" x14ac:dyDescent="0.25">
      <c r="A44" s="65" t="s">
        <v>246</v>
      </c>
      <c r="B44" s="76" t="s">
        <v>247</v>
      </c>
      <c r="C44" s="77">
        <f>SUM(C45)</f>
        <v>1614.08</v>
      </c>
    </row>
    <row r="45" spans="1:246" ht="29.45" customHeight="1" x14ac:dyDescent="0.25">
      <c r="A45" s="61" t="s">
        <v>248</v>
      </c>
      <c r="B45" s="62" t="s">
        <v>249</v>
      </c>
      <c r="C45" s="64">
        <v>1614.08</v>
      </c>
    </row>
    <row r="46" spans="1:246" s="60" customFormat="1" ht="15.6" customHeight="1" x14ac:dyDescent="0.2">
      <c r="A46" s="65" t="s">
        <v>250</v>
      </c>
      <c r="B46" s="74" t="s">
        <v>251</v>
      </c>
      <c r="C46" s="77">
        <f>SUM(C47)</f>
        <v>1300</v>
      </c>
    </row>
    <row r="47" spans="1:246" ht="28.5" customHeight="1" x14ac:dyDescent="0.25">
      <c r="A47" s="61" t="s">
        <v>252</v>
      </c>
      <c r="B47" s="62" t="s">
        <v>253</v>
      </c>
      <c r="C47" s="64">
        <v>1300</v>
      </c>
    </row>
    <row r="48" spans="1:246" s="83" customFormat="1" ht="56.25" customHeight="1" x14ac:dyDescent="0.25">
      <c r="A48" s="78" t="s">
        <v>254</v>
      </c>
      <c r="B48" s="79" t="s">
        <v>255</v>
      </c>
      <c r="C48" s="80">
        <f>SUM(C49+C50)</f>
        <v>22</v>
      </c>
      <c r="D48" s="81"/>
      <c r="E48" s="82"/>
    </row>
    <row r="49" spans="1:246" s="88" customFormat="1" ht="44.25" customHeight="1" x14ac:dyDescent="0.25">
      <c r="A49" s="84" t="s">
        <v>256</v>
      </c>
      <c r="B49" s="85" t="s">
        <v>257</v>
      </c>
      <c r="C49" s="86">
        <v>22</v>
      </c>
      <c r="D49" s="81"/>
      <c r="E49" s="87"/>
    </row>
    <row r="50" spans="1:246" s="70" customFormat="1" x14ac:dyDescent="0.25">
      <c r="A50" s="46"/>
      <c r="B50" s="45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</row>
    <row r="51" spans="1:246" s="70" customFormat="1" x14ac:dyDescent="0.25">
      <c r="A51" s="46"/>
      <c r="B51" s="45"/>
      <c r="C51" s="49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</row>
    <row r="52" spans="1:246" s="70" customFormat="1" x14ac:dyDescent="0.25">
      <c r="A52" s="46"/>
      <c r="B52" s="45"/>
      <c r="C52" s="49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</row>
    <row r="53" spans="1:246" s="70" customFormat="1" x14ac:dyDescent="0.25">
      <c r="A53" s="46"/>
      <c r="B53" s="45"/>
      <c r="C53" s="49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</row>
    <row r="54" spans="1:246" s="70" customFormat="1" x14ac:dyDescent="0.25">
      <c r="A54" s="46"/>
      <c r="B54" s="45"/>
      <c r="C54" s="4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</row>
    <row r="55" spans="1:246" s="70" customFormat="1" x14ac:dyDescent="0.25">
      <c r="A55" s="46"/>
      <c r="B55" s="45"/>
      <c r="C55" s="49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</row>
    <row r="56" spans="1:246" s="70" customFormat="1" x14ac:dyDescent="0.25">
      <c r="A56" s="46"/>
      <c r="B56" s="45"/>
      <c r="C56" s="49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</row>
    <row r="57" spans="1:246" s="70" customFormat="1" ht="15.75" customHeight="1" x14ac:dyDescent="0.25">
      <c r="A57" s="46"/>
      <c r="B57" s="45"/>
      <c r="C57" s="49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</row>
    <row r="58" spans="1:246" s="70" customFormat="1" x14ac:dyDescent="0.25">
      <c r="A58" s="46"/>
      <c r="B58" s="45"/>
      <c r="C58" s="49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</row>
    <row r="59" spans="1:246" s="70" customFormat="1" x14ac:dyDescent="0.25">
      <c r="A59" s="46"/>
      <c r="B59" s="45"/>
      <c r="C59" s="49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</row>
    <row r="60" spans="1:246" s="70" customFormat="1" x14ac:dyDescent="0.25">
      <c r="A60" s="46"/>
      <c r="B60" s="45"/>
      <c r="C60" s="49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</row>
    <row r="61" spans="1:246" s="70" customFormat="1" x14ac:dyDescent="0.25">
      <c r="A61" s="46"/>
      <c r="B61" s="45"/>
      <c r="C61" s="4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</row>
    <row r="62" spans="1:246" s="70" customFormat="1" x14ac:dyDescent="0.25">
      <c r="A62" s="46"/>
      <c r="B62" s="45"/>
      <c r="C62" s="4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</row>
    <row r="63" spans="1:246" s="70" customFormat="1" x14ac:dyDescent="0.25">
      <c r="A63" s="46"/>
      <c r="B63" s="45"/>
      <c r="C63" s="49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</row>
    <row r="64" spans="1:246" s="70" customFormat="1" x14ac:dyDescent="0.25">
      <c r="A64" s="46"/>
      <c r="B64" s="45"/>
      <c r="C64" s="49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</row>
    <row r="65" spans="1:246" s="70" customFormat="1" x14ac:dyDescent="0.25">
      <c r="A65" s="46"/>
      <c r="B65" s="45"/>
      <c r="C65" s="49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</row>
    <row r="66" spans="1:246" s="70" customFormat="1" x14ac:dyDescent="0.25">
      <c r="A66" s="46"/>
      <c r="B66" s="45"/>
      <c r="C66" s="49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</row>
    <row r="67" spans="1:246" s="70" customFormat="1" x14ac:dyDescent="0.25">
      <c r="A67" s="46"/>
      <c r="B67" s="45"/>
      <c r="C67" s="49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</row>
    <row r="68" spans="1:246" s="70" customFormat="1" x14ac:dyDescent="0.25">
      <c r="A68" s="46"/>
      <c r="B68" s="45"/>
      <c r="C68" s="49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</row>
    <row r="69" spans="1:246" s="70" customFormat="1" x14ac:dyDescent="0.25">
      <c r="A69" s="46"/>
      <c r="B69" s="45"/>
      <c r="C69" s="49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</row>
    <row r="70" spans="1:246" s="70" customFormat="1" x14ac:dyDescent="0.25">
      <c r="A70" s="46"/>
      <c r="B70" s="45"/>
      <c r="C70" s="49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</row>
    <row r="71" spans="1:246" s="70" customFormat="1" x14ac:dyDescent="0.25">
      <c r="A71" s="46"/>
      <c r="B71" s="45"/>
      <c r="C71" s="49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</row>
    <row r="72" spans="1:246" s="70" customFormat="1" x14ac:dyDescent="0.25">
      <c r="A72" s="46"/>
      <c r="B72" s="45"/>
      <c r="C72" s="49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</row>
    <row r="73" spans="1:246" s="70" customFormat="1" x14ac:dyDescent="0.25">
      <c r="A73" s="46"/>
      <c r="B73" s="45"/>
      <c r="C73" s="49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</row>
    <row r="74" spans="1:246" s="70" customFormat="1" x14ac:dyDescent="0.25">
      <c r="A74" s="46"/>
      <c r="B74" s="45"/>
      <c r="C74" s="49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</row>
    <row r="75" spans="1:246" s="70" customFormat="1" x14ac:dyDescent="0.25">
      <c r="A75" s="46"/>
      <c r="B75" s="45"/>
      <c r="C75" s="49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</row>
    <row r="76" spans="1:246" s="70" customFormat="1" x14ac:dyDescent="0.25">
      <c r="A76" s="46"/>
      <c r="B76" s="45"/>
      <c r="C76" s="49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</row>
    <row r="77" spans="1:246" s="70" customFormat="1" x14ac:dyDescent="0.25">
      <c r="A77" s="46"/>
      <c r="B77" s="45"/>
      <c r="C77" s="49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</row>
    <row r="78" spans="1:246" s="70" customFormat="1" x14ac:dyDescent="0.25">
      <c r="A78" s="46"/>
      <c r="B78" s="45"/>
      <c r="C78" s="49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</row>
    <row r="79" spans="1:246" s="70" customFormat="1" x14ac:dyDescent="0.25">
      <c r="A79" s="46"/>
      <c r="B79" s="45"/>
      <c r="C79" s="49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</row>
    <row r="80" spans="1:246" s="70" customFormat="1" x14ac:dyDescent="0.25">
      <c r="A80" s="46"/>
      <c r="B80" s="45"/>
      <c r="C80" s="49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</row>
    <row r="81" spans="1:246" s="70" customFormat="1" x14ac:dyDescent="0.25">
      <c r="A81" s="46"/>
      <c r="B81" s="45"/>
      <c r="C81" s="49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</row>
    <row r="82" spans="1:246" s="70" customFormat="1" x14ac:dyDescent="0.25">
      <c r="A82" s="46"/>
      <c r="B82" s="45"/>
      <c r="C82" s="49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</row>
    <row r="83" spans="1:246" s="70" customFormat="1" x14ac:dyDescent="0.25">
      <c r="A83" s="46"/>
      <c r="B83" s="45"/>
      <c r="C83" s="49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</row>
    <row r="84" spans="1:246" s="70" customFormat="1" x14ac:dyDescent="0.25">
      <c r="A84" s="46"/>
      <c r="B84" s="45"/>
      <c r="C84" s="49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</row>
    <row r="85" spans="1:246" s="70" customFormat="1" x14ac:dyDescent="0.25">
      <c r="A85" s="46"/>
      <c r="B85" s="45"/>
      <c r="C85" s="49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</row>
    <row r="86" spans="1:246" s="70" customFormat="1" x14ac:dyDescent="0.25">
      <c r="A86" s="46"/>
      <c r="B86" s="45"/>
      <c r="C86" s="49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</row>
    <row r="87" spans="1:246" s="70" customFormat="1" x14ac:dyDescent="0.25">
      <c r="A87" s="46"/>
      <c r="B87" s="45"/>
      <c r="C87" s="49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</row>
    <row r="88" spans="1:246" s="70" customFormat="1" x14ac:dyDescent="0.25">
      <c r="A88" s="46"/>
      <c r="B88" s="45"/>
      <c r="C88" s="49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</row>
    <row r="89" spans="1:246" s="70" customFormat="1" x14ac:dyDescent="0.25">
      <c r="A89" s="46"/>
      <c r="B89" s="45"/>
      <c r="C89" s="49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</row>
    <row r="90" spans="1:246" s="70" customFormat="1" x14ac:dyDescent="0.25">
      <c r="A90" s="46"/>
      <c r="B90" s="45"/>
      <c r="C90" s="49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</row>
    <row r="91" spans="1:246" s="70" customFormat="1" x14ac:dyDescent="0.25">
      <c r="A91" s="46"/>
      <c r="B91" s="45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</row>
    <row r="92" spans="1:246" s="70" customFormat="1" x14ac:dyDescent="0.25">
      <c r="A92" s="46"/>
      <c r="B92" s="45"/>
      <c r="C92" s="49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</row>
    <row r="93" spans="1:246" s="70" customFormat="1" x14ac:dyDescent="0.25">
      <c r="A93" s="46"/>
      <c r="B93" s="45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</row>
    <row r="94" spans="1:246" s="70" customFormat="1" x14ac:dyDescent="0.25">
      <c r="A94" s="46"/>
      <c r="B94" s="45"/>
      <c r="C94" s="49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</row>
    <row r="95" spans="1:246" s="70" customFormat="1" x14ac:dyDescent="0.25">
      <c r="A95" s="46"/>
      <c r="B95" s="45"/>
      <c r="C95" s="49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</row>
    <row r="96" spans="1:246" s="70" customFormat="1" x14ac:dyDescent="0.25">
      <c r="A96" s="46"/>
      <c r="B96" s="45"/>
      <c r="C96" s="49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</row>
    <row r="97" spans="1:246" s="70" customFormat="1" x14ac:dyDescent="0.25">
      <c r="A97" s="46"/>
      <c r="B97" s="45"/>
      <c r="C97" s="49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</row>
    <row r="98" spans="1:246" s="70" customFormat="1" x14ac:dyDescent="0.25">
      <c r="A98" s="46"/>
      <c r="B98" s="45"/>
      <c r="C98" s="49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</row>
    <row r="99" spans="1:246" s="70" customFormat="1" x14ac:dyDescent="0.25">
      <c r="A99" s="46"/>
      <c r="B99" s="45"/>
      <c r="C99" s="49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</row>
    <row r="100" spans="1:246" s="70" customFormat="1" x14ac:dyDescent="0.25">
      <c r="A100" s="46"/>
      <c r="B100" s="45"/>
      <c r="C100" s="49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</row>
    <row r="101" spans="1:246" s="70" customFormat="1" x14ac:dyDescent="0.25">
      <c r="A101" s="46"/>
      <c r="B101" s="45"/>
      <c r="C101" s="49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</row>
    <row r="102" spans="1:246" s="70" customFormat="1" x14ac:dyDescent="0.25">
      <c r="A102" s="46"/>
      <c r="B102" s="45"/>
      <c r="C102" s="49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</row>
    <row r="103" spans="1:246" s="70" customFormat="1" x14ac:dyDescent="0.25">
      <c r="A103" s="46"/>
      <c r="B103" s="45"/>
      <c r="C103" s="49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</row>
    <row r="104" spans="1:246" s="70" customFormat="1" x14ac:dyDescent="0.25">
      <c r="A104" s="46"/>
      <c r="B104" s="45"/>
      <c r="C104" s="49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</row>
    <row r="105" spans="1:246" s="70" customFormat="1" x14ac:dyDescent="0.25">
      <c r="A105" s="46"/>
      <c r="B105" s="45"/>
      <c r="C105" s="49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</row>
    <row r="106" spans="1:246" s="70" customFormat="1" x14ac:dyDescent="0.25">
      <c r="A106" s="46"/>
      <c r="B106" s="45"/>
      <c r="C106" s="49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</row>
    <row r="107" spans="1:246" s="70" customFormat="1" x14ac:dyDescent="0.25">
      <c r="A107" s="46"/>
      <c r="B107" s="45"/>
      <c r="C107" s="49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</row>
    <row r="108" spans="1:246" s="70" customFormat="1" x14ac:dyDescent="0.25">
      <c r="A108" s="46"/>
      <c r="B108" s="45"/>
      <c r="C108" s="49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</row>
    <row r="109" spans="1:246" s="70" customFormat="1" x14ac:dyDescent="0.25">
      <c r="A109" s="46"/>
      <c r="B109" s="45"/>
      <c r="C109" s="49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</row>
    <row r="110" spans="1:246" s="70" customFormat="1" x14ac:dyDescent="0.25">
      <c r="A110" s="46"/>
      <c r="B110" s="45"/>
      <c r="C110" s="49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</row>
    <row r="111" spans="1:246" s="70" customFormat="1" x14ac:dyDescent="0.25">
      <c r="A111" s="46"/>
      <c r="B111" s="45"/>
      <c r="C111" s="49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</row>
    <row r="112" spans="1:246" s="70" customFormat="1" x14ac:dyDescent="0.25">
      <c r="A112" s="46"/>
      <c r="B112" s="45"/>
      <c r="C112" s="49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</row>
    <row r="113" spans="1:246" s="70" customFormat="1" x14ac:dyDescent="0.25">
      <c r="A113" s="46"/>
      <c r="B113" s="45"/>
      <c r="C113" s="49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</row>
    <row r="114" spans="1:246" s="70" customFormat="1" x14ac:dyDescent="0.25">
      <c r="A114" s="46"/>
      <c r="B114" s="45"/>
      <c r="C114" s="49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</row>
    <row r="115" spans="1:246" s="70" customFormat="1" x14ac:dyDescent="0.25">
      <c r="A115" s="46"/>
      <c r="B115" s="45"/>
      <c r="C115" s="49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</row>
    <row r="116" spans="1:246" s="70" customFormat="1" x14ac:dyDescent="0.25">
      <c r="A116" s="46"/>
      <c r="B116" s="45"/>
      <c r="C116" s="49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</row>
    <row r="117" spans="1:246" s="70" customFormat="1" x14ac:dyDescent="0.25">
      <c r="A117" s="46"/>
      <c r="B117" s="45"/>
      <c r="C117" s="49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</row>
    <row r="118" spans="1:246" s="70" customFormat="1" x14ac:dyDescent="0.25">
      <c r="A118" s="46"/>
      <c r="B118" s="45"/>
      <c r="C118" s="49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</row>
    <row r="119" spans="1:246" s="70" customFormat="1" x14ac:dyDescent="0.25">
      <c r="A119" s="46"/>
      <c r="B119" s="45"/>
      <c r="C119" s="49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</row>
    <row r="120" spans="1:246" s="70" customFormat="1" x14ac:dyDescent="0.25">
      <c r="A120" s="46"/>
      <c r="B120" s="45"/>
      <c r="C120" s="49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</row>
    <row r="121" spans="1:246" s="70" customFormat="1" x14ac:dyDescent="0.25">
      <c r="A121" s="46"/>
      <c r="B121" s="45"/>
      <c r="C121" s="49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</row>
    <row r="122" spans="1:246" s="70" customFormat="1" x14ac:dyDescent="0.25">
      <c r="A122" s="46"/>
      <c r="B122" s="45"/>
      <c r="C122" s="49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</row>
    <row r="123" spans="1:246" s="70" customFormat="1" x14ac:dyDescent="0.25">
      <c r="A123" s="46"/>
      <c r="B123" s="45"/>
      <c r="C123" s="49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</row>
    <row r="124" spans="1:246" s="70" customFormat="1" x14ac:dyDescent="0.25">
      <c r="A124" s="46"/>
      <c r="B124" s="45"/>
      <c r="C124" s="49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</row>
    <row r="125" spans="1:246" s="70" customFormat="1" x14ac:dyDescent="0.25">
      <c r="A125" s="46"/>
      <c r="B125" s="45"/>
      <c r="C125" s="49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</row>
    <row r="126" spans="1:246" s="70" customFormat="1" x14ac:dyDescent="0.25">
      <c r="A126" s="46"/>
      <c r="B126" s="45"/>
      <c r="C126" s="49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</row>
    <row r="127" spans="1:246" s="70" customFormat="1" x14ac:dyDescent="0.25">
      <c r="A127" s="46"/>
      <c r="B127" s="45"/>
      <c r="C127" s="49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</row>
    <row r="128" spans="1:246" s="70" customFormat="1" x14ac:dyDescent="0.25">
      <c r="A128" s="46"/>
      <c r="B128" s="45"/>
      <c r="C128" s="49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</row>
    <row r="129" spans="1:246" s="70" customFormat="1" x14ac:dyDescent="0.25">
      <c r="A129" s="46"/>
      <c r="B129" s="45"/>
      <c r="C129" s="49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</row>
    <row r="130" spans="1:246" s="70" customFormat="1" x14ac:dyDescent="0.25">
      <c r="A130" s="46"/>
      <c r="B130" s="45"/>
      <c r="C130" s="49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</row>
    <row r="131" spans="1:246" s="70" customFormat="1" x14ac:dyDescent="0.25">
      <c r="A131" s="46"/>
      <c r="B131" s="45"/>
      <c r="C131" s="49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</row>
    <row r="132" spans="1:246" s="70" customFormat="1" x14ac:dyDescent="0.25">
      <c r="A132" s="46"/>
      <c r="B132" s="45"/>
      <c r="C132" s="49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</row>
    <row r="133" spans="1:246" s="70" customFormat="1" x14ac:dyDescent="0.25">
      <c r="A133" s="46"/>
      <c r="B133" s="45"/>
      <c r="C133" s="49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</row>
    <row r="134" spans="1:246" s="70" customFormat="1" x14ac:dyDescent="0.25">
      <c r="A134" s="46"/>
      <c r="B134" s="45"/>
      <c r="C134" s="4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</row>
    <row r="135" spans="1:246" s="70" customFormat="1" x14ac:dyDescent="0.25">
      <c r="A135" s="46"/>
      <c r="B135" s="45"/>
      <c r="C135" s="49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</row>
    <row r="136" spans="1:246" s="70" customFormat="1" x14ac:dyDescent="0.25">
      <c r="A136" s="46"/>
      <c r="B136" s="45"/>
      <c r="C136" s="4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</row>
    <row r="137" spans="1:246" s="70" customFormat="1" x14ac:dyDescent="0.25">
      <c r="A137" s="46"/>
      <c r="B137" s="45"/>
      <c r="C137" s="49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</row>
    <row r="138" spans="1:246" s="70" customFormat="1" x14ac:dyDescent="0.25">
      <c r="A138" s="46"/>
      <c r="B138" s="45"/>
      <c r="C138" s="49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</row>
    <row r="139" spans="1:246" s="70" customFormat="1" x14ac:dyDescent="0.25">
      <c r="A139" s="46"/>
      <c r="B139" s="45"/>
      <c r="C139" s="49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</row>
    <row r="140" spans="1:246" s="70" customFormat="1" x14ac:dyDescent="0.25">
      <c r="A140" s="46"/>
      <c r="B140" s="45"/>
      <c r="C140" s="49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</row>
    <row r="141" spans="1:246" s="70" customFormat="1" x14ac:dyDescent="0.25">
      <c r="A141" s="46"/>
      <c r="B141" s="45"/>
      <c r="C141" s="49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</row>
    <row r="142" spans="1:246" s="70" customFormat="1" x14ac:dyDescent="0.25">
      <c r="A142" s="46"/>
      <c r="B142" s="45"/>
      <c r="C142" s="49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</row>
    <row r="143" spans="1:246" s="70" customFormat="1" x14ac:dyDescent="0.25">
      <c r="A143" s="46"/>
      <c r="B143" s="45"/>
      <c r="C143" s="49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</row>
    <row r="144" spans="1:246" s="70" customFormat="1" x14ac:dyDescent="0.25">
      <c r="A144" s="46"/>
      <c r="B144" s="45"/>
      <c r="C144" s="49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</row>
    <row r="145" spans="1:246" s="70" customFormat="1" x14ac:dyDescent="0.25">
      <c r="A145" s="46"/>
      <c r="B145" s="45"/>
      <c r="C145" s="49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</row>
    <row r="146" spans="1:246" s="70" customFormat="1" x14ac:dyDescent="0.25">
      <c r="A146" s="46"/>
      <c r="B146" s="45"/>
      <c r="C146" s="49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</row>
    <row r="147" spans="1:246" s="70" customFormat="1" x14ac:dyDescent="0.25">
      <c r="A147" s="46"/>
      <c r="B147" s="45"/>
      <c r="C147" s="49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</row>
    <row r="148" spans="1:246" s="70" customFormat="1" x14ac:dyDescent="0.25">
      <c r="A148" s="46"/>
      <c r="B148" s="45"/>
      <c r="C148" s="49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</row>
    <row r="149" spans="1:246" s="70" customFormat="1" x14ac:dyDescent="0.25">
      <c r="A149" s="46"/>
      <c r="B149" s="45"/>
      <c r="C149" s="49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</row>
    <row r="150" spans="1:246" s="70" customFormat="1" x14ac:dyDescent="0.25">
      <c r="A150" s="46"/>
      <c r="B150" s="45"/>
      <c r="C150" s="49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</row>
    <row r="151" spans="1:246" s="70" customFormat="1" x14ac:dyDescent="0.25">
      <c r="A151" s="46"/>
      <c r="B151" s="45"/>
      <c r="C151" s="49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</row>
    <row r="152" spans="1:246" s="70" customFormat="1" x14ac:dyDescent="0.25">
      <c r="A152" s="46"/>
      <c r="B152" s="45"/>
      <c r="C152" s="49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</row>
    <row r="153" spans="1:246" s="70" customFormat="1" x14ac:dyDescent="0.25">
      <c r="A153" s="46"/>
      <c r="B153" s="45"/>
      <c r="C153" s="49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</row>
    <row r="154" spans="1:246" s="70" customFormat="1" x14ac:dyDescent="0.25">
      <c r="A154" s="46"/>
      <c r="B154" s="45"/>
      <c r="C154" s="49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</row>
    <row r="155" spans="1:246" s="70" customFormat="1" x14ac:dyDescent="0.25">
      <c r="A155" s="46"/>
      <c r="B155" s="45"/>
      <c r="C155" s="49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</row>
    <row r="156" spans="1:246" s="70" customFormat="1" x14ac:dyDescent="0.25">
      <c r="A156" s="46"/>
      <c r="B156" s="45"/>
      <c r="C156" s="49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</row>
    <row r="157" spans="1:246" s="70" customFormat="1" x14ac:dyDescent="0.25">
      <c r="A157" s="46"/>
      <c r="B157" s="45"/>
      <c r="C157" s="49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</row>
    <row r="158" spans="1:246" s="70" customFormat="1" x14ac:dyDescent="0.25">
      <c r="A158" s="46"/>
      <c r="B158" s="45"/>
      <c r="C158" s="49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</row>
    <row r="159" spans="1:246" s="70" customFormat="1" x14ac:dyDescent="0.25">
      <c r="A159" s="46"/>
      <c r="B159" s="45"/>
      <c r="C159" s="49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</row>
    <row r="160" spans="1:246" s="70" customFormat="1" x14ac:dyDescent="0.25">
      <c r="A160" s="46"/>
      <c r="B160" s="45"/>
      <c r="C160" s="49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</row>
    <row r="161" spans="1:246" s="70" customFormat="1" x14ac:dyDescent="0.25">
      <c r="A161" s="46"/>
      <c r="B161" s="45"/>
      <c r="C161" s="49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</row>
    <row r="162" spans="1:246" s="70" customFormat="1" x14ac:dyDescent="0.25">
      <c r="A162" s="46"/>
      <c r="B162" s="45"/>
      <c r="C162" s="49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</row>
    <row r="163" spans="1:246" s="70" customFormat="1" x14ac:dyDescent="0.25">
      <c r="A163" s="46"/>
      <c r="B163" s="45"/>
      <c r="C163" s="49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</row>
    <row r="164" spans="1:246" s="70" customFormat="1" x14ac:dyDescent="0.25">
      <c r="A164" s="46"/>
      <c r="B164" s="45"/>
      <c r="C164" s="49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</row>
    <row r="165" spans="1:246" s="70" customFormat="1" x14ac:dyDescent="0.25">
      <c r="A165" s="46"/>
      <c r="B165" s="45"/>
      <c r="C165" s="49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</row>
    <row r="166" spans="1:246" s="70" customFormat="1" x14ac:dyDescent="0.25">
      <c r="A166" s="46"/>
      <c r="B166" s="45"/>
      <c r="C166" s="49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</row>
    <row r="167" spans="1:246" s="70" customFormat="1" x14ac:dyDescent="0.25">
      <c r="A167" s="46"/>
      <c r="B167" s="45"/>
      <c r="C167" s="49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</row>
    <row r="168" spans="1:246" s="70" customFormat="1" x14ac:dyDescent="0.25">
      <c r="A168" s="46"/>
      <c r="B168" s="45"/>
      <c r="C168" s="49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</row>
    <row r="169" spans="1:246" s="70" customFormat="1" x14ac:dyDescent="0.25">
      <c r="A169" s="46"/>
      <c r="B169" s="45"/>
      <c r="C169" s="49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</row>
    <row r="170" spans="1:246" s="70" customFormat="1" x14ac:dyDescent="0.25">
      <c r="A170" s="46"/>
      <c r="B170" s="45"/>
      <c r="C170" s="49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</row>
    <row r="171" spans="1:246" s="70" customFormat="1" x14ac:dyDescent="0.25">
      <c r="A171" s="46"/>
      <c r="B171" s="45"/>
      <c r="C171" s="49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</row>
    <row r="172" spans="1:246" s="70" customFormat="1" x14ac:dyDescent="0.25">
      <c r="A172" s="46"/>
      <c r="B172" s="45"/>
      <c r="C172" s="49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</row>
    <row r="173" spans="1:246" s="70" customFormat="1" x14ac:dyDescent="0.25">
      <c r="A173" s="46"/>
      <c r="B173" s="45"/>
      <c r="C173" s="49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</row>
    <row r="174" spans="1:246" s="70" customFormat="1" x14ac:dyDescent="0.25">
      <c r="A174" s="46"/>
      <c r="B174" s="45"/>
      <c r="C174" s="49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</row>
    <row r="175" spans="1:246" s="70" customFormat="1" x14ac:dyDescent="0.25">
      <c r="A175" s="46"/>
      <c r="B175" s="45"/>
      <c r="C175" s="49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</row>
    <row r="176" spans="1:246" s="70" customFormat="1" x14ac:dyDescent="0.25">
      <c r="A176" s="46"/>
      <c r="B176" s="45"/>
      <c r="C176" s="49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</row>
    <row r="177" spans="1:246" s="70" customFormat="1" x14ac:dyDescent="0.25">
      <c r="A177" s="46"/>
      <c r="B177" s="45"/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</row>
    <row r="178" spans="1:246" s="70" customFormat="1" x14ac:dyDescent="0.25">
      <c r="A178" s="46"/>
      <c r="B178" s="45"/>
      <c r="C178" s="49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</row>
    <row r="179" spans="1:246" s="70" customFormat="1" x14ac:dyDescent="0.25">
      <c r="A179" s="46"/>
      <c r="B179" s="45"/>
      <c r="C179" s="49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</row>
    <row r="180" spans="1:246" s="70" customFormat="1" x14ac:dyDescent="0.25">
      <c r="A180" s="46"/>
      <c r="B180" s="45"/>
      <c r="C180" s="49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</row>
    <row r="181" spans="1:246" s="70" customFormat="1" x14ac:dyDescent="0.25">
      <c r="A181" s="46"/>
      <c r="B181" s="45"/>
      <c r="C181" s="49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</row>
    <row r="182" spans="1:246" s="70" customFormat="1" x14ac:dyDescent="0.25">
      <c r="A182" s="46"/>
      <c r="B182" s="45"/>
      <c r="C182" s="49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</row>
    <row r="183" spans="1:246" s="70" customFormat="1" x14ac:dyDescent="0.25">
      <c r="A183" s="46"/>
      <c r="B183" s="45"/>
      <c r="C183" s="49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</row>
    <row r="184" spans="1:246" s="70" customFormat="1" x14ac:dyDescent="0.25">
      <c r="A184" s="46"/>
      <c r="B184" s="45"/>
      <c r="C184" s="49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</row>
    <row r="185" spans="1:246" s="70" customFormat="1" x14ac:dyDescent="0.25">
      <c r="A185" s="46"/>
      <c r="B185" s="45"/>
      <c r="C185" s="49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</row>
    <row r="186" spans="1:246" s="70" customFormat="1" x14ac:dyDescent="0.25">
      <c r="A186" s="46"/>
      <c r="B186" s="45"/>
      <c r="C186" s="49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</row>
    <row r="187" spans="1:246" s="70" customFormat="1" x14ac:dyDescent="0.25">
      <c r="A187" s="46"/>
      <c r="B187" s="45"/>
      <c r="C187" s="49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</row>
    <row r="188" spans="1:246" s="70" customFormat="1" x14ac:dyDescent="0.25">
      <c r="A188" s="46"/>
      <c r="B188" s="45"/>
      <c r="C188" s="49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</row>
    <row r="189" spans="1:246" s="70" customFormat="1" x14ac:dyDescent="0.25">
      <c r="A189" s="46"/>
      <c r="B189" s="45"/>
      <c r="C189" s="49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</row>
    <row r="190" spans="1:246" s="70" customFormat="1" x14ac:dyDescent="0.25">
      <c r="A190" s="46"/>
      <c r="B190" s="45"/>
      <c r="C190" s="49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</row>
    <row r="191" spans="1:246" s="70" customFormat="1" x14ac:dyDescent="0.25">
      <c r="A191" s="46"/>
      <c r="B191" s="45"/>
      <c r="C191" s="49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</row>
    <row r="192" spans="1:246" s="70" customFormat="1" x14ac:dyDescent="0.25">
      <c r="A192" s="46"/>
      <c r="B192" s="45"/>
      <c r="C192" s="49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</row>
    <row r="193" spans="1:246" s="70" customFormat="1" x14ac:dyDescent="0.25">
      <c r="A193" s="46"/>
      <c r="B193" s="45"/>
      <c r="C193" s="49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</row>
    <row r="194" spans="1:246" s="70" customFormat="1" x14ac:dyDescent="0.25">
      <c r="A194" s="46"/>
      <c r="B194" s="45"/>
      <c r="C194" s="49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</row>
    <row r="195" spans="1:246" s="70" customFormat="1" x14ac:dyDescent="0.25">
      <c r="A195" s="46"/>
      <c r="B195" s="45"/>
      <c r="C195" s="49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</row>
    <row r="196" spans="1:246" s="70" customFormat="1" x14ac:dyDescent="0.25">
      <c r="A196" s="46"/>
      <c r="B196" s="45"/>
      <c r="C196" s="49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</row>
    <row r="197" spans="1:246" s="70" customFormat="1" x14ac:dyDescent="0.25">
      <c r="A197" s="46"/>
      <c r="B197" s="45"/>
      <c r="C197" s="49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</row>
    <row r="198" spans="1:246" s="70" customFormat="1" x14ac:dyDescent="0.25">
      <c r="A198" s="46"/>
      <c r="B198" s="45"/>
      <c r="C198" s="49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</row>
    <row r="199" spans="1:246" s="70" customFormat="1" x14ac:dyDescent="0.25">
      <c r="A199" s="46"/>
      <c r="B199" s="45"/>
      <c r="C199" s="49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</row>
    <row r="200" spans="1:246" s="70" customFormat="1" x14ac:dyDescent="0.25">
      <c r="A200" s="46"/>
      <c r="B200" s="45"/>
      <c r="C200" s="49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</row>
    <row r="201" spans="1:246" s="70" customFormat="1" x14ac:dyDescent="0.25">
      <c r="A201" s="46"/>
      <c r="B201" s="45"/>
      <c r="C201" s="49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</row>
    <row r="202" spans="1:246" s="70" customFormat="1" x14ac:dyDescent="0.25">
      <c r="A202" s="46"/>
      <c r="B202" s="45"/>
      <c r="C202" s="49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</row>
    <row r="203" spans="1:246" s="70" customFormat="1" x14ac:dyDescent="0.25">
      <c r="A203" s="46"/>
      <c r="B203" s="45"/>
      <c r="C203" s="49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</row>
    <row r="204" spans="1:246" s="70" customFormat="1" x14ac:dyDescent="0.25">
      <c r="A204" s="46"/>
      <c r="B204" s="45"/>
      <c r="C204" s="49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</row>
    <row r="205" spans="1:246" s="70" customFormat="1" x14ac:dyDescent="0.25">
      <c r="A205" s="46"/>
      <c r="B205" s="45"/>
      <c r="C205" s="49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</row>
    <row r="206" spans="1:246" s="70" customFormat="1" x14ac:dyDescent="0.25">
      <c r="A206" s="46"/>
      <c r="B206" s="45"/>
      <c r="C206" s="49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</row>
    <row r="207" spans="1:246" s="70" customFormat="1" x14ac:dyDescent="0.25">
      <c r="A207" s="46"/>
      <c r="B207" s="45"/>
      <c r="C207" s="49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</row>
    <row r="208" spans="1:246" s="70" customFormat="1" x14ac:dyDescent="0.25">
      <c r="A208" s="46"/>
      <c r="B208" s="45"/>
      <c r="C208" s="49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</row>
    <row r="209" spans="1:246" s="70" customFormat="1" x14ac:dyDescent="0.25">
      <c r="A209" s="46"/>
      <c r="B209" s="45"/>
      <c r="C209" s="49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</row>
    <row r="210" spans="1:246" s="70" customFormat="1" x14ac:dyDescent="0.25">
      <c r="A210" s="46"/>
      <c r="B210" s="45"/>
      <c r="C210" s="49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</row>
    <row r="211" spans="1:246" s="70" customFormat="1" x14ac:dyDescent="0.25">
      <c r="A211" s="46"/>
      <c r="B211" s="45"/>
      <c r="C211" s="49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</row>
    <row r="212" spans="1:246" s="70" customFormat="1" x14ac:dyDescent="0.25">
      <c r="A212" s="46"/>
      <c r="B212" s="45"/>
      <c r="C212" s="49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</row>
    <row r="213" spans="1:246" s="70" customFormat="1" x14ac:dyDescent="0.25">
      <c r="A213" s="46"/>
      <c r="B213" s="45"/>
      <c r="C213" s="49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</row>
    <row r="214" spans="1:246" s="70" customFormat="1" x14ac:dyDescent="0.25">
      <c r="A214" s="46"/>
      <c r="B214" s="45"/>
      <c r="C214" s="49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</row>
    <row r="215" spans="1:246" s="70" customFormat="1" x14ac:dyDescent="0.25">
      <c r="A215" s="46"/>
      <c r="B215" s="45"/>
      <c r="C215" s="49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</row>
    <row r="216" spans="1:246" s="70" customFormat="1" x14ac:dyDescent="0.25">
      <c r="A216" s="46"/>
      <c r="B216" s="45"/>
      <c r="C216" s="49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</row>
    <row r="217" spans="1:246" s="70" customFormat="1" x14ac:dyDescent="0.25">
      <c r="A217" s="46"/>
      <c r="B217" s="45"/>
      <c r="C217" s="49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</row>
    <row r="218" spans="1:246" s="70" customFormat="1" x14ac:dyDescent="0.25">
      <c r="A218" s="46"/>
      <c r="B218" s="45"/>
      <c r="C218" s="49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</row>
    <row r="219" spans="1:246" s="70" customFormat="1" x14ac:dyDescent="0.25">
      <c r="A219" s="46"/>
      <c r="B219" s="45"/>
      <c r="C219" s="49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</row>
    <row r="220" spans="1:246" s="70" customFormat="1" x14ac:dyDescent="0.25">
      <c r="A220" s="46"/>
      <c r="B220" s="45"/>
      <c r="C220" s="49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</row>
    <row r="221" spans="1:246" s="70" customFormat="1" x14ac:dyDescent="0.25">
      <c r="A221" s="46"/>
      <c r="B221" s="45"/>
      <c r="C221" s="49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</row>
    <row r="222" spans="1:246" s="70" customFormat="1" x14ac:dyDescent="0.25">
      <c r="A222" s="46"/>
      <c r="B222" s="45"/>
      <c r="C222" s="49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</row>
    <row r="223" spans="1:246" s="70" customFormat="1" x14ac:dyDescent="0.25">
      <c r="A223" s="46"/>
      <c r="B223" s="45"/>
      <c r="C223" s="49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</row>
    <row r="224" spans="1:246" s="70" customFormat="1" x14ac:dyDescent="0.25">
      <c r="A224" s="46"/>
      <c r="B224" s="45"/>
      <c r="C224" s="49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</row>
    <row r="225" spans="1:246" s="70" customFormat="1" x14ac:dyDescent="0.25">
      <c r="A225" s="46"/>
      <c r="B225" s="45"/>
      <c r="C225" s="49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</row>
    <row r="226" spans="1:246" s="70" customFormat="1" x14ac:dyDescent="0.25">
      <c r="A226" s="46"/>
      <c r="B226" s="45"/>
      <c r="C226" s="49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</row>
    <row r="227" spans="1:246" s="70" customFormat="1" x14ac:dyDescent="0.25">
      <c r="A227" s="46"/>
      <c r="B227" s="45"/>
      <c r="C227" s="49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</row>
    <row r="228" spans="1:246" s="70" customFormat="1" x14ac:dyDescent="0.25">
      <c r="A228" s="46"/>
      <c r="B228" s="45"/>
      <c r="C228" s="49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</row>
    <row r="229" spans="1:246" s="70" customFormat="1" x14ac:dyDescent="0.25">
      <c r="A229" s="46"/>
      <c r="B229" s="45"/>
      <c r="C229" s="49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</row>
    <row r="230" spans="1:246" s="70" customFormat="1" x14ac:dyDescent="0.25">
      <c r="A230" s="46"/>
      <c r="B230" s="45"/>
      <c r="C230" s="49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</row>
    <row r="231" spans="1:246" s="70" customFormat="1" x14ac:dyDescent="0.25">
      <c r="A231" s="46"/>
      <c r="B231" s="45"/>
      <c r="C231" s="49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</row>
    <row r="232" spans="1:246" s="70" customFormat="1" x14ac:dyDescent="0.25">
      <c r="A232" s="46"/>
      <c r="B232" s="45"/>
      <c r="C232" s="49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</row>
    <row r="233" spans="1:246" s="70" customFormat="1" x14ac:dyDescent="0.25">
      <c r="A233" s="46"/>
      <c r="B233" s="45"/>
      <c r="C233" s="49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</row>
    <row r="234" spans="1:246" s="70" customFormat="1" x14ac:dyDescent="0.25">
      <c r="A234" s="46"/>
      <c r="B234" s="45"/>
      <c r="C234" s="49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</row>
    <row r="235" spans="1:246" s="70" customFormat="1" x14ac:dyDescent="0.25">
      <c r="A235" s="46"/>
      <c r="B235" s="45"/>
      <c r="C235" s="49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</row>
    <row r="236" spans="1:246" s="70" customFormat="1" x14ac:dyDescent="0.25">
      <c r="A236" s="46"/>
      <c r="B236" s="45"/>
      <c r="C236" s="49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</row>
    <row r="237" spans="1:246" s="70" customFormat="1" x14ac:dyDescent="0.25">
      <c r="A237" s="46"/>
      <c r="B237" s="45"/>
      <c r="C237" s="49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</row>
    <row r="238" spans="1:246" s="70" customFormat="1" x14ac:dyDescent="0.25">
      <c r="A238" s="46"/>
      <c r="B238" s="45"/>
      <c r="C238" s="49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</row>
    <row r="239" spans="1:246" s="70" customFormat="1" x14ac:dyDescent="0.25">
      <c r="A239" s="46"/>
      <c r="B239" s="45"/>
      <c r="C239" s="49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</row>
    <row r="240" spans="1:246" s="70" customFormat="1" x14ac:dyDescent="0.25">
      <c r="A240" s="46"/>
      <c r="B240" s="45"/>
      <c r="C240" s="49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</row>
    <row r="241" spans="1:246" s="70" customFormat="1" x14ac:dyDescent="0.25">
      <c r="A241" s="46"/>
      <c r="B241" s="45"/>
      <c r="C241" s="49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</row>
    <row r="242" spans="1:246" s="70" customFormat="1" x14ac:dyDescent="0.25">
      <c r="A242" s="46"/>
      <c r="B242" s="45"/>
      <c r="C242" s="49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</row>
    <row r="243" spans="1:246" s="70" customFormat="1" x14ac:dyDescent="0.25">
      <c r="A243" s="46"/>
      <c r="B243" s="45"/>
      <c r="C243" s="49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</row>
    <row r="244" spans="1:246" s="70" customFormat="1" x14ac:dyDescent="0.25">
      <c r="A244" s="46"/>
      <c r="B244" s="45"/>
      <c r="C244" s="49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</row>
    <row r="245" spans="1:246" s="70" customFormat="1" x14ac:dyDescent="0.25">
      <c r="A245" s="46"/>
      <c r="B245" s="45"/>
      <c r="C245" s="49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</row>
    <row r="246" spans="1:246" s="70" customFormat="1" x14ac:dyDescent="0.25">
      <c r="A246" s="46"/>
      <c r="B246" s="45"/>
      <c r="C246" s="49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</row>
    <row r="247" spans="1:246" s="70" customFormat="1" x14ac:dyDescent="0.25">
      <c r="A247" s="46"/>
      <c r="B247" s="45"/>
      <c r="C247" s="49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</row>
    <row r="248" spans="1:246" s="70" customFormat="1" x14ac:dyDescent="0.25">
      <c r="A248" s="46"/>
      <c r="B248" s="45"/>
      <c r="C248" s="49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</row>
    <row r="249" spans="1:246" s="70" customFormat="1" x14ac:dyDescent="0.25">
      <c r="A249" s="46"/>
      <c r="B249" s="45"/>
      <c r="C249" s="49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</row>
    <row r="250" spans="1:246" s="70" customFormat="1" x14ac:dyDescent="0.25">
      <c r="A250" s="46"/>
      <c r="B250" s="45"/>
      <c r="C250" s="49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</row>
    <row r="251" spans="1:246" s="70" customFormat="1" x14ac:dyDescent="0.25">
      <c r="A251" s="46"/>
      <c r="B251" s="45"/>
      <c r="C251" s="49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</row>
    <row r="252" spans="1:246" s="70" customFormat="1" x14ac:dyDescent="0.25">
      <c r="A252" s="46"/>
      <c r="B252" s="45"/>
      <c r="C252" s="49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</row>
    <row r="253" spans="1:246" s="70" customFormat="1" x14ac:dyDescent="0.25">
      <c r="A253" s="46"/>
      <c r="B253" s="45"/>
      <c r="C253" s="49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</row>
    <row r="254" spans="1:246" s="70" customFormat="1" x14ac:dyDescent="0.25">
      <c r="A254" s="46"/>
      <c r="B254" s="45"/>
      <c r="C254" s="49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</row>
    <row r="255" spans="1:246" s="70" customFormat="1" x14ac:dyDescent="0.25">
      <c r="A255" s="46"/>
      <c r="B255" s="45"/>
      <c r="C255" s="49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</row>
    <row r="256" spans="1:246" s="70" customFormat="1" x14ac:dyDescent="0.25">
      <c r="A256" s="46"/>
      <c r="B256" s="45"/>
      <c r="C256" s="49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</row>
    <row r="257" spans="1:246" s="70" customFormat="1" x14ac:dyDescent="0.25">
      <c r="A257" s="46"/>
      <c r="B257" s="45"/>
      <c r="C257" s="49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</row>
    <row r="258" spans="1:246" s="70" customFormat="1" x14ac:dyDescent="0.25">
      <c r="A258" s="46"/>
      <c r="B258" s="45"/>
      <c r="C258" s="49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</row>
    <row r="259" spans="1:246" s="70" customFormat="1" x14ac:dyDescent="0.25">
      <c r="A259" s="46"/>
      <c r="B259" s="45"/>
      <c r="C259" s="49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</row>
    <row r="260" spans="1:246" s="70" customFormat="1" x14ac:dyDescent="0.25">
      <c r="A260" s="46"/>
      <c r="B260" s="45"/>
      <c r="C260" s="49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</row>
    <row r="261" spans="1:246" s="70" customFormat="1" x14ac:dyDescent="0.25">
      <c r="A261" s="46"/>
      <c r="B261" s="45"/>
      <c r="C261" s="49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</row>
    <row r="262" spans="1:246" s="70" customFormat="1" x14ac:dyDescent="0.25">
      <c r="A262" s="46"/>
      <c r="B262" s="45"/>
      <c r="C262" s="49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</row>
    <row r="263" spans="1:246" s="70" customFormat="1" x14ac:dyDescent="0.25">
      <c r="A263" s="46"/>
      <c r="B263" s="45"/>
      <c r="C263" s="49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</row>
    <row r="264" spans="1:246" s="70" customFormat="1" x14ac:dyDescent="0.25">
      <c r="A264" s="46"/>
      <c r="B264" s="45"/>
      <c r="C264" s="49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</row>
    <row r="265" spans="1:246" s="70" customFormat="1" x14ac:dyDescent="0.25">
      <c r="A265" s="46"/>
      <c r="B265" s="45"/>
      <c r="C265" s="49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</row>
    <row r="266" spans="1:246" s="70" customFormat="1" x14ac:dyDescent="0.25">
      <c r="A266" s="46"/>
      <c r="B266" s="45"/>
      <c r="C266" s="49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</row>
    <row r="267" spans="1:246" s="70" customFormat="1" x14ac:dyDescent="0.25">
      <c r="A267" s="46"/>
      <c r="B267" s="45"/>
      <c r="C267" s="49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</row>
    <row r="268" spans="1:246" s="70" customFormat="1" x14ac:dyDescent="0.25">
      <c r="A268" s="46"/>
      <c r="B268" s="45"/>
      <c r="C268" s="49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</row>
    <row r="269" spans="1:246" s="70" customFormat="1" x14ac:dyDescent="0.25">
      <c r="A269" s="46"/>
      <c r="B269" s="45"/>
      <c r="C269" s="49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</row>
    <row r="270" spans="1:246" s="70" customFormat="1" x14ac:dyDescent="0.25">
      <c r="A270" s="46"/>
      <c r="B270" s="45"/>
      <c r="C270" s="49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</row>
    <row r="271" spans="1:246" s="70" customFormat="1" x14ac:dyDescent="0.25">
      <c r="A271" s="46"/>
      <c r="B271" s="45"/>
      <c r="C271" s="49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</row>
    <row r="272" spans="1:246" s="70" customFormat="1" x14ac:dyDescent="0.25">
      <c r="A272" s="46"/>
      <c r="B272" s="45"/>
      <c r="C272" s="49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</row>
    <row r="273" spans="1:246" s="70" customFormat="1" x14ac:dyDescent="0.25">
      <c r="A273" s="46"/>
      <c r="B273" s="45"/>
      <c r="C273" s="49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</row>
    <row r="274" spans="1:246" s="70" customFormat="1" x14ac:dyDescent="0.25">
      <c r="A274" s="46"/>
      <c r="B274" s="45"/>
      <c r="C274" s="49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</row>
    <row r="275" spans="1:246" s="70" customFormat="1" x14ac:dyDescent="0.25">
      <c r="A275" s="46"/>
      <c r="B275" s="45"/>
      <c r="C275" s="49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</row>
    <row r="276" spans="1:246" s="70" customFormat="1" x14ac:dyDescent="0.25">
      <c r="A276" s="46"/>
      <c r="B276" s="45"/>
      <c r="C276" s="49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</row>
    <row r="277" spans="1:246" s="70" customFormat="1" x14ac:dyDescent="0.25">
      <c r="A277" s="46"/>
      <c r="B277" s="45"/>
      <c r="C277" s="49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</row>
    <row r="278" spans="1:246" s="70" customFormat="1" x14ac:dyDescent="0.25">
      <c r="A278" s="46"/>
      <c r="B278" s="45"/>
      <c r="C278" s="49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</row>
    <row r="279" spans="1:246" s="70" customFormat="1" x14ac:dyDescent="0.25">
      <c r="A279" s="46"/>
      <c r="B279" s="45"/>
      <c r="C279" s="49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</row>
    <row r="280" spans="1:246" s="70" customFormat="1" x14ac:dyDescent="0.25">
      <c r="A280" s="46"/>
      <c r="B280" s="45"/>
      <c r="C280" s="49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</row>
    <row r="281" spans="1:246" s="70" customFormat="1" x14ac:dyDescent="0.25">
      <c r="A281" s="46"/>
      <c r="B281" s="45"/>
      <c r="C281" s="49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</row>
    <row r="282" spans="1:246" s="70" customFormat="1" x14ac:dyDescent="0.25">
      <c r="A282" s="46"/>
      <c r="B282" s="45"/>
      <c r="C282" s="49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</row>
    <row r="283" spans="1:246" s="70" customFormat="1" x14ac:dyDescent="0.25">
      <c r="A283" s="46"/>
      <c r="B283" s="45"/>
      <c r="C283" s="49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</row>
    <row r="284" spans="1:246" s="70" customFormat="1" x14ac:dyDescent="0.25">
      <c r="A284" s="46"/>
      <c r="B284" s="45"/>
      <c r="C284" s="49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</row>
    <row r="285" spans="1:246" s="70" customFormat="1" x14ac:dyDescent="0.25">
      <c r="A285" s="46"/>
      <c r="B285" s="45"/>
      <c r="C285" s="49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</row>
    <row r="286" spans="1:246" s="70" customFormat="1" x14ac:dyDescent="0.25">
      <c r="A286" s="46"/>
      <c r="B286" s="45"/>
      <c r="C286" s="49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</row>
    <row r="287" spans="1:246" s="70" customFormat="1" x14ac:dyDescent="0.25">
      <c r="A287" s="46"/>
      <c r="B287" s="45"/>
      <c r="C287" s="49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</row>
    <row r="288" spans="1:246" s="70" customFormat="1" x14ac:dyDescent="0.25">
      <c r="A288" s="46"/>
      <c r="B288" s="45"/>
      <c r="C288" s="49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</row>
    <row r="289" spans="1:246" s="70" customFormat="1" x14ac:dyDescent="0.25">
      <c r="A289" s="46"/>
      <c r="B289" s="45"/>
      <c r="C289" s="49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</row>
    <row r="290" spans="1:246" s="70" customFormat="1" x14ac:dyDescent="0.25">
      <c r="A290" s="46"/>
      <c r="B290" s="45"/>
      <c r="C290" s="49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</row>
    <row r="291" spans="1:246" s="70" customFormat="1" x14ac:dyDescent="0.25">
      <c r="A291" s="46"/>
      <c r="B291" s="45"/>
      <c r="C291" s="49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</row>
    <row r="292" spans="1:246" s="70" customFormat="1" x14ac:dyDescent="0.25">
      <c r="A292" s="46"/>
      <c r="B292" s="45"/>
      <c r="C292" s="49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</row>
    <row r="293" spans="1:246" s="70" customFormat="1" x14ac:dyDescent="0.25">
      <c r="A293" s="46"/>
      <c r="B293" s="45"/>
      <c r="C293" s="49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</row>
    <row r="294" spans="1:246" s="70" customFormat="1" x14ac:dyDescent="0.25">
      <c r="A294" s="46"/>
      <c r="B294" s="45"/>
      <c r="C294" s="49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</row>
    <row r="295" spans="1:246" s="70" customFormat="1" x14ac:dyDescent="0.25">
      <c r="A295" s="46"/>
      <c r="B295" s="45"/>
      <c r="C295" s="49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</row>
    <row r="296" spans="1:246" s="70" customFormat="1" x14ac:dyDescent="0.25">
      <c r="A296" s="46"/>
      <c r="B296" s="45"/>
      <c r="C296" s="49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</row>
    <row r="297" spans="1:246" s="70" customFormat="1" x14ac:dyDescent="0.25">
      <c r="A297" s="46"/>
      <c r="B297" s="45"/>
      <c r="C297" s="49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</row>
    <row r="298" spans="1:246" s="70" customFormat="1" x14ac:dyDescent="0.25">
      <c r="A298" s="46"/>
      <c r="B298" s="45"/>
      <c r="C298" s="49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</row>
    <row r="299" spans="1:246" s="70" customFormat="1" x14ac:dyDescent="0.25">
      <c r="A299" s="46"/>
      <c r="B299" s="45"/>
      <c r="C299" s="49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</row>
    <row r="300" spans="1:246" s="70" customFormat="1" x14ac:dyDescent="0.25">
      <c r="A300" s="46"/>
      <c r="B300" s="45"/>
      <c r="C300" s="49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</row>
    <row r="301" spans="1:246" s="70" customFormat="1" x14ac:dyDescent="0.25">
      <c r="A301" s="46"/>
      <c r="B301" s="45"/>
      <c r="C301" s="49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</row>
    <row r="302" spans="1:246" s="70" customFormat="1" x14ac:dyDescent="0.25">
      <c r="A302" s="46"/>
      <c r="B302" s="45"/>
      <c r="C302" s="49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</row>
    <row r="303" spans="1:246" s="70" customFormat="1" x14ac:dyDescent="0.25">
      <c r="A303" s="46"/>
      <c r="B303" s="45"/>
      <c r="C303" s="49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</row>
    <row r="304" spans="1:246" s="70" customFormat="1" x14ac:dyDescent="0.25">
      <c r="A304" s="46"/>
      <c r="B304" s="45"/>
      <c r="C304" s="49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</row>
    <row r="305" spans="1:246" s="70" customFormat="1" x14ac:dyDescent="0.25">
      <c r="A305" s="46"/>
      <c r="B305" s="45"/>
      <c r="C305" s="49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</row>
    <row r="306" spans="1:246" s="70" customFormat="1" x14ac:dyDescent="0.25">
      <c r="A306" s="46"/>
      <c r="B306" s="45"/>
      <c r="C306" s="49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</row>
    <row r="307" spans="1:246" s="70" customFormat="1" x14ac:dyDescent="0.25">
      <c r="A307" s="46"/>
      <c r="B307" s="45"/>
      <c r="C307" s="49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</row>
    <row r="308" spans="1:246" s="70" customFormat="1" x14ac:dyDescent="0.25">
      <c r="A308" s="46"/>
      <c r="B308" s="45"/>
      <c r="C308" s="49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</row>
    <row r="309" spans="1:246" s="70" customFormat="1" x14ac:dyDescent="0.25">
      <c r="A309" s="46"/>
      <c r="B309" s="45"/>
      <c r="C309" s="49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</row>
    <row r="310" spans="1:246" s="70" customFormat="1" x14ac:dyDescent="0.25">
      <c r="A310" s="46"/>
      <c r="B310" s="45"/>
      <c r="C310" s="49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</row>
    <row r="311" spans="1:246" s="70" customFormat="1" x14ac:dyDescent="0.25">
      <c r="A311" s="46"/>
      <c r="B311" s="45"/>
      <c r="C311" s="49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</row>
    <row r="312" spans="1:246" s="70" customFormat="1" x14ac:dyDescent="0.25">
      <c r="A312" s="46"/>
      <c r="B312" s="45"/>
      <c r="C312" s="49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</row>
    <row r="313" spans="1:246" s="70" customFormat="1" x14ac:dyDescent="0.25">
      <c r="A313" s="46"/>
      <c r="B313" s="45"/>
      <c r="C313" s="49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</row>
    <row r="314" spans="1:246" s="70" customFormat="1" x14ac:dyDescent="0.25">
      <c r="A314" s="46"/>
      <c r="B314" s="45"/>
      <c r="C314" s="49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</row>
    <row r="315" spans="1:246" s="70" customFormat="1" x14ac:dyDescent="0.25">
      <c r="A315" s="46"/>
      <c r="B315" s="45"/>
      <c r="C315" s="49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</row>
    <row r="316" spans="1:246" s="70" customFormat="1" x14ac:dyDescent="0.25">
      <c r="A316" s="46"/>
      <c r="B316" s="45"/>
      <c r="C316" s="49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</row>
    <row r="317" spans="1:246" s="70" customFormat="1" x14ac:dyDescent="0.25">
      <c r="A317" s="46"/>
      <c r="B317" s="45"/>
      <c r="C317" s="49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</row>
    <row r="318" spans="1:246" s="70" customFormat="1" x14ac:dyDescent="0.25">
      <c r="A318" s="46"/>
      <c r="B318" s="45"/>
      <c r="C318" s="49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</row>
    <row r="319" spans="1:246" s="70" customFormat="1" x14ac:dyDescent="0.25">
      <c r="A319" s="46"/>
      <c r="B319" s="45"/>
      <c r="C319" s="49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</row>
    <row r="320" spans="1:246" s="70" customFormat="1" x14ac:dyDescent="0.25">
      <c r="A320" s="46"/>
      <c r="B320" s="45"/>
      <c r="C320" s="49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</row>
    <row r="321" spans="1:246" s="70" customFormat="1" x14ac:dyDescent="0.25">
      <c r="A321" s="46"/>
      <c r="B321" s="45"/>
      <c r="C321" s="49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</row>
    <row r="322" spans="1:246" s="70" customFormat="1" x14ac:dyDescent="0.25">
      <c r="A322" s="46"/>
      <c r="B322" s="45"/>
      <c r="C322" s="49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</row>
    <row r="323" spans="1:246" s="70" customFormat="1" x14ac:dyDescent="0.25">
      <c r="A323" s="46"/>
      <c r="B323" s="45"/>
      <c r="C323" s="49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</row>
    <row r="324" spans="1:246" s="70" customFormat="1" x14ac:dyDescent="0.25">
      <c r="A324" s="46"/>
      <c r="B324" s="45"/>
      <c r="C324" s="49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</row>
    <row r="325" spans="1:246" s="70" customFormat="1" x14ac:dyDescent="0.25">
      <c r="A325" s="46"/>
      <c r="B325" s="45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  <c r="HX325" s="45"/>
      <c r="HY325" s="45"/>
      <c r="HZ325" s="45"/>
      <c r="IA325" s="45"/>
      <c r="IB325" s="45"/>
      <c r="IC325" s="45"/>
      <c r="ID325" s="45"/>
      <c r="IE325" s="45"/>
      <c r="IF325" s="45"/>
      <c r="IG325" s="45"/>
      <c r="IH325" s="45"/>
      <c r="II325" s="45"/>
      <c r="IJ325" s="45"/>
      <c r="IK325" s="45"/>
      <c r="IL325" s="45"/>
    </row>
    <row r="326" spans="1:246" s="70" customFormat="1" x14ac:dyDescent="0.25">
      <c r="A326" s="46"/>
      <c r="B326" s="45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  <c r="HX326" s="45"/>
      <c r="HY326" s="45"/>
      <c r="HZ326" s="45"/>
      <c r="IA326" s="45"/>
      <c r="IB326" s="45"/>
      <c r="IC326" s="45"/>
      <c r="ID326" s="45"/>
      <c r="IE326" s="45"/>
      <c r="IF326" s="45"/>
      <c r="IG326" s="45"/>
      <c r="IH326" s="45"/>
      <c r="II326" s="45"/>
      <c r="IJ326" s="45"/>
      <c r="IK326" s="45"/>
      <c r="IL326" s="45"/>
    </row>
    <row r="327" spans="1:246" s="70" customFormat="1" x14ac:dyDescent="0.25">
      <c r="A327" s="46"/>
      <c r="B327" s="45"/>
      <c r="C327" s="49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  <c r="HX327" s="45"/>
      <c r="HY327" s="45"/>
      <c r="HZ327" s="45"/>
      <c r="IA327" s="45"/>
      <c r="IB327" s="45"/>
      <c r="IC327" s="45"/>
      <c r="ID327" s="45"/>
      <c r="IE327" s="45"/>
      <c r="IF327" s="45"/>
      <c r="IG327" s="45"/>
      <c r="IH327" s="45"/>
      <c r="II327" s="45"/>
      <c r="IJ327" s="45"/>
      <c r="IK327" s="45"/>
      <c r="IL327" s="45"/>
    </row>
    <row r="328" spans="1:246" s="70" customFormat="1" x14ac:dyDescent="0.25">
      <c r="A328" s="46"/>
      <c r="B328" s="45"/>
      <c r="C328" s="49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  <c r="HX328" s="45"/>
      <c r="HY328" s="45"/>
      <c r="HZ328" s="45"/>
      <c r="IA328" s="45"/>
      <c r="IB328" s="45"/>
      <c r="IC328" s="45"/>
      <c r="ID328" s="45"/>
      <c r="IE328" s="45"/>
      <c r="IF328" s="45"/>
      <c r="IG328" s="45"/>
      <c r="IH328" s="45"/>
      <c r="II328" s="45"/>
      <c r="IJ328" s="45"/>
      <c r="IK328" s="45"/>
      <c r="IL328" s="45"/>
    </row>
    <row r="329" spans="1:246" s="70" customFormat="1" x14ac:dyDescent="0.25">
      <c r="A329" s="46"/>
      <c r="B329" s="45"/>
      <c r="C329" s="49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  <c r="HX329" s="45"/>
      <c r="HY329" s="45"/>
      <c r="HZ329" s="45"/>
      <c r="IA329" s="45"/>
      <c r="IB329" s="45"/>
      <c r="IC329" s="45"/>
      <c r="ID329" s="45"/>
      <c r="IE329" s="45"/>
      <c r="IF329" s="45"/>
      <c r="IG329" s="45"/>
      <c r="IH329" s="45"/>
      <c r="II329" s="45"/>
      <c r="IJ329" s="45"/>
      <c r="IK329" s="45"/>
      <c r="IL329" s="45"/>
    </row>
    <row r="330" spans="1:246" s="70" customFormat="1" x14ac:dyDescent="0.25">
      <c r="A330" s="46"/>
      <c r="B330" s="45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  <c r="HX330" s="45"/>
      <c r="HY330" s="45"/>
      <c r="HZ330" s="45"/>
      <c r="IA330" s="45"/>
      <c r="IB330" s="45"/>
      <c r="IC330" s="45"/>
      <c r="ID330" s="45"/>
      <c r="IE330" s="45"/>
      <c r="IF330" s="45"/>
      <c r="IG330" s="45"/>
      <c r="IH330" s="45"/>
      <c r="II330" s="45"/>
      <c r="IJ330" s="45"/>
      <c r="IK330" s="45"/>
      <c r="IL330" s="45"/>
    </row>
    <row r="331" spans="1:246" s="70" customFormat="1" x14ac:dyDescent="0.25">
      <c r="A331" s="46"/>
      <c r="B331" s="45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  <c r="HX331" s="45"/>
      <c r="HY331" s="45"/>
      <c r="HZ331" s="45"/>
      <c r="IA331" s="45"/>
      <c r="IB331" s="45"/>
      <c r="IC331" s="45"/>
      <c r="ID331" s="45"/>
      <c r="IE331" s="45"/>
      <c r="IF331" s="45"/>
      <c r="IG331" s="45"/>
      <c r="IH331" s="45"/>
      <c r="II331" s="45"/>
      <c r="IJ331" s="45"/>
      <c r="IK331" s="45"/>
      <c r="IL331" s="45"/>
    </row>
    <row r="332" spans="1:246" s="70" customFormat="1" x14ac:dyDescent="0.25">
      <c r="A332" s="46"/>
      <c r="B332" s="45"/>
      <c r="C332" s="49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  <c r="HX332" s="45"/>
      <c r="HY332" s="45"/>
      <c r="HZ332" s="45"/>
      <c r="IA332" s="45"/>
      <c r="IB332" s="45"/>
      <c r="IC332" s="45"/>
      <c r="ID332" s="45"/>
      <c r="IE332" s="45"/>
      <c r="IF332" s="45"/>
      <c r="IG332" s="45"/>
      <c r="IH332" s="45"/>
      <c r="II332" s="45"/>
      <c r="IJ332" s="45"/>
      <c r="IK332" s="45"/>
      <c r="IL332" s="45"/>
    </row>
    <row r="333" spans="1:246" s="70" customFormat="1" x14ac:dyDescent="0.25">
      <c r="A333" s="46"/>
      <c r="B333" s="45"/>
      <c r="C333" s="49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  <c r="HX333" s="45"/>
      <c r="HY333" s="45"/>
      <c r="HZ333" s="45"/>
      <c r="IA333" s="45"/>
      <c r="IB333" s="45"/>
      <c r="IC333" s="45"/>
      <c r="ID333" s="45"/>
      <c r="IE333" s="45"/>
      <c r="IF333" s="45"/>
      <c r="IG333" s="45"/>
      <c r="IH333" s="45"/>
      <c r="II333" s="45"/>
      <c r="IJ333" s="45"/>
      <c r="IK333" s="45"/>
      <c r="IL333" s="45"/>
    </row>
    <row r="334" spans="1:246" s="70" customFormat="1" x14ac:dyDescent="0.25">
      <c r="A334" s="46"/>
      <c r="B334" s="45"/>
      <c r="C334" s="49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  <c r="HX334" s="45"/>
      <c r="HY334" s="45"/>
      <c r="HZ334" s="45"/>
      <c r="IA334" s="45"/>
      <c r="IB334" s="45"/>
      <c r="IC334" s="45"/>
      <c r="ID334" s="45"/>
      <c r="IE334" s="45"/>
      <c r="IF334" s="45"/>
      <c r="IG334" s="45"/>
      <c r="IH334" s="45"/>
      <c r="II334" s="45"/>
      <c r="IJ334" s="45"/>
      <c r="IK334" s="45"/>
      <c r="IL334" s="45"/>
    </row>
    <row r="335" spans="1:246" s="70" customFormat="1" x14ac:dyDescent="0.25">
      <c r="A335" s="46"/>
      <c r="B335" s="45"/>
      <c r="C335" s="49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  <c r="HX335" s="45"/>
      <c r="HY335" s="45"/>
      <c r="HZ335" s="45"/>
      <c r="IA335" s="45"/>
      <c r="IB335" s="45"/>
      <c r="IC335" s="45"/>
      <c r="ID335" s="45"/>
      <c r="IE335" s="45"/>
      <c r="IF335" s="45"/>
      <c r="IG335" s="45"/>
      <c r="IH335" s="45"/>
      <c r="II335" s="45"/>
      <c r="IJ335" s="45"/>
      <c r="IK335" s="45"/>
      <c r="IL335" s="45"/>
    </row>
    <row r="336" spans="1:246" s="70" customFormat="1" x14ac:dyDescent="0.25">
      <c r="A336" s="46"/>
      <c r="B336" s="45"/>
      <c r="C336" s="49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  <c r="ID336" s="45"/>
      <c r="IE336" s="45"/>
      <c r="IF336" s="45"/>
      <c r="IG336" s="45"/>
      <c r="IH336" s="45"/>
      <c r="II336" s="45"/>
      <c r="IJ336" s="45"/>
      <c r="IK336" s="45"/>
      <c r="IL336" s="45"/>
    </row>
    <row r="337" spans="1:246" s="70" customFormat="1" x14ac:dyDescent="0.25">
      <c r="A337" s="46"/>
      <c r="B337" s="45"/>
      <c r="C337" s="49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  <c r="HX337" s="45"/>
      <c r="HY337" s="45"/>
      <c r="HZ337" s="45"/>
      <c r="IA337" s="45"/>
      <c r="IB337" s="45"/>
      <c r="IC337" s="45"/>
      <c r="ID337" s="45"/>
      <c r="IE337" s="45"/>
      <c r="IF337" s="45"/>
      <c r="IG337" s="45"/>
      <c r="IH337" s="45"/>
      <c r="II337" s="45"/>
      <c r="IJ337" s="45"/>
      <c r="IK337" s="45"/>
      <c r="IL337" s="45"/>
    </row>
    <row r="338" spans="1:246" s="70" customFormat="1" x14ac:dyDescent="0.25">
      <c r="A338" s="46"/>
      <c r="B338" s="45"/>
      <c r="C338" s="49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  <c r="IE338" s="45"/>
      <c r="IF338" s="45"/>
      <c r="IG338" s="45"/>
      <c r="IH338" s="45"/>
      <c r="II338" s="45"/>
      <c r="IJ338" s="45"/>
      <c r="IK338" s="45"/>
      <c r="IL338" s="45"/>
    </row>
    <row r="339" spans="1:246" s="70" customFormat="1" x14ac:dyDescent="0.25">
      <c r="A339" s="46"/>
      <c r="B339" s="45"/>
      <c r="C339" s="49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  <c r="IL339" s="45"/>
    </row>
    <row r="340" spans="1:246" s="70" customFormat="1" x14ac:dyDescent="0.25">
      <c r="A340" s="46"/>
      <c r="B340" s="45"/>
      <c r="C340" s="49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  <c r="ID340" s="45"/>
      <c r="IE340" s="45"/>
      <c r="IF340" s="45"/>
      <c r="IG340" s="45"/>
      <c r="IH340" s="45"/>
      <c r="II340" s="45"/>
      <c r="IJ340" s="45"/>
      <c r="IK340" s="45"/>
      <c r="IL340" s="45"/>
    </row>
    <row r="341" spans="1:246" s="70" customFormat="1" x14ac:dyDescent="0.25">
      <c r="A341" s="46"/>
      <c r="B341" s="45"/>
      <c r="C341" s="49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  <c r="HX341" s="45"/>
      <c r="HY341" s="45"/>
      <c r="HZ341" s="45"/>
      <c r="IA341" s="45"/>
      <c r="IB341" s="45"/>
      <c r="IC341" s="45"/>
      <c r="ID341" s="45"/>
      <c r="IE341" s="45"/>
      <c r="IF341" s="45"/>
      <c r="IG341" s="45"/>
      <c r="IH341" s="45"/>
      <c r="II341" s="45"/>
      <c r="IJ341" s="45"/>
      <c r="IK341" s="45"/>
      <c r="IL341" s="45"/>
    </row>
    <row r="342" spans="1:246" s="70" customFormat="1" x14ac:dyDescent="0.25">
      <c r="A342" s="46"/>
      <c r="B342" s="45"/>
      <c r="C342" s="49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  <c r="HX342" s="45"/>
      <c r="HY342" s="45"/>
      <c r="HZ342" s="45"/>
      <c r="IA342" s="45"/>
      <c r="IB342" s="45"/>
      <c r="IC342" s="45"/>
      <c r="ID342" s="45"/>
      <c r="IE342" s="45"/>
      <c r="IF342" s="45"/>
      <c r="IG342" s="45"/>
      <c r="IH342" s="45"/>
      <c r="II342" s="45"/>
      <c r="IJ342" s="45"/>
      <c r="IK342" s="45"/>
      <c r="IL342" s="45"/>
    </row>
    <row r="343" spans="1:246" s="70" customFormat="1" x14ac:dyDescent="0.25">
      <c r="A343" s="46"/>
      <c r="B343" s="45"/>
      <c r="C343" s="49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  <c r="ID343" s="45"/>
      <c r="IE343" s="45"/>
      <c r="IF343" s="45"/>
      <c r="IG343" s="45"/>
      <c r="IH343" s="45"/>
      <c r="II343" s="45"/>
      <c r="IJ343" s="45"/>
      <c r="IK343" s="45"/>
      <c r="IL343" s="45"/>
    </row>
    <row r="344" spans="1:246" s="70" customFormat="1" x14ac:dyDescent="0.25">
      <c r="A344" s="46"/>
      <c r="B344" s="45"/>
      <c r="C344" s="49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  <c r="HX344" s="45"/>
      <c r="HY344" s="45"/>
      <c r="HZ344" s="45"/>
      <c r="IA344" s="45"/>
      <c r="IB344" s="45"/>
      <c r="IC344" s="45"/>
      <c r="ID344" s="45"/>
      <c r="IE344" s="45"/>
      <c r="IF344" s="45"/>
      <c r="IG344" s="45"/>
      <c r="IH344" s="45"/>
      <c r="II344" s="45"/>
      <c r="IJ344" s="45"/>
      <c r="IK344" s="45"/>
      <c r="IL344" s="45"/>
    </row>
    <row r="345" spans="1:246" s="70" customFormat="1" x14ac:dyDescent="0.25">
      <c r="A345" s="46"/>
      <c r="B345" s="45"/>
      <c r="C345" s="49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  <c r="HX345" s="45"/>
      <c r="HY345" s="45"/>
      <c r="HZ345" s="45"/>
      <c r="IA345" s="45"/>
      <c r="IB345" s="45"/>
      <c r="IC345" s="45"/>
      <c r="ID345" s="45"/>
      <c r="IE345" s="45"/>
      <c r="IF345" s="45"/>
      <c r="IG345" s="45"/>
      <c r="IH345" s="45"/>
      <c r="II345" s="45"/>
      <c r="IJ345" s="45"/>
      <c r="IK345" s="45"/>
      <c r="IL345" s="45"/>
    </row>
    <row r="346" spans="1:246" s="70" customFormat="1" x14ac:dyDescent="0.25">
      <c r="A346" s="46"/>
      <c r="B346" s="45"/>
      <c r="C346" s="49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  <c r="HX346" s="45"/>
      <c r="HY346" s="45"/>
      <c r="HZ346" s="45"/>
      <c r="IA346" s="45"/>
      <c r="IB346" s="45"/>
      <c r="IC346" s="45"/>
      <c r="ID346" s="45"/>
      <c r="IE346" s="45"/>
      <c r="IF346" s="45"/>
      <c r="IG346" s="45"/>
      <c r="IH346" s="45"/>
      <c r="II346" s="45"/>
      <c r="IJ346" s="45"/>
      <c r="IK346" s="45"/>
      <c r="IL346" s="45"/>
    </row>
    <row r="347" spans="1:246" s="70" customFormat="1" x14ac:dyDescent="0.25">
      <c r="A347" s="46"/>
      <c r="B347" s="45"/>
      <c r="C347" s="49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  <c r="HX347" s="45"/>
      <c r="HY347" s="45"/>
      <c r="HZ347" s="45"/>
      <c r="IA347" s="45"/>
      <c r="IB347" s="45"/>
      <c r="IC347" s="45"/>
      <c r="ID347" s="45"/>
      <c r="IE347" s="45"/>
      <c r="IF347" s="45"/>
      <c r="IG347" s="45"/>
      <c r="IH347" s="45"/>
      <c r="II347" s="45"/>
      <c r="IJ347" s="45"/>
      <c r="IK347" s="45"/>
      <c r="IL347" s="45"/>
    </row>
    <row r="348" spans="1:246" s="70" customFormat="1" x14ac:dyDescent="0.25">
      <c r="A348" s="46"/>
      <c r="B348" s="45"/>
      <c r="C348" s="49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  <c r="HX348" s="45"/>
      <c r="HY348" s="45"/>
      <c r="HZ348" s="45"/>
      <c r="IA348" s="45"/>
      <c r="IB348" s="45"/>
      <c r="IC348" s="45"/>
      <c r="ID348" s="45"/>
      <c r="IE348" s="45"/>
      <c r="IF348" s="45"/>
      <c r="IG348" s="45"/>
      <c r="IH348" s="45"/>
      <c r="II348" s="45"/>
      <c r="IJ348" s="45"/>
      <c r="IK348" s="45"/>
      <c r="IL348" s="45"/>
    </row>
    <row r="349" spans="1:246" s="70" customFormat="1" x14ac:dyDescent="0.25">
      <c r="A349" s="46"/>
      <c r="B349" s="45"/>
      <c r="C349" s="49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  <c r="HX349" s="45"/>
      <c r="HY349" s="45"/>
      <c r="HZ349" s="45"/>
      <c r="IA349" s="45"/>
      <c r="IB349" s="45"/>
      <c r="IC349" s="45"/>
      <c r="ID349" s="45"/>
      <c r="IE349" s="45"/>
      <c r="IF349" s="45"/>
      <c r="IG349" s="45"/>
      <c r="IH349" s="45"/>
      <c r="II349" s="45"/>
      <c r="IJ349" s="45"/>
      <c r="IK349" s="45"/>
      <c r="IL349" s="45"/>
    </row>
    <row r="350" spans="1:246" s="70" customFormat="1" x14ac:dyDescent="0.25">
      <c r="A350" s="46"/>
      <c r="B350" s="45"/>
      <c r="C350" s="49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  <c r="HX350" s="45"/>
      <c r="HY350" s="45"/>
      <c r="HZ350" s="45"/>
      <c r="IA350" s="45"/>
      <c r="IB350" s="45"/>
      <c r="IC350" s="45"/>
      <c r="ID350" s="45"/>
      <c r="IE350" s="45"/>
      <c r="IF350" s="45"/>
      <c r="IG350" s="45"/>
      <c r="IH350" s="45"/>
      <c r="II350" s="45"/>
      <c r="IJ350" s="45"/>
      <c r="IK350" s="45"/>
      <c r="IL350" s="45"/>
    </row>
    <row r="351" spans="1:246" s="70" customFormat="1" x14ac:dyDescent="0.25">
      <c r="A351" s="46"/>
      <c r="B351" s="45"/>
      <c r="C351" s="49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  <c r="HX351" s="45"/>
      <c r="HY351" s="45"/>
      <c r="HZ351" s="45"/>
      <c r="IA351" s="45"/>
      <c r="IB351" s="45"/>
      <c r="IC351" s="45"/>
      <c r="ID351" s="45"/>
      <c r="IE351" s="45"/>
      <c r="IF351" s="45"/>
      <c r="IG351" s="45"/>
      <c r="IH351" s="45"/>
      <c r="II351" s="45"/>
      <c r="IJ351" s="45"/>
      <c r="IK351" s="45"/>
      <c r="IL351" s="45"/>
    </row>
    <row r="352" spans="1:246" s="70" customFormat="1" x14ac:dyDescent="0.25">
      <c r="A352" s="46"/>
      <c r="B352" s="45"/>
      <c r="C352" s="49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  <c r="HX352" s="45"/>
      <c r="HY352" s="45"/>
      <c r="HZ352" s="45"/>
      <c r="IA352" s="45"/>
      <c r="IB352" s="45"/>
      <c r="IC352" s="45"/>
      <c r="ID352" s="45"/>
      <c r="IE352" s="45"/>
      <c r="IF352" s="45"/>
      <c r="IG352" s="45"/>
      <c r="IH352" s="45"/>
      <c r="II352" s="45"/>
      <c r="IJ352" s="45"/>
      <c r="IK352" s="45"/>
      <c r="IL352" s="45"/>
    </row>
    <row r="353" spans="1:246" s="70" customFormat="1" x14ac:dyDescent="0.25">
      <c r="A353" s="46"/>
      <c r="B353" s="45"/>
      <c r="C353" s="49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  <c r="HX353" s="45"/>
      <c r="HY353" s="45"/>
      <c r="HZ353" s="45"/>
      <c r="IA353" s="45"/>
      <c r="IB353" s="45"/>
      <c r="IC353" s="45"/>
      <c r="ID353" s="45"/>
      <c r="IE353" s="45"/>
      <c r="IF353" s="45"/>
      <c r="IG353" s="45"/>
      <c r="IH353" s="45"/>
      <c r="II353" s="45"/>
      <c r="IJ353" s="45"/>
      <c r="IK353" s="45"/>
      <c r="IL353" s="45"/>
    </row>
    <row r="354" spans="1:246" s="70" customFormat="1" x14ac:dyDescent="0.25">
      <c r="A354" s="46"/>
      <c r="B354" s="45"/>
      <c r="C354" s="49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  <c r="HX354" s="45"/>
      <c r="HY354" s="45"/>
      <c r="HZ354" s="45"/>
      <c r="IA354" s="45"/>
      <c r="IB354" s="45"/>
      <c r="IC354" s="45"/>
      <c r="ID354" s="45"/>
      <c r="IE354" s="45"/>
      <c r="IF354" s="45"/>
      <c r="IG354" s="45"/>
      <c r="IH354" s="45"/>
      <c r="II354" s="45"/>
      <c r="IJ354" s="45"/>
      <c r="IK354" s="45"/>
      <c r="IL354" s="45"/>
    </row>
    <row r="355" spans="1:246" s="70" customFormat="1" x14ac:dyDescent="0.25">
      <c r="A355" s="46"/>
      <c r="B355" s="45"/>
      <c r="C355" s="49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  <c r="HX355" s="45"/>
      <c r="HY355" s="45"/>
      <c r="HZ355" s="45"/>
      <c r="IA355" s="45"/>
      <c r="IB355" s="45"/>
      <c r="IC355" s="45"/>
      <c r="ID355" s="45"/>
      <c r="IE355" s="45"/>
      <c r="IF355" s="45"/>
      <c r="IG355" s="45"/>
      <c r="IH355" s="45"/>
      <c r="II355" s="45"/>
      <c r="IJ355" s="45"/>
      <c r="IK355" s="45"/>
      <c r="IL355" s="45"/>
    </row>
    <row r="356" spans="1:246" s="70" customFormat="1" x14ac:dyDescent="0.25">
      <c r="A356" s="46"/>
      <c r="B356" s="45"/>
      <c r="C356" s="49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  <c r="HX356" s="45"/>
      <c r="HY356" s="45"/>
      <c r="HZ356" s="45"/>
      <c r="IA356" s="45"/>
      <c r="IB356" s="45"/>
      <c r="IC356" s="45"/>
      <c r="ID356" s="45"/>
      <c r="IE356" s="45"/>
      <c r="IF356" s="45"/>
      <c r="IG356" s="45"/>
      <c r="IH356" s="45"/>
      <c r="II356" s="45"/>
      <c r="IJ356" s="45"/>
      <c r="IK356" s="45"/>
      <c r="IL356" s="45"/>
    </row>
    <row r="357" spans="1:246" s="70" customFormat="1" x14ac:dyDescent="0.25">
      <c r="A357" s="46"/>
      <c r="B357" s="45"/>
      <c r="C357" s="49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  <c r="HX357" s="45"/>
      <c r="HY357" s="45"/>
      <c r="HZ357" s="45"/>
      <c r="IA357" s="45"/>
      <c r="IB357" s="45"/>
      <c r="IC357" s="45"/>
      <c r="ID357" s="45"/>
      <c r="IE357" s="45"/>
      <c r="IF357" s="45"/>
      <c r="IG357" s="45"/>
      <c r="IH357" s="45"/>
      <c r="II357" s="45"/>
      <c r="IJ357" s="45"/>
      <c r="IK357" s="45"/>
      <c r="IL357" s="45"/>
    </row>
    <row r="358" spans="1:246" s="70" customFormat="1" x14ac:dyDescent="0.25">
      <c r="A358" s="46"/>
      <c r="B358" s="45"/>
      <c r="C358" s="49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  <c r="HX358" s="45"/>
      <c r="HY358" s="45"/>
      <c r="HZ358" s="45"/>
      <c r="IA358" s="45"/>
      <c r="IB358" s="45"/>
      <c r="IC358" s="45"/>
      <c r="ID358" s="45"/>
      <c r="IE358" s="45"/>
      <c r="IF358" s="45"/>
      <c r="IG358" s="45"/>
      <c r="IH358" s="45"/>
      <c r="II358" s="45"/>
      <c r="IJ358" s="45"/>
      <c r="IK358" s="45"/>
      <c r="IL358" s="45"/>
    </row>
    <row r="359" spans="1:246" s="70" customFormat="1" x14ac:dyDescent="0.25">
      <c r="A359" s="46"/>
      <c r="B359" s="45"/>
      <c r="C359" s="49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  <c r="HX359" s="45"/>
      <c r="HY359" s="45"/>
      <c r="HZ359" s="45"/>
      <c r="IA359" s="45"/>
      <c r="IB359" s="45"/>
      <c r="IC359" s="45"/>
      <c r="ID359" s="45"/>
      <c r="IE359" s="45"/>
      <c r="IF359" s="45"/>
      <c r="IG359" s="45"/>
      <c r="IH359" s="45"/>
      <c r="II359" s="45"/>
      <c r="IJ359" s="45"/>
      <c r="IK359" s="45"/>
      <c r="IL359" s="45"/>
    </row>
    <row r="360" spans="1:246" s="70" customFormat="1" x14ac:dyDescent="0.25">
      <c r="A360" s="46"/>
      <c r="B360" s="45"/>
      <c r="C360" s="49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  <c r="HX360" s="45"/>
      <c r="HY360" s="45"/>
      <c r="HZ360" s="45"/>
      <c r="IA360" s="45"/>
      <c r="IB360" s="45"/>
      <c r="IC360" s="45"/>
      <c r="ID360" s="45"/>
      <c r="IE360" s="45"/>
      <c r="IF360" s="45"/>
      <c r="IG360" s="45"/>
      <c r="IH360" s="45"/>
      <c r="II360" s="45"/>
      <c r="IJ360" s="45"/>
      <c r="IK360" s="45"/>
      <c r="IL360" s="45"/>
    </row>
    <row r="361" spans="1:246" s="70" customFormat="1" x14ac:dyDescent="0.25">
      <c r="A361" s="46"/>
      <c r="B361" s="45"/>
      <c r="C361" s="49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  <c r="HX361" s="45"/>
      <c r="HY361" s="45"/>
      <c r="HZ361" s="45"/>
      <c r="IA361" s="45"/>
      <c r="IB361" s="45"/>
      <c r="IC361" s="45"/>
      <c r="ID361" s="45"/>
      <c r="IE361" s="45"/>
      <c r="IF361" s="45"/>
      <c r="IG361" s="45"/>
      <c r="IH361" s="45"/>
      <c r="II361" s="45"/>
      <c r="IJ361" s="45"/>
      <c r="IK361" s="45"/>
      <c r="IL361" s="45"/>
    </row>
    <row r="362" spans="1:246" s="70" customFormat="1" x14ac:dyDescent="0.25">
      <c r="A362" s="46"/>
      <c r="B362" s="45"/>
      <c r="C362" s="49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  <c r="HX362" s="45"/>
      <c r="HY362" s="45"/>
      <c r="HZ362" s="45"/>
      <c r="IA362" s="45"/>
      <c r="IB362" s="45"/>
      <c r="IC362" s="45"/>
      <c r="ID362" s="45"/>
      <c r="IE362" s="45"/>
      <c r="IF362" s="45"/>
      <c r="IG362" s="45"/>
      <c r="IH362" s="45"/>
      <c r="II362" s="45"/>
      <c r="IJ362" s="45"/>
      <c r="IK362" s="45"/>
      <c r="IL362" s="45"/>
    </row>
    <row r="363" spans="1:246" s="70" customFormat="1" x14ac:dyDescent="0.25">
      <c r="A363" s="46"/>
      <c r="B363" s="45"/>
      <c r="C363" s="49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  <c r="HX363" s="45"/>
      <c r="HY363" s="45"/>
      <c r="HZ363" s="45"/>
      <c r="IA363" s="45"/>
      <c r="IB363" s="45"/>
      <c r="IC363" s="45"/>
      <c r="ID363" s="45"/>
      <c r="IE363" s="45"/>
      <c r="IF363" s="45"/>
      <c r="IG363" s="45"/>
      <c r="IH363" s="45"/>
      <c r="II363" s="45"/>
      <c r="IJ363" s="45"/>
      <c r="IK363" s="45"/>
      <c r="IL363" s="45"/>
    </row>
    <row r="364" spans="1:246" s="70" customFormat="1" x14ac:dyDescent="0.25">
      <c r="A364" s="46"/>
      <c r="B364" s="45"/>
      <c r="C364" s="49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  <c r="HX364" s="45"/>
      <c r="HY364" s="45"/>
      <c r="HZ364" s="45"/>
      <c r="IA364" s="45"/>
      <c r="IB364" s="45"/>
      <c r="IC364" s="45"/>
      <c r="ID364" s="45"/>
      <c r="IE364" s="45"/>
      <c r="IF364" s="45"/>
      <c r="IG364" s="45"/>
      <c r="IH364" s="45"/>
      <c r="II364" s="45"/>
      <c r="IJ364" s="45"/>
      <c r="IK364" s="45"/>
      <c r="IL364" s="45"/>
    </row>
    <row r="365" spans="1:246" s="70" customFormat="1" x14ac:dyDescent="0.25">
      <c r="A365" s="46"/>
      <c r="B365" s="45"/>
      <c r="C365" s="49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  <c r="HX365" s="45"/>
      <c r="HY365" s="45"/>
      <c r="HZ365" s="45"/>
      <c r="IA365" s="45"/>
      <c r="IB365" s="45"/>
      <c r="IC365" s="45"/>
      <c r="ID365" s="45"/>
      <c r="IE365" s="45"/>
      <c r="IF365" s="45"/>
      <c r="IG365" s="45"/>
      <c r="IH365" s="45"/>
      <c r="II365" s="45"/>
      <c r="IJ365" s="45"/>
      <c r="IK365" s="45"/>
      <c r="IL365" s="45"/>
    </row>
    <row r="366" spans="1:246" s="70" customFormat="1" x14ac:dyDescent="0.25">
      <c r="A366" s="46"/>
      <c r="B366" s="45"/>
      <c r="C366" s="49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  <c r="HX366" s="45"/>
      <c r="HY366" s="45"/>
      <c r="HZ366" s="45"/>
      <c r="IA366" s="45"/>
      <c r="IB366" s="45"/>
      <c r="IC366" s="45"/>
      <c r="ID366" s="45"/>
      <c r="IE366" s="45"/>
      <c r="IF366" s="45"/>
      <c r="IG366" s="45"/>
      <c r="IH366" s="45"/>
      <c r="II366" s="45"/>
      <c r="IJ366" s="45"/>
      <c r="IK366" s="45"/>
      <c r="IL366" s="45"/>
    </row>
    <row r="367" spans="1:246" s="70" customFormat="1" x14ac:dyDescent="0.25">
      <c r="A367" s="46"/>
      <c r="B367" s="45"/>
      <c r="C367" s="49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  <c r="HX367" s="45"/>
      <c r="HY367" s="45"/>
      <c r="HZ367" s="45"/>
      <c r="IA367" s="45"/>
      <c r="IB367" s="45"/>
      <c r="IC367" s="45"/>
      <c r="ID367" s="45"/>
      <c r="IE367" s="45"/>
      <c r="IF367" s="45"/>
      <c r="IG367" s="45"/>
      <c r="IH367" s="45"/>
      <c r="II367" s="45"/>
      <c r="IJ367" s="45"/>
      <c r="IK367" s="45"/>
      <c r="IL367" s="45"/>
    </row>
    <row r="368" spans="1:246" s="70" customFormat="1" x14ac:dyDescent="0.25">
      <c r="A368" s="46"/>
      <c r="B368" s="45"/>
      <c r="C368" s="49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  <c r="HZ368" s="45"/>
      <c r="IA368" s="45"/>
      <c r="IB368" s="45"/>
      <c r="IC368" s="45"/>
      <c r="ID368" s="45"/>
      <c r="IE368" s="45"/>
      <c r="IF368" s="45"/>
      <c r="IG368" s="45"/>
      <c r="IH368" s="45"/>
      <c r="II368" s="45"/>
      <c r="IJ368" s="45"/>
      <c r="IK368" s="45"/>
      <c r="IL368" s="45"/>
    </row>
    <row r="369" spans="1:246" s="70" customFormat="1" x14ac:dyDescent="0.25">
      <c r="A369" s="46"/>
      <c r="B369" s="45"/>
      <c r="C369" s="49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  <c r="HX369" s="45"/>
      <c r="HY369" s="45"/>
      <c r="HZ369" s="45"/>
      <c r="IA369" s="45"/>
      <c r="IB369" s="45"/>
      <c r="IC369" s="45"/>
      <c r="ID369" s="45"/>
      <c r="IE369" s="45"/>
      <c r="IF369" s="45"/>
      <c r="IG369" s="45"/>
      <c r="IH369" s="45"/>
      <c r="II369" s="45"/>
      <c r="IJ369" s="45"/>
      <c r="IK369" s="45"/>
      <c r="IL369" s="45"/>
    </row>
    <row r="370" spans="1:246" s="70" customFormat="1" x14ac:dyDescent="0.25">
      <c r="A370" s="46"/>
      <c r="B370" s="45"/>
      <c r="C370" s="49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  <c r="HX370" s="45"/>
      <c r="HY370" s="45"/>
      <c r="HZ370" s="45"/>
      <c r="IA370" s="45"/>
      <c r="IB370" s="45"/>
      <c r="IC370" s="45"/>
      <c r="ID370" s="45"/>
      <c r="IE370" s="45"/>
      <c r="IF370" s="45"/>
      <c r="IG370" s="45"/>
      <c r="IH370" s="45"/>
      <c r="II370" s="45"/>
      <c r="IJ370" s="45"/>
      <c r="IK370" s="45"/>
      <c r="IL370" s="45"/>
    </row>
    <row r="371" spans="1:246" s="70" customFormat="1" x14ac:dyDescent="0.25">
      <c r="A371" s="46"/>
      <c r="B371" s="45"/>
      <c r="C371" s="49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  <c r="HX371" s="45"/>
      <c r="HY371" s="45"/>
      <c r="HZ371" s="45"/>
      <c r="IA371" s="45"/>
      <c r="IB371" s="45"/>
      <c r="IC371" s="45"/>
      <c r="ID371" s="45"/>
      <c r="IE371" s="45"/>
      <c r="IF371" s="45"/>
      <c r="IG371" s="45"/>
      <c r="IH371" s="45"/>
      <c r="II371" s="45"/>
      <c r="IJ371" s="45"/>
      <c r="IK371" s="45"/>
      <c r="IL371" s="45"/>
    </row>
    <row r="372" spans="1:246" s="70" customFormat="1" x14ac:dyDescent="0.25">
      <c r="A372" s="46"/>
      <c r="B372" s="45"/>
      <c r="C372" s="49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  <c r="HX372" s="45"/>
      <c r="HY372" s="45"/>
      <c r="HZ372" s="45"/>
      <c r="IA372" s="45"/>
      <c r="IB372" s="45"/>
      <c r="IC372" s="45"/>
      <c r="ID372" s="45"/>
      <c r="IE372" s="45"/>
      <c r="IF372" s="45"/>
      <c r="IG372" s="45"/>
      <c r="IH372" s="45"/>
      <c r="II372" s="45"/>
      <c r="IJ372" s="45"/>
      <c r="IK372" s="45"/>
      <c r="IL372" s="45"/>
    </row>
    <row r="373" spans="1:246" s="70" customFormat="1" x14ac:dyDescent="0.25">
      <c r="A373" s="46"/>
      <c r="B373" s="45"/>
      <c r="C373" s="49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  <c r="HX373" s="45"/>
      <c r="HY373" s="45"/>
      <c r="HZ373" s="45"/>
      <c r="IA373" s="45"/>
      <c r="IB373" s="45"/>
      <c r="IC373" s="45"/>
      <c r="ID373" s="45"/>
      <c r="IE373" s="45"/>
      <c r="IF373" s="45"/>
      <c r="IG373" s="45"/>
      <c r="IH373" s="45"/>
      <c r="II373" s="45"/>
      <c r="IJ373" s="45"/>
      <c r="IK373" s="45"/>
      <c r="IL373" s="45"/>
    </row>
    <row r="374" spans="1:246" s="70" customFormat="1" x14ac:dyDescent="0.25">
      <c r="A374" s="46"/>
      <c r="B374" s="45"/>
      <c r="C374" s="49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  <c r="HX374" s="45"/>
      <c r="HY374" s="45"/>
      <c r="HZ374" s="45"/>
      <c r="IA374" s="45"/>
      <c r="IB374" s="45"/>
      <c r="IC374" s="45"/>
      <c r="ID374" s="45"/>
      <c r="IE374" s="45"/>
      <c r="IF374" s="45"/>
      <c r="IG374" s="45"/>
      <c r="IH374" s="45"/>
      <c r="II374" s="45"/>
      <c r="IJ374" s="45"/>
      <c r="IK374" s="45"/>
      <c r="IL374" s="45"/>
    </row>
    <row r="375" spans="1:246" s="70" customFormat="1" x14ac:dyDescent="0.25">
      <c r="A375" s="46"/>
      <c r="B375" s="45"/>
      <c r="C375" s="49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  <c r="HX375" s="45"/>
      <c r="HY375" s="45"/>
      <c r="HZ375" s="45"/>
      <c r="IA375" s="45"/>
      <c r="IB375" s="45"/>
      <c r="IC375" s="45"/>
      <c r="ID375" s="45"/>
      <c r="IE375" s="45"/>
      <c r="IF375" s="45"/>
      <c r="IG375" s="45"/>
      <c r="IH375" s="45"/>
      <c r="II375" s="45"/>
      <c r="IJ375" s="45"/>
      <c r="IK375" s="45"/>
      <c r="IL375" s="45"/>
    </row>
    <row r="376" spans="1:246" s="70" customFormat="1" x14ac:dyDescent="0.25">
      <c r="A376" s="46"/>
      <c r="B376" s="45"/>
      <c r="C376" s="49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  <c r="HX376" s="45"/>
      <c r="HY376" s="45"/>
      <c r="HZ376" s="45"/>
      <c r="IA376" s="45"/>
      <c r="IB376" s="45"/>
      <c r="IC376" s="45"/>
      <c r="ID376" s="45"/>
      <c r="IE376" s="45"/>
      <c r="IF376" s="45"/>
      <c r="IG376" s="45"/>
      <c r="IH376" s="45"/>
      <c r="II376" s="45"/>
      <c r="IJ376" s="45"/>
      <c r="IK376" s="45"/>
      <c r="IL376" s="45"/>
    </row>
    <row r="377" spans="1:246" s="70" customFormat="1" x14ac:dyDescent="0.25">
      <c r="A377" s="46"/>
      <c r="B377" s="45"/>
      <c r="C377" s="49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  <c r="HX377" s="45"/>
      <c r="HY377" s="45"/>
      <c r="HZ377" s="45"/>
      <c r="IA377" s="45"/>
      <c r="IB377" s="45"/>
      <c r="IC377" s="45"/>
      <c r="ID377" s="45"/>
      <c r="IE377" s="45"/>
      <c r="IF377" s="45"/>
      <c r="IG377" s="45"/>
      <c r="IH377" s="45"/>
      <c r="II377" s="45"/>
      <c r="IJ377" s="45"/>
      <c r="IK377" s="45"/>
      <c r="IL377" s="45"/>
    </row>
    <row r="378" spans="1:246" s="70" customFormat="1" x14ac:dyDescent="0.25">
      <c r="A378" s="46"/>
      <c r="B378" s="45"/>
      <c r="C378" s="49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  <c r="HX378" s="45"/>
      <c r="HY378" s="45"/>
      <c r="HZ378" s="45"/>
      <c r="IA378" s="45"/>
      <c r="IB378" s="45"/>
      <c r="IC378" s="45"/>
      <c r="ID378" s="45"/>
      <c r="IE378" s="45"/>
      <c r="IF378" s="45"/>
      <c r="IG378" s="45"/>
      <c r="IH378" s="45"/>
      <c r="II378" s="45"/>
      <c r="IJ378" s="45"/>
      <c r="IK378" s="45"/>
      <c r="IL378" s="45"/>
    </row>
    <row r="379" spans="1:246" s="70" customFormat="1" x14ac:dyDescent="0.25">
      <c r="A379" s="46"/>
      <c r="B379" s="45"/>
      <c r="C379" s="49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  <c r="HX379" s="45"/>
      <c r="HY379" s="45"/>
      <c r="HZ379" s="45"/>
      <c r="IA379" s="45"/>
      <c r="IB379" s="45"/>
      <c r="IC379" s="45"/>
      <c r="ID379" s="45"/>
      <c r="IE379" s="45"/>
      <c r="IF379" s="45"/>
      <c r="IG379" s="45"/>
      <c r="IH379" s="45"/>
      <c r="II379" s="45"/>
      <c r="IJ379" s="45"/>
      <c r="IK379" s="45"/>
      <c r="IL379" s="45"/>
    </row>
    <row r="380" spans="1:246" s="70" customFormat="1" x14ac:dyDescent="0.25">
      <c r="A380" s="46"/>
      <c r="B380" s="45"/>
      <c r="C380" s="49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  <c r="HX380" s="45"/>
      <c r="HY380" s="45"/>
      <c r="HZ380" s="45"/>
      <c r="IA380" s="45"/>
      <c r="IB380" s="45"/>
      <c r="IC380" s="45"/>
      <c r="ID380" s="45"/>
      <c r="IE380" s="45"/>
      <c r="IF380" s="45"/>
      <c r="IG380" s="45"/>
      <c r="IH380" s="45"/>
      <c r="II380" s="45"/>
      <c r="IJ380" s="45"/>
      <c r="IK380" s="45"/>
      <c r="IL380" s="45"/>
    </row>
    <row r="381" spans="1:246" s="70" customFormat="1" x14ac:dyDescent="0.25">
      <c r="A381" s="46"/>
      <c r="B381" s="45"/>
      <c r="C381" s="49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  <c r="HX381" s="45"/>
      <c r="HY381" s="45"/>
      <c r="HZ381" s="45"/>
      <c r="IA381" s="45"/>
      <c r="IB381" s="45"/>
      <c r="IC381" s="45"/>
      <c r="ID381" s="45"/>
      <c r="IE381" s="45"/>
      <c r="IF381" s="45"/>
      <c r="IG381" s="45"/>
      <c r="IH381" s="45"/>
      <c r="II381" s="45"/>
      <c r="IJ381" s="45"/>
      <c r="IK381" s="45"/>
      <c r="IL381" s="45"/>
    </row>
    <row r="382" spans="1:246" s="70" customFormat="1" x14ac:dyDescent="0.25">
      <c r="A382" s="46"/>
      <c r="B382" s="45"/>
      <c r="C382" s="49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  <c r="HX382" s="45"/>
      <c r="HY382" s="45"/>
      <c r="HZ382" s="45"/>
      <c r="IA382" s="45"/>
      <c r="IB382" s="45"/>
      <c r="IC382" s="45"/>
      <c r="ID382" s="45"/>
      <c r="IE382" s="45"/>
      <c r="IF382" s="45"/>
      <c r="IG382" s="45"/>
      <c r="IH382" s="45"/>
      <c r="II382" s="45"/>
      <c r="IJ382" s="45"/>
      <c r="IK382" s="45"/>
      <c r="IL382" s="45"/>
    </row>
    <row r="383" spans="1:246" s="70" customFormat="1" x14ac:dyDescent="0.25">
      <c r="A383" s="46"/>
      <c r="B383" s="45"/>
      <c r="C383" s="49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  <c r="HZ383" s="45"/>
      <c r="IA383" s="45"/>
      <c r="IB383" s="45"/>
      <c r="IC383" s="45"/>
      <c r="ID383" s="45"/>
      <c r="IE383" s="45"/>
      <c r="IF383" s="45"/>
      <c r="IG383" s="45"/>
      <c r="IH383" s="45"/>
      <c r="II383" s="45"/>
      <c r="IJ383" s="45"/>
      <c r="IK383" s="45"/>
      <c r="IL383" s="45"/>
    </row>
    <row r="384" spans="1:246" s="70" customFormat="1" x14ac:dyDescent="0.25">
      <c r="A384" s="46"/>
      <c r="B384" s="45"/>
      <c r="C384" s="49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  <c r="HX384" s="45"/>
      <c r="HY384" s="45"/>
      <c r="HZ384" s="45"/>
      <c r="IA384" s="45"/>
      <c r="IB384" s="45"/>
      <c r="IC384" s="45"/>
      <c r="ID384" s="45"/>
      <c r="IE384" s="45"/>
      <c r="IF384" s="45"/>
      <c r="IG384" s="45"/>
      <c r="IH384" s="45"/>
      <c r="II384" s="45"/>
      <c r="IJ384" s="45"/>
      <c r="IK384" s="45"/>
      <c r="IL384" s="45"/>
    </row>
    <row r="385" spans="1:246" s="70" customFormat="1" x14ac:dyDescent="0.25">
      <c r="A385" s="46"/>
      <c r="B385" s="45"/>
      <c r="C385" s="49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  <c r="HX385" s="45"/>
      <c r="HY385" s="45"/>
      <c r="HZ385" s="45"/>
      <c r="IA385" s="45"/>
      <c r="IB385" s="45"/>
      <c r="IC385" s="45"/>
      <c r="ID385" s="45"/>
      <c r="IE385" s="45"/>
      <c r="IF385" s="45"/>
      <c r="IG385" s="45"/>
      <c r="IH385" s="45"/>
      <c r="II385" s="45"/>
      <c r="IJ385" s="45"/>
      <c r="IK385" s="45"/>
      <c r="IL385" s="45"/>
    </row>
    <row r="386" spans="1:246" s="70" customFormat="1" x14ac:dyDescent="0.25">
      <c r="A386" s="46"/>
      <c r="B386" s="45"/>
      <c r="C386" s="49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  <c r="HX386" s="45"/>
      <c r="HY386" s="45"/>
      <c r="HZ386" s="45"/>
      <c r="IA386" s="45"/>
      <c r="IB386" s="45"/>
      <c r="IC386" s="45"/>
      <c r="ID386" s="45"/>
      <c r="IE386" s="45"/>
      <c r="IF386" s="45"/>
      <c r="IG386" s="45"/>
      <c r="IH386" s="45"/>
      <c r="II386" s="45"/>
      <c r="IJ386" s="45"/>
      <c r="IK386" s="45"/>
      <c r="IL386" s="45"/>
    </row>
    <row r="387" spans="1:246" s="70" customFormat="1" x14ac:dyDescent="0.25">
      <c r="A387" s="46"/>
      <c r="B387" s="45"/>
      <c r="C387" s="49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  <c r="HX387" s="45"/>
      <c r="HY387" s="45"/>
      <c r="HZ387" s="45"/>
      <c r="IA387" s="45"/>
      <c r="IB387" s="45"/>
      <c r="IC387" s="45"/>
      <c r="ID387" s="45"/>
      <c r="IE387" s="45"/>
      <c r="IF387" s="45"/>
      <c r="IG387" s="45"/>
      <c r="IH387" s="45"/>
      <c r="II387" s="45"/>
      <c r="IJ387" s="45"/>
      <c r="IK387" s="45"/>
      <c r="IL387" s="45"/>
    </row>
    <row r="388" spans="1:246" s="70" customFormat="1" x14ac:dyDescent="0.25">
      <c r="A388" s="46"/>
      <c r="B388" s="45"/>
      <c r="C388" s="49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  <c r="HX388" s="45"/>
      <c r="HY388" s="45"/>
      <c r="HZ388" s="45"/>
      <c r="IA388" s="45"/>
      <c r="IB388" s="45"/>
      <c r="IC388" s="45"/>
      <c r="ID388" s="45"/>
      <c r="IE388" s="45"/>
      <c r="IF388" s="45"/>
      <c r="IG388" s="45"/>
      <c r="IH388" s="45"/>
      <c r="II388" s="45"/>
      <c r="IJ388" s="45"/>
      <c r="IK388" s="45"/>
      <c r="IL388" s="45"/>
    </row>
    <row r="389" spans="1:246" s="70" customFormat="1" x14ac:dyDescent="0.25">
      <c r="A389" s="46"/>
      <c r="B389" s="45"/>
      <c r="C389" s="49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  <c r="HX389" s="45"/>
      <c r="HY389" s="45"/>
      <c r="HZ389" s="45"/>
      <c r="IA389" s="45"/>
      <c r="IB389" s="45"/>
      <c r="IC389" s="45"/>
      <c r="ID389" s="45"/>
      <c r="IE389" s="45"/>
      <c r="IF389" s="45"/>
      <c r="IG389" s="45"/>
      <c r="IH389" s="45"/>
      <c r="II389" s="45"/>
      <c r="IJ389" s="45"/>
      <c r="IK389" s="45"/>
      <c r="IL389" s="45"/>
    </row>
    <row r="390" spans="1:246" s="70" customFormat="1" x14ac:dyDescent="0.25">
      <c r="A390" s="46"/>
      <c r="B390" s="45"/>
      <c r="C390" s="49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  <c r="HX390" s="45"/>
      <c r="HY390" s="45"/>
      <c r="HZ390" s="45"/>
      <c r="IA390" s="45"/>
      <c r="IB390" s="45"/>
      <c r="IC390" s="45"/>
      <c r="ID390" s="45"/>
      <c r="IE390" s="45"/>
      <c r="IF390" s="45"/>
      <c r="IG390" s="45"/>
      <c r="IH390" s="45"/>
      <c r="II390" s="45"/>
      <c r="IJ390" s="45"/>
      <c r="IK390" s="45"/>
      <c r="IL390" s="45"/>
    </row>
    <row r="391" spans="1:246" s="70" customFormat="1" x14ac:dyDescent="0.25">
      <c r="A391" s="46"/>
      <c r="B391" s="45"/>
      <c r="C391" s="49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  <c r="HX391" s="45"/>
      <c r="HY391" s="45"/>
      <c r="HZ391" s="45"/>
      <c r="IA391" s="45"/>
      <c r="IB391" s="45"/>
      <c r="IC391" s="45"/>
      <c r="ID391" s="45"/>
      <c r="IE391" s="45"/>
      <c r="IF391" s="45"/>
      <c r="IG391" s="45"/>
      <c r="IH391" s="45"/>
      <c r="II391" s="45"/>
      <c r="IJ391" s="45"/>
      <c r="IK391" s="45"/>
      <c r="IL391" s="45"/>
    </row>
    <row r="392" spans="1:246" s="70" customFormat="1" x14ac:dyDescent="0.25">
      <c r="A392" s="46"/>
      <c r="B392" s="45"/>
      <c r="C392" s="49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  <c r="HX392" s="45"/>
      <c r="HY392" s="45"/>
      <c r="HZ392" s="45"/>
      <c r="IA392" s="45"/>
      <c r="IB392" s="45"/>
      <c r="IC392" s="45"/>
      <c r="ID392" s="45"/>
      <c r="IE392" s="45"/>
      <c r="IF392" s="45"/>
      <c r="IG392" s="45"/>
      <c r="IH392" s="45"/>
      <c r="II392" s="45"/>
      <c r="IJ392" s="45"/>
      <c r="IK392" s="45"/>
      <c r="IL392" s="45"/>
    </row>
    <row r="393" spans="1:246" s="70" customFormat="1" x14ac:dyDescent="0.25">
      <c r="A393" s="46"/>
      <c r="B393" s="45"/>
      <c r="C393" s="49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  <c r="HX393" s="45"/>
      <c r="HY393" s="45"/>
      <c r="HZ393" s="45"/>
      <c r="IA393" s="45"/>
      <c r="IB393" s="45"/>
      <c r="IC393" s="45"/>
      <c r="ID393" s="45"/>
      <c r="IE393" s="45"/>
      <c r="IF393" s="45"/>
      <c r="IG393" s="45"/>
      <c r="IH393" s="45"/>
      <c r="II393" s="45"/>
      <c r="IJ393" s="45"/>
      <c r="IK393" s="45"/>
      <c r="IL393" s="45"/>
    </row>
    <row r="394" spans="1:246" s="70" customFormat="1" x14ac:dyDescent="0.25">
      <c r="A394" s="46"/>
      <c r="B394" s="45"/>
      <c r="C394" s="49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  <c r="HX394" s="45"/>
      <c r="HY394" s="45"/>
      <c r="HZ394" s="45"/>
      <c r="IA394" s="45"/>
      <c r="IB394" s="45"/>
      <c r="IC394" s="45"/>
      <c r="ID394" s="45"/>
      <c r="IE394" s="45"/>
      <c r="IF394" s="45"/>
      <c r="IG394" s="45"/>
      <c r="IH394" s="45"/>
      <c r="II394" s="45"/>
      <c r="IJ394" s="45"/>
      <c r="IK394" s="45"/>
      <c r="IL394" s="45"/>
    </row>
    <row r="395" spans="1:246" s="70" customFormat="1" x14ac:dyDescent="0.25">
      <c r="A395" s="46"/>
      <c r="B395" s="45"/>
      <c r="C395" s="49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  <c r="HX395" s="45"/>
      <c r="HY395" s="45"/>
      <c r="HZ395" s="45"/>
      <c r="IA395" s="45"/>
      <c r="IB395" s="45"/>
      <c r="IC395" s="45"/>
      <c r="ID395" s="45"/>
      <c r="IE395" s="45"/>
      <c r="IF395" s="45"/>
      <c r="IG395" s="45"/>
      <c r="IH395" s="45"/>
      <c r="II395" s="45"/>
      <c r="IJ395" s="45"/>
      <c r="IK395" s="45"/>
      <c r="IL395" s="45"/>
    </row>
    <row r="396" spans="1:246" s="70" customFormat="1" x14ac:dyDescent="0.25">
      <c r="A396" s="46"/>
      <c r="B396" s="45"/>
      <c r="C396" s="49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  <c r="HX396" s="45"/>
      <c r="HY396" s="45"/>
      <c r="HZ396" s="45"/>
      <c r="IA396" s="45"/>
      <c r="IB396" s="45"/>
      <c r="IC396" s="45"/>
      <c r="ID396" s="45"/>
      <c r="IE396" s="45"/>
      <c r="IF396" s="45"/>
      <c r="IG396" s="45"/>
      <c r="IH396" s="45"/>
      <c r="II396" s="45"/>
      <c r="IJ396" s="45"/>
      <c r="IK396" s="45"/>
      <c r="IL396" s="45"/>
    </row>
    <row r="397" spans="1:246" s="70" customFormat="1" x14ac:dyDescent="0.25">
      <c r="A397" s="46"/>
      <c r="B397" s="45"/>
      <c r="C397" s="49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  <c r="IE397" s="45"/>
      <c r="IF397" s="45"/>
      <c r="IG397" s="45"/>
      <c r="IH397" s="45"/>
      <c r="II397" s="45"/>
      <c r="IJ397" s="45"/>
      <c r="IK397" s="45"/>
      <c r="IL397" s="45"/>
    </row>
    <row r="398" spans="1:246" s="70" customFormat="1" x14ac:dyDescent="0.25">
      <c r="A398" s="46"/>
      <c r="B398" s="45"/>
      <c r="C398" s="49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  <c r="HX398" s="45"/>
      <c r="HY398" s="45"/>
      <c r="HZ398" s="45"/>
      <c r="IA398" s="45"/>
      <c r="IB398" s="45"/>
      <c r="IC398" s="45"/>
      <c r="ID398" s="45"/>
      <c r="IE398" s="45"/>
      <c r="IF398" s="45"/>
      <c r="IG398" s="45"/>
      <c r="IH398" s="45"/>
      <c r="II398" s="45"/>
      <c r="IJ398" s="45"/>
      <c r="IK398" s="45"/>
      <c r="IL398" s="45"/>
    </row>
    <row r="399" spans="1:246" s="70" customFormat="1" x14ac:dyDescent="0.25">
      <c r="A399" s="46"/>
      <c r="B399" s="45"/>
      <c r="C399" s="49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  <c r="HX399" s="45"/>
      <c r="HY399" s="45"/>
      <c r="HZ399" s="45"/>
      <c r="IA399" s="45"/>
      <c r="IB399" s="45"/>
      <c r="IC399" s="45"/>
      <c r="ID399" s="45"/>
      <c r="IE399" s="45"/>
      <c r="IF399" s="45"/>
      <c r="IG399" s="45"/>
      <c r="IH399" s="45"/>
      <c r="II399" s="45"/>
      <c r="IJ399" s="45"/>
      <c r="IK399" s="45"/>
      <c r="IL399" s="45"/>
    </row>
    <row r="400" spans="1:246" s="70" customFormat="1" x14ac:dyDescent="0.25">
      <c r="A400" s="46"/>
      <c r="B400" s="45"/>
      <c r="C400" s="49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  <c r="HX400" s="45"/>
      <c r="HY400" s="45"/>
      <c r="HZ400" s="45"/>
      <c r="IA400" s="45"/>
      <c r="IB400" s="45"/>
      <c r="IC400" s="45"/>
      <c r="ID400" s="45"/>
      <c r="IE400" s="45"/>
      <c r="IF400" s="45"/>
      <c r="IG400" s="45"/>
      <c r="IH400" s="45"/>
      <c r="II400" s="45"/>
      <c r="IJ400" s="45"/>
      <c r="IK400" s="45"/>
      <c r="IL400" s="45"/>
    </row>
    <row r="401" spans="1:246" s="70" customFormat="1" x14ac:dyDescent="0.25">
      <c r="A401" s="46"/>
      <c r="B401" s="45"/>
      <c r="C401" s="49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  <c r="HX401" s="45"/>
      <c r="HY401" s="45"/>
      <c r="HZ401" s="45"/>
      <c r="IA401" s="45"/>
      <c r="IB401" s="45"/>
      <c r="IC401" s="45"/>
      <c r="ID401" s="45"/>
      <c r="IE401" s="45"/>
      <c r="IF401" s="45"/>
      <c r="IG401" s="45"/>
      <c r="IH401" s="45"/>
      <c r="II401" s="45"/>
      <c r="IJ401" s="45"/>
      <c r="IK401" s="45"/>
      <c r="IL401" s="45"/>
    </row>
    <row r="402" spans="1:246" s="70" customFormat="1" x14ac:dyDescent="0.25">
      <c r="A402" s="46"/>
      <c r="B402" s="45"/>
      <c r="C402" s="49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  <c r="HX402" s="45"/>
      <c r="HY402" s="45"/>
      <c r="HZ402" s="45"/>
      <c r="IA402" s="45"/>
      <c r="IB402" s="45"/>
      <c r="IC402" s="45"/>
      <c r="ID402" s="45"/>
      <c r="IE402" s="45"/>
      <c r="IF402" s="45"/>
      <c r="IG402" s="45"/>
      <c r="IH402" s="45"/>
      <c r="II402" s="45"/>
      <c r="IJ402" s="45"/>
      <c r="IK402" s="45"/>
      <c r="IL402" s="45"/>
    </row>
    <row r="403" spans="1:246" s="70" customFormat="1" x14ac:dyDescent="0.25">
      <c r="A403" s="46"/>
      <c r="B403" s="45"/>
      <c r="C403" s="49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  <c r="HX403" s="45"/>
      <c r="HY403" s="45"/>
      <c r="HZ403" s="45"/>
      <c r="IA403" s="45"/>
      <c r="IB403" s="45"/>
      <c r="IC403" s="45"/>
      <c r="ID403" s="45"/>
      <c r="IE403" s="45"/>
      <c r="IF403" s="45"/>
      <c r="IG403" s="45"/>
      <c r="IH403" s="45"/>
      <c r="II403" s="45"/>
      <c r="IJ403" s="45"/>
      <c r="IK403" s="45"/>
      <c r="IL403" s="45"/>
    </row>
    <row r="404" spans="1:246" s="70" customFormat="1" x14ac:dyDescent="0.25">
      <c r="A404" s="46"/>
      <c r="B404" s="45"/>
      <c r="C404" s="49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  <c r="HX404" s="45"/>
      <c r="HY404" s="45"/>
      <c r="HZ404" s="45"/>
      <c r="IA404" s="45"/>
      <c r="IB404" s="45"/>
      <c r="IC404" s="45"/>
      <c r="ID404" s="45"/>
      <c r="IE404" s="45"/>
      <c r="IF404" s="45"/>
      <c r="IG404" s="45"/>
      <c r="IH404" s="45"/>
      <c r="II404" s="45"/>
      <c r="IJ404" s="45"/>
      <c r="IK404" s="45"/>
      <c r="IL404" s="45"/>
    </row>
    <row r="405" spans="1:246" s="70" customFormat="1" x14ac:dyDescent="0.25">
      <c r="A405" s="46"/>
      <c r="B405" s="45"/>
      <c r="C405" s="49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  <c r="HX405" s="45"/>
      <c r="HY405" s="45"/>
      <c r="HZ405" s="45"/>
      <c r="IA405" s="45"/>
      <c r="IB405" s="45"/>
      <c r="IC405" s="45"/>
      <c r="ID405" s="45"/>
      <c r="IE405" s="45"/>
      <c r="IF405" s="45"/>
      <c r="IG405" s="45"/>
      <c r="IH405" s="45"/>
      <c r="II405" s="45"/>
      <c r="IJ405" s="45"/>
      <c r="IK405" s="45"/>
      <c r="IL405" s="45"/>
    </row>
    <row r="406" spans="1:246" s="70" customFormat="1" x14ac:dyDescent="0.25">
      <c r="A406" s="46"/>
      <c r="B406" s="45"/>
      <c r="C406" s="49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</row>
    <row r="407" spans="1:246" s="70" customFormat="1" x14ac:dyDescent="0.25">
      <c r="A407" s="46"/>
      <c r="B407" s="45"/>
      <c r="C407" s="49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  <c r="HX407" s="45"/>
      <c r="HY407" s="45"/>
      <c r="HZ407" s="45"/>
      <c r="IA407" s="45"/>
      <c r="IB407" s="45"/>
      <c r="IC407" s="45"/>
      <c r="ID407" s="45"/>
      <c r="IE407" s="45"/>
      <c r="IF407" s="45"/>
      <c r="IG407" s="45"/>
      <c r="IH407" s="45"/>
      <c r="II407" s="45"/>
      <c r="IJ407" s="45"/>
      <c r="IK407" s="45"/>
      <c r="IL407" s="45"/>
    </row>
    <row r="408" spans="1:246" s="70" customFormat="1" x14ac:dyDescent="0.25">
      <c r="A408" s="46"/>
      <c r="B408" s="45"/>
      <c r="C408" s="49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  <c r="HX408" s="45"/>
      <c r="HY408" s="45"/>
      <c r="HZ408" s="45"/>
      <c r="IA408" s="45"/>
      <c r="IB408" s="45"/>
      <c r="IC408" s="45"/>
      <c r="ID408" s="45"/>
      <c r="IE408" s="45"/>
      <c r="IF408" s="45"/>
      <c r="IG408" s="45"/>
      <c r="IH408" s="45"/>
      <c r="II408" s="45"/>
      <c r="IJ408" s="45"/>
      <c r="IK408" s="45"/>
      <c r="IL408" s="45"/>
    </row>
    <row r="409" spans="1:246" s="70" customFormat="1" x14ac:dyDescent="0.25">
      <c r="A409" s="46"/>
      <c r="B409" s="45"/>
      <c r="C409" s="49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  <c r="HX409" s="45"/>
      <c r="HY409" s="45"/>
      <c r="HZ409" s="45"/>
      <c r="IA409" s="45"/>
      <c r="IB409" s="45"/>
      <c r="IC409" s="45"/>
      <c r="ID409" s="45"/>
      <c r="IE409" s="45"/>
      <c r="IF409" s="45"/>
      <c r="IG409" s="45"/>
      <c r="IH409" s="45"/>
      <c r="II409" s="45"/>
      <c r="IJ409" s="45"/>
      <c r="IK409" s="45"/>
      <c r="IL409" s="45"/>
    </row>
    <row r="410" spans="1:246" s="70" customFormat="1" x14ac:dyDescent="0.25">
      <c r="A410" s="46"/>
      <c r="B410" s="45"/>
      <c r="C410" s="49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  <c r="HX410" s="45"/>
      <c r="HY410" s="45"/>
      <c r="HZ410" s="45"/>
      <c r="IA410" s="45"/>
      <c r="IB410" s="45"/>
      <c r="IC410" s="45"/>
      <c r="ID410" s="45"/>
      <c r="IE410" s="45"/>
      <c r="IF410" s="45"/>
      <c r="IG410" s="45"/>
      <c r="IH410" s="45"/>
      <c r="II410" s="45"/>
      <c r="IJ410" s="45"/>
      <c r="IK410" s="45"/>
      <c r="IL410" s="45"/>
    </row>
    <row r="411" spans="1:246" s="70" customFormat="1" x14ac:dyDescent="0.25">
      <c r="A411" s="46"/>
      <c r="B411" s="45"/>
      <c r="C411" s="49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  <c r="HX411" s="45"/>
      <c r="HY411" s="45"/>
      <c r="HZ411" s="45"/>
      <c r="IA411" s="45"/>
      <c r="IB411" s="45"/>
      <c r="IC411" s="45"/>
      <c r="ID411" s="45"/>
      <c r="IE411" s="45"/>
      <c r="IF411" s="45"/>
      <c r="IG411" s="45"/>
      <c r="IH411" s="45"/>
      <c r="II411" s="45"/>
      <c r="IJ411" s="45"/>
      <c r="IK411" s="45"/>
      <c r="IL411" s="45"/>
    </row>
    <row r="412" spans="1:246" s="70" customFormat="1" x14ac:dyDescent="0.25">
      <c r="A412" s="46"/>
      <c r="B412" s="45"/>
      <c r="C412" s="49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  <c r="HX412" s="45"/>
      <c r="HY412" s="45"/>
      <c r="HZ412" s="45"/>
      <c r="IA412" s="45"/>
      <c r="IB412" s="45"/>
      <c r="IC412" s="45"/>
      <c r="ID412" s="45"/>
      <c r="IE412" s="45"/>
      <c r="IF412" s="45"/>
      <c r="IG412" s="45"/>
      <c r="IH412" s="45"/>
      <c r="II412" s="45"/>
      <c r="IJ412" s="45"/>
      <c r="IK412" s="45"/>
      <c r="IL412" s="45"/>
    </row>
    <row r="413" spans="1:246" s="70" customFormat="1" x14ac:dyDescent="0.25">
      <c r="A413" s="46"/>
      <c r="B413" s="45"/>
      <c r="C413" s="49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  <c r="HX413" s="45"/>
      <c r="HY413" s="45"/>
      <c r="HZ413" s="45"/>
      <c r="IA413" s="45"/>
      <c r="IB413" s="45"/>
      <c r="IC413" s="45"/>
      <c r="ID413" s="45"/>
      <c r="IE413" s="45"/>
      <c r="IF413" s="45"/>
      <c r="IG413" s="45"/>
      <c r="IH413" s="45"/>
      <c r="II413" s="45"/>
      <c r="IJ413" s="45"/>
      <c r="IK413" s="45"/>
      <c r="IL413" s="45"/>
    </row>
    <row r="414" spans="1:246" s="70" customFormat="1" x14ac:dyDescent="0.25">
      <c r="A414" s="46"/>
      <c r="B414" s="45"/>
      <c r="C414" s="49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  <c r="HX414" s="45"/>
      <c r="HY414" s="45"/>
      <c r="HZ414" s="45"/>
      <c r="IA414" s="45"/>
      <c r="IB414" s="45"/>
      <c r="IC414" s="45"/>
      <c r="ID414" s="45"/>
      <c r="IE414" s="45"/>
      <c r="IF414" s="45"/>
      <c r="IG414" s="45"/>
      <c r="IH414" s="45"/>
      <c r="II414" s="45"/>
      <c r="IJ414" s="45"/>
      <c r="IK414" s="45"/>
      <c r="IL414" s="45"/>
    </row>
    <row r="415" spans="1:246" s="70" customFormat="1" x14ac:dyDescent="0.25">
      <c r="A415" s="46"/>
      <c r="B415" s="45"/>
      <c r="C415" s="49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  <c r="HX415" s="45"/>
      <c r="HY415" s="45"/>
      <c r="HZ415" s="45"/>
      <c r="IA415" s="45"/>
      <c r="IB415" s="45"/>
      <c r="IC415" s="45"/>
      <c r="ID415" s="45"/>
      <c r="IE415" s="45"/>
      <c r="IF415" s="45"/>
      <c r="IG415" s="45"/>
      <c r="IH415" s="45"/>
      <c r="II415" s="45"/>
      <c r="IJ415" s="45"/>
      <c r="IK415" s="45"/>
      <c r="IL415" s="45"/>
    </row>
    <row r="416" spans="1:246" s="70" customFormat="1" x14ac:dyDescent="0.25">
      <c r="A416" s="46"/>
      <c r="B416" s="45"/>
      <c r="C416" s="49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  <c r="HX416" s="45"/>
      <c r="HY416" s="45"/>
      <c r="HZ416" s="45"/>
      <c r="IA416" s="45"/>
      <c r="IB416" s="45"/>
      <c r="IC416" s="45"/>
      <c r="ID416" s="45"/>
      <c r="IE416" s="45"/>
      <c r="IF416" s="45"/>
      <c r="IG416" s="45"/>
      <c r="IH416" s="45"/>
      <c r="II416" s="45"/>
      <c r="IJ416" s="45"/>
      <c r="IK416" s="45"/>
      <c r="IL416" s="45"/>
    </row>
    <row r="417" spans="1:246" s="70" customFormat="1" x14ac:dyDescent="0.25">
      <c r="A417" s="46"/>
      <c r="B417" s="45"/>
      <c r="C417" s="49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  <c r="HX417" s="45"/>
      <c r="HY417" s="45"/>
      <c r="HZ417" s="45"/>
      <c r="IA417" s="45"/>
      <c r="IB417" s="45"/>
      <c r="IC417" s="45"/>
      <c r="ID417" s="45"/>
      <c r="IE417" s="45"/>
      <c r="IF417" s="45"/>
      <c r="IG417" s="45"/>
      <c r="IH417" s="45"/>
      <c r="II417" s="45"/>
      <c r="IJ417" s="45"/>
      <c r="IK417" s="45"/>
      <c r="IL417" s="45"/>
    </row>
    <row r="418" spans="1:246" s="70" customFormat="1" x14ac:dyDescent="0.25">
      <c r="A418" s="46"/>
      <c r="B418" s="45"/>
      <c r="C418" s="49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  <c r="HX418" s="45"/>
      <c r="HY418" s="45"/>
      <c r="HZ418" s="45"/>
      <c r="IA418" s="45"/>
      <c r="IB418" s="45"/>
      <c r="IC418" s="45"/>
      <c r="ID418" s="45"/>
      <c r="IE418" s="45"/>
      <c r="IF418" s="45"/>
      <c r="IG418" s="45"/>
      <c r="IH418" s="45"/>
      <c r="II418" s="45"/>
      <c r="IJ418" s="45"/>
      <c r="IK418" s="45"/>
      <c r="IL418" s="45"/>
    </row>
    <row r="419" spans="1:246" s="70" customFormat="1" x14ac:dyDescent="0.25">
      <c r="A419" s="46"/>
      <c r="B419" s="45"/>
      <c r="C419" s="49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  <c r="HZ419" s="45"/>
      <c r="IA419" s="45"/>
      <c r="IB419" s="45"/>
      <c r="IC419" s="45"/>
      <c r="ID419" s="45"/>
      <c r="IE419" s="45"/>
      <c r="IF419" s="45"/>
      <c r="IG419" s="45"/>
      <c r="IH419" s="45"/>
      <c r="II419" s="45"/>
      <c r="IJ419" s="45"/>
      <c r="IK419" s="45"/>
      <c r="IL419" s="45"/>
    </row>
    <row r="420" spans="1:246" s="70" customFormat="1" x14ac:dyDescent="0.25">
      <c r="A420" s="46"/>
      <c r="B420" s="45"/>
      <c r="C420" s="49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  <c r="IE420" s="45"/>
      <c r="IF420" s="45"/>
      <c r="IG420" s="45"/>
      <c r="IH420" s="45"/>
      <c r="II420" s="45"/>
      <c r="IJ420" s="45"/>
      <c r="IK420" s="45"/>
      <c r="IL420" s="45"/>
    </row>
    <row r="421" spans="1:246" s="70" customFormat="1" x14ac:dyDescent="0.25">
      <c r="A421" s="46"/>
      <c r="B421" s="45"/>
      <c r="C421" s="49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  <c r="HX421" s="45"/>
      <c r="HY421" s="45"/>
      <c r="HZ421" s="45"/>
      <c r="IA421" s="45"/>
      <c r="IB421" s="45"/>
      <c r="IC421" s="45"/>
      <c r="ID421" s="45"/>
      <c r="IE421" s="45"/>
      <c r="IF421" s="45"/>
      <c r="IG421" s="45"/>
      <c r="IH421" s="45"/>
      <c r="II421" s="45"/>
      <c r="IJ421" s="45"/>
      <c r="IK421" s="45"/>
      <c r="IL421" s="45"/>
    </row>
    <row r="422" spans="1:246" s="70" customFormat="1" x14ac:dyDescent="0.25">
      <c r="A422" s="46"/>
      <c r="B422" s="45"/>
      <c r="C422" s="49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  <c r="HX422" s="45"/>
      <c r="HY422" s="45"/>
      <c r="HZ422" s="45"/>
      <c r="IA422" s="45"/>
      <c r="IB422" s="45"/>
      <c r="IC422" s="45"/>
      <c r="ID422" s="45"/>
      <c r="IE422" s="45"/>
      <c r="IF422" s="45"/>
      <c r="IG422" s="45"/>
      <c r="IH422" s="45"/>
      <c r="II422" s="45"/>
      <c r="IJ422" s="45"/>
      <c r="IK422" s="45"/>
      <c r="IL422" s="45"/>
    </row>
    <row r="423" spans="1:246" s="70" customFormat="1" x14ac:dyDescent="0.25">
      <c r="A423" s="46"/>
      <c r="B423" s="45"/>
      <c r="C423" s="49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  <c r="HX423" s="45"/>
      <c r="HY423" s="45"/>
      <c r="HZ423" s="45"/>
      <c r="IA423" s="45"/>
      <c r="IB423" s="45"/>
      <c r="IC423" s="45"/>
      <c r="ID423" s="45"/>
      <c r="IE423" s="45"/>
      <c r="IF423" s="45"/>
      <c r="IG423" s="45"/>
      <c r="IH423" s="45"/>
      <c r="II423" s="45"/>
      <c r="IJ423" s="45"/>
      <c r="IK423" s="45"/>
      <c r="IL423" s="45"/>
    </row>
    <row r="424" spans="1:246" s="70" customFormat="1" x14ac:dyDescent="0.25">
      <c r="A424" s="46"/>
      <c r="B424" s="45"/>
      <c r="C424" s="49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  <c r="HX424" s="45"/>
      <c r="HY424" s="45"/>
      <c r="HZ424" s="45"/>
      <c r="IA424" s="45"/>
      <c r="IB424" s="45"/>
      <c r="IC424" s="45"/>
      <c r="ID424" s="45"/>
      <c r="IE424" s="45"/>
      <c r="IF424" s="45"/>
      <c r="IG424" s="45"/>
      <c r="IH424" s="45"/>
      <c r="II424" s="45"/>
      <c r="IJ424" s="45"/>
      <c r="IK424" s="45"/>
      <c r="IL424" s="45"/>
    </row>
    <row r="425" spans="1:246" s="70" customFormat="1" x14ac:dyDescent="0.25">
      <c r="A425" s="46"/>
      <c r="B425" s="45"/>
      <c r="C425" s="49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  <c r="IL425" s="45"/>
    </row>
    <row r="426" spans="1:246" s="70" customFormat="1" x14ac:dyDescent="0.25">
      <c r="A426" s="46"/>
      <c r="B426" s="45"/>
      <c r="C426" s="49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  <c r="IE426" s="45"/>
      <c r="IF426" s="45"/>
      <c r="IG426" s="45"/>
      <c r="IH426" s="45"/>
      <c r="II426" s="45"/>
      <c r="IJ426" s="45"/>
      <c r="IK426" s="45"/>
      <c r="IL426" s="45"/>
    </row>
    <row r="427" spans="1:246" s="70" customFormat="1" x14ac:dyDescent="0.25">
      <c r="A427" s="46"/>
      <c r="B427" s="45"/>
      <c r="C427" s="49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  <c r="IE427" s="45"/>
      <c r="IF427" s="45"/>
      <c r="IG427" s="45"/>
      <c r="IH427" s="45"/>
      <c r="II427" s="45"/>
      <c r="IJ427" s="45"/>
      <c r="IK427" s="45"/>
      <c r="IL427" s="45"/>
    </row>
    <row r="428" spans="1:246" s="70" customFormat="1" x14ac:dyDescent="0.25">
      <c r="A428" s="46"/>
      <c r="B428" s="45"/>
      <c r="C428" s="49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  <c r="HX428" s="45"/>
      <c r="HY428" s="45"/>
      <c r="HZ428" s="45"/>
      <c r="IA428" s="45"/>
      <c r="IB428" s="45"/>
      <c r="IC428" s="45"/>
      <c r="ID428" s="45"/>
      <c r="IE428" s="45"/>
      <c r="IF428" s="45"/>
      <c r="IG428" s="45"/>
      <c r="IH428" s="45"/>
      <c r="II428" s="45"/>
      <c r="IJ428" s="45"/>
      <c r="IK428" s="45"/>
      <c r="IL428" s="45"/>
    </row>
    <row r="429" spans="1:246" s="70" customFormat="1" x14ac:dyDescent="0.25">
      <c r="A429" s="46"/>
      <c r="B429" s="45"/>
      <c r="C429" s="49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  <c r="HX429" s="45"/>
      <c r="HY429" s="45"/>
      <c r="HZ429" s="45"/>
      <c r="IA429" s="45"/>
      <c r="IB429" s="45"/>
      <c r="IC429" s="45"/>
      <c r="ID429" s="45"/>
      <c r="IE429" s="45"/>
      <c r="IF429" s="45"/>
      <c r="IG429" s="45"/>
      <c r="IH429" s="45"/>
      <c r="II429" s="45"/>
      <c r="IJ429" s="45"/>
      <c r="IK429" s="45"/>
      <c r="IL429" s="45"/>
    </row>
    <row r="430" spans="1:246" s="70" customFormat="1" x14ac:dyDescent="0.25">
      <c r="A430" s="46"/>
      <c r="B430" s="45"/>
      <c r="C430" s="49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  <c r="HX430" s="45"/>
      <c r="HY430" s="45"/>
      <c r="HZ430" s="45"/>
      <c r="IA430" s="45"/>
      <c r="IB430" s="45"/>
      <c r="IC430" s="45"/>
      <c r="ID430" s="45"/>
      <c r="IE430" s="45"/>
      <c r="IF430" s="45"/>
      <c r="IG430" s="45"/>
      <c r="IH430" s="45"/>
      <c r="II430" s="45"/>
      <c r="IJ430" s="45"/>
      <c r="IK430" s="45"/>
      <c r="IL430" s="45"/>
    </row>
    <row r="431" spans="1:246" s="70" customFormat="1" x14ac:dyDescent="0.25">
      <c r="A431" s="46"/>
      <c r="B431" s="45"/>
      <c r="C431" s="49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B6" sqref="B6:C6"/>
    </sheetView>
  </sheetViews>
  <sheetFormatPr defaultColWidth="9.140625" defaultRowHeight="12.75" x14ac:dyDescent="0.2"/>
  <cols>
    <col min="1" max="1" width="16.5703125" style="91" customWidth="1"/>
    <col min="2" max="2" width="24.28515625" style="91" customWidth="1"/>
    <col min="3" max="3" width="51.42578125" style="91" customWidth="1"/>
    <col min="4" max="256" width="9.140625" style="91"/>
    <col min="257" max="257" width="16.5703125" style="91" customWidth="1"/>
    <col min="258" max="258" width="24.28515625" style="91" customWidth="1"/>
    <col min="259" max="259" width="51.42578125" style="91" customWidth="1"/>
    <col min="260" max="512" width="9.140625" style="91"/>
    <col min="513" max="513" width="16.5703125" style="91" customWidth="1"/>
    <col min="514" max="514" width="24.28515625" style="91" customWidth="1"/>
    <col min="515" max="515" width="51.42578125" style="91" customWidth="1"/>
    <col min="516" max="768" width="9.140625" style="91"/>
    <col min="769" max="769" width="16.5703125" style="91" customWidth="1"/>
    <col min="770" max="770" width="24.28515625" style="91" customWidth="1"/>
    <col min="771" max="771" width="51.42578125" style="91" customWidth="1"/>
    <col min="772" max="1024" width="9.140625" style="91"/>
    <col min="1025" max="1025" width="16.5703125" style="91" customWidth="1"/>
    <col min="1026" max="1026" width="24.28515625" style="91" customWidth="1"/>
    <col min="1027" max="1027" width="51.42578125" style="91" customWidth="1"/>
    <col min="1028" max="1280" width="9.140625" style="91"/>
    <col min="1281" max="1281" width="16.5703125" style="91" customWidth="1"/>
    <col min="1282" max="1282" width="24.28515625" style="91" customWidth="1"/>
    <col min="1283" max="1283" width="51.42578125" style="91" customWidth="1"/>
    <col min="1284" max="1536" width="9.140625" style="91"/>
    <col min="1537" max="1537" width="16.5703125" style="91" customWidth="1"/>
    <col min="1538" max="1538" width="24.28515625" style="91" customWidth="1"/>
    <col min="1539" max="1539" width="51.42578125" style="91" customWidth="1"/>
    <col min="1540" max="1792" width="9.140625" style="91"/>
    <col min="1793" max="1793" width="16.5703125" style="91" customWidth="1"/>
    <col min="1794" max="1794" width="24.28515625" style="91" customWidth="1"/>
    <col min="1795" max="1795" width="51.42578125" style="91" customWidth="1"/>
    <col min="1796" max="2048" width="9.140625" style="91"/>
    <col min="2049" max="2049" width="16.5703125" style="91" customWidth="1"/>
    <col min="2050" max="2050" width="24.28515625" style="91" customWidth="1"/>
    <col min="2051" max="2051" width="51.42578125" style="91" customWidth="1"/>
    <col min="2052" max="2304" width="9.140625" style="91"/>
    <col min="2305" max="2305" width="16.5703125" style="91" customWidth="1"/>
    <col min="2306" max="2306" width="24.28515625" style="91" customWidth="1"/>
    <col min="2307" max="2307" width="51.42578125" style="91" customWidth="1"/>
    <col min="2308" max="2560" width="9.140625" style="91"/>
    <col min="2561" max="2561" width="16.5703125" style="91" customWidth="1"/>
    <col min="2562" max="2562" width="24.28515625" style="91" customWidth="1"/>
    <col min="2563" max="2563" width="51.42578125" style="91" customWidth="1"/>
    <col min="2564" max="2816" width="9.140625" style="91"/>
    <col min="2817" max="2817" width="16.5703125" style="91" customWidth="1"/>
    <col min="2818" max="2818" width="24.28515625" style="91" customWidth="1"/>
    <col min="2819" max="2819" width="51.42578125" style="91" customWidth="1"/>
    <col min="2820" max="3072" width="9.140625" style="91"/>
    <col min="3073" max="3073" width="16.5703125" style="91" customWidth="1"/>
    <col min="3074" max="3074" width="24.28515625" style="91" customWidth="1"/>
    <col min="3075" max="3075" width="51.42578125" style="91" customWidth="1"/>
    <col min="3076" max="3328" width="9.140625" style="91"/>
    <col min="3329" max="3329" width="16.5703125" style="91" customWidth="1"/>
    <col min="3330" max="3330" width="24.28515625" style="91" customWidth="1"/>
    <col min="3331" max="3331" width="51.42578125" style="91" customWidth="1"/>
    <col min="3332" max="3584" width="9.140625" style="91"/>
    <col min="3585" max="3585" width="16.5703125" style="91" customWidth="1"/>
    <col min="3586" max="3586" width="24.28515625" style="91" customWidth="1"/>
    <col min="3587" max="3587" width="51.42578125" style="91" customWidth="1"/>
    <col min="3588" max="3840" width="9.140625" style="91"/>
    <col min="3841" max="3841" width="16.5703125" style="91" customWidth="1"/>
    <col min="3842" max="3842" width="24.28515625" style="91" customWidth="1"/>
    <col min="3843" max="3843" width="51.42578125" style="91" customWidth="1"/>
    <col min="3844" max="4096" width="9.140625" style="91"/>
    <col min="4097" max="4097" width="16.5703125" style="91" customWidth="1"/>
    <col min="4098" max="4098" width="24.28515625" style="91" customWidth="1"/>
    <col min="4099" max="4099" width="51.42578125" style="91" customWidth="1"/>
    <col min="4100" max="4352" width="9.140625" style="91"/>
    <col min="4353" max="4353" width="16.5703125" style="91" customWidth="1"/>
    <col min="4354" max="4354" width="24.28515625" style="91" customWidth="1"/>
    <col min="4355" max="4355" width="51.42578125" style="91" customWidth="1"/>
    <col min="4356" max="4608" width="9.140625" style="91"/>
    <col min="4609" max="4609" width="16.5703125" style="91" customWidth="1"/>
    <col min="4610" max="4610" width="24.28515625" style="91" customWidth="1"/>
    <col min="4611" max="4611" width="51.42578125" style="91" customWidth="1"/>
    <col min="4612" max="4864" width="9.140625" style="91"/>
    <col min="4865" max="4865" width="16.5703125" style="91" customWidth="1"/>
    <col min="4866" max="4866" width="24.28515625" style="91" customWidth="1"/>
    <col min="4867" max="4867" width="51.42578125" style="91" customWidth="1"/>
    <col min="4868" max="5120" width="9.140625" style="91"/>
    <col min="5121" max="5121" width="16.5703125" style="91" customWidth="1"/>
    <col min="5122" max="5122" width="24.28515625" style="91" customWidth="1"/>
    <col min="5123" max="5123" width="51.42578125" style="91" customWidth="1"/>
    <col min="5124" max="5376" width="9.140625" style="91"/>
    <col min="5377" max="5377" width="16.5703125" style="91" customWidth="1"/>
    <col min="5378" max="5378" width="24.28515625" style="91" customWidth="1"/>
    <col min="5379" max="5379" width="51.42578125" style="91" customWidth="1"/>
    <col min="5380" max="5632" width="9.140625" style="91"/>
    <col min="5633" max="5633" width="16.5703125" style="91" customWidth="1"/>
    <col min="5634" max="5634" width="24.28515625" style="91" customWidth="1"/>
    <col min="5635" max="5635" width="51.42578125" style="91" customWidth="1"/>
    <col min="5636" max="5888" width="9.140625" style="91"/>
    <col min="5889" max="5889" width="16.5703125" style="91" customWidth="1"/>
    <col min="5890" max="5890" width="24.28515625" style="91" customWidth="1"/>
    <col min="5891" max="5891" width="51.42578125" style="91" customWidth="1"/>
    <col min="5892" max="6144" width="9.140625" style="91"/>
    <col min="6145" max="6145" width="16.5703125" style="91" customWidth="1"/>
    <col min="6146" max="6146" width="24.28515625" style="91" customWidth="1"/>
    <col min="6147" max="6147" width="51.42578125" style="91" customWidth="1"/>
    <col min="6148" max="6400" width="9.140625" style="91"/>
    <col min="6401" max="6401" width="16.5703125" style="91" customWidth="1"/>
    <col min="6402" max="6402" width="24.28515625" style="91" customWidth="1"/>
    <col min="6403" max="6403" width="51.42578125" style="91" customWidth="1"/>
    <col min="6404" max="6656" width="9.140625" style="91"/>
    <col min="6657" max="6657" width="16.5703125" style="91" customWidth="1"/>
    <col min="6658" max="6658" width="24.28515625" style="91" customWidth="1"/>
    <col min="6659" max="6659" width="51.42578125" style="91" customWidth="1"/>
    <col min="6660" max="6912" width="9.140625" style="91"/>
    <col min="6913" max="6913" width="16.5703125" style="91" customWidth="1"/>
    <col min="6914" max="6914" width="24.28515625" style="91" customWidth="1"/>
    <col min="6915" max="6915" width="51.42578125" style="91" customWidth="1"/>
    <col min="6916" max="7168" width="9.140625" style="91"/>
    <col min="7169" max="7169" width="16.5703125" style="91" customWidth="1"/>
    <col min="7170" max="7170" width="24.28515625" style="91" customWidth="1"/>
    <col min="7171" max="7171" width="51.42578125" style="91" customWidth="1"/>
    <col min="7172" max="7424" width="9.140625" style="91"/>
    <col min="7425" max="7425" width="16.5703125" style="91" customWidth="1"/>
    <col min="7426" max="7426" width="24.28515625" style="91" customWidth="1"/>
    <col min="7427" max="7427" width="51.42578125" style="91" customWidth="1"/>
    <col min="7428" max="7680" width="9.140625" style="91"/>
    <col min="7681" max="7681" width="16.5703125" style="91" customWidth="1"/>
    <col min="7682" max="7682" width="24.28515625" style="91" customWidth="1"/>
    <col min="7683" max="7683" width="51.42578125" style="91" customWidth="1"/>
    <col min="7684" max="7936" width="9.140625" style="91"/>
    <col min="7937" max="7937" width="16.5703125" style="91" customWidth="1"/>
    <col min="7938" max="7938" width="24.28515625" style="91" customWidth="1"/>
    <col min="7939" max="7939" width="51.42578125" style="91" customWidth="1"/>
    <col min="7940" max="8192" width="9.140625" style="91"/>
    <col min="8193" max="8193" width="16.5703125" style="91" customWidth="1"/>
    <col min="8194" max="8194" width="24.28515625" style="91" customWidth="1"/>
    <col min="8195" max="8195" width="51.42578125" style="91" customWidth="1"/>
    <col min="8196" max="8448" width="9.140625" style="91"/>
    <col min="8449" max="8449" width="16.5703125" style="91" customWidth="1"/>
    <col min="8450" max="8450" width="24.28515625" style="91" customWidth="1"/>
    <col min="8451" max="8451" width="51.42578125" style="91" customWidth="1"/>
    <col min="8452" max="8704" width="9.140625" style="91"/>
    <col min="8705" max="8705" width="16.5703125" style="91" customWidth="1"/>
    <col min="8706" max="8706" width="24.28515625" style="91" customWidth="1"/>
    <col min="8707" max="8707" width="51.42578125" style="91" customWidth="1"/>
    <col min="8708" max="8960" width="9.140625" style="91"/>
    <col min="8961" max="8961" width="16.5703125" style="91" customWidth="1"/>
    <col min="8962" max="8962" width="24.28515625" style="91" customWidth="1"/>
    <col min="8963" max="8963" width="51.42578125" style="91" customWidth="1"/>
    <col min="8964" max="9216" width="9.140625" style="91"/>
    <col min="9217" max="9217" width="16.5703125" style="91" customWidth="1"/>
    <col min="9218" max="9218" width="24.28515625" style="91" customWidth="1"/>
    <col min="9219" max="9219" width="51.42578125" style="91" customWidth="1"/>
    <col min="9220" max="9472" width="9.140625" style="91"/>
    <col min="9473" max="9473" width="16.5703125" style="91" customWidth="1"/>
    <col min="9474" max="9474" width="24.28515625" style="91" customWidth="1"/>
    <col min="9475" max="9475" width="51.42578125" style="91" customWidth="1"/>
    <col min="9476" max="9728" width="9.140625" style="91"/>
    <col min="9729" max="9729" width="16.5703125" style="91" customWidth="1"/>
    <col min="9730" max="9730" width="24.28515625" style="91" customWidth="1"/>
    <col min="9731" max="9731" width="51.42578125" style="91" customWidth="1"/>
    <col min="9732" max="9984" width="9.140625" style="91"/>
    <col min="9985" max="9985" width="16.5703125" style="91" customWidth="1"/>
    <col min="9986" max="9986" width="24.28515625" style="91" customWidth="1"/>
    <col min="9987" max="9987" width="51.42578125" style="91" customWidth="1"/>
    <col min="9988" max="10240" width="9.140625" style="91"/>
    <col min="10241" max="10241" width="16.5703125" style="91" customWidth="1"/>
    <col min="10242" max="10242" width="24.28515625" style="91" customWidth="1"/>
    <col min="10243" max="10243" width="51.42578125" style="91" customWidth="1"/>
    <col min="10244" max="10496" width="9.140625" style="91"/>
    <col min="10497" max="10497" width="16.5703125" style="91" customWidth="1"/>
    <col min="10498" max="10498" width="24.28515625" style="91" customWidth="1"/>
    <col min="10499" max="10499" width="51.42578125" style="91" customWidth="1"/>
    <col min="10500" max="10752" width="9.140625" style="91"/>
    <col min="10753" max="10753" width="16.5703125" style="91" customWidth="1"/>
    <col min="10754" max="10754" width="24.28515625" style="91" customWidth="1"/>
    <col min="10755" max="10755" width="51.42578125" style="91" customWidth="1"/>
    <col min="10756" max="11008" width="9.140625" style="91"/>
    <col min="11009" max="11009" width="16.5703125" style="91" customWidth="1"/>
    <col min="11010" max="11010" width="24.28515625" style="91" customWidth="1"/>
    <col min="11011" max="11011" width="51.42578125" style="91" customWidth="1"/>
    <col min="11012" max="11264" width="9.140625" style="91"/>
    <col min="11265" max="11265" width="16.5703125" style="91" customWidth="1"/>
    <col min="11266" max="11266" width="24.28515625" style="91" customWidth="1"/>
    <col min="11267" max="11267" width="51.42578125" style="91" customWidth="1"/>
    <col min="11268" max="11520" width="9.140625" style="91"/>
    <col min="11521" max="11521" width="16.5703125" style="91" customWidth="1"/>
    <col min="11522" max="11522" width="24.28515625" style="91" customWidth="1"/>
    <col min="11523" max="11523" width="51.42578125" style="91" customWidth="1"/>
    <col min="11524" max="11776" width="9.140625" style="91"/>
    <col min="11777" max="11777" width="16.5703125" style="91" customWidth="1"/>
    <col min="11778" max="11778" width="24.28515625" style="91" customWidth="1"/>
    <col min="11779" max="11779" width="51.42578125" style="91" customWidth="1"/>
    <col min="11780" max="12032" width="9.140625" style="91"/>
    <col min="12033" max="12033" width="16.5703125" style="91" customWidth="1"/>
    <col min="12034" max="12034" width="24.28515625" style="91" customWidth="1"/>
    <col min="12035" max="12035" width="51.42578125" style="91" customWidth="1"/>
    <col min="12036" max="12288" width="9.140625" style="91"/>
    <col min="12289" max="12289" width="16.5703125" style="91" customWidth="1"/>
    <col min="12290" max="12290" width="24.28515625" style="91" customWidth="1"/>
    <col min="12291" max="12291" width="51.42578125" style="91" customWidth="1"/>
    <col min="12292" max="12544" width="9.140625" style="91"/>
    <col min="12545" max="12545" width="16.5703125" style="91" customWidth="1"/>
    <col min="12546" max="12546" width="24.28515625" style="91" customWidth="1"/>
    <col min="12547" max="12547" width="51.42578125" style="91" customWidth="1"/>
    <col min="12548" max="12800" width="9.140625" style="91"/>
    <col min="12801" max="12801" width="16.5703125" style="91" customWidth="1"/>
    <col min="12802" max="12802" width="24.28515625" style="91" customWidth="1"/>
    <col min="12803" max="12803" width="51.42578125" style="91" customWidth="1"/>
    <col min="12804" max="13056" width="9.140625" style="91"/>
    <col min="13057" max="13057" width="16.5703125" style="91" customWidth="1"/>
    <col min="13058" max="13058" width="24.28515625" style="91" customWidth="1"/>
    <col min="13059" max="13059" width="51.42578125" style="91" customWidth="1"/>
    <col min="13060" max="13312" width="9.140625" style="91"/>
    <col min="13313" max="13313" width="16.5703125" style="91" customWidth="1"/>
    <col min="13314" max="13314" width="24.28515625" style="91" customWidth="1"/>
    <col min="13315" max="13315" width="51.42578125" style="91" customWidth="1"/>
    <col min="13316" max="13568" width="9.140625" style="91"/>
    <col min="13569" max="13569" width="16.5703125" style="91" customWidth="1"/>
    <col min="13570" max="13570" width="24.28515625" style="91" customWidth="1"/>
    <col min="13571" max="13571" width="51.42578125" style="91" customWidth="1"/>
    <col min="13572" max="13824" width="9.140625" style="91"/>
    <col min="13825" max="13825" width="16.5703125" style="91" customWidth="1"/>
    <col min="13826" max="13826" width="24.28515625" style="91" customWidth="1"/>
    <col min="13827" max="13827" width="51.42578125" style="91" customWidth="1"/>
    <col min="13828" max="14080" width="9.140625" style="91"/>
    <col min="14081" max="14081" width="16.5703125" style="91" customWidth="1"/>
    <col min="14082" max="14082" width="24.28515625" style="91" customWidth="1"/>
    <col min="14083" max="14083" width="51.42578125" style="91" customWidth="1"/>
    <col min="14084" max="14336" width="9.140625" style="91"/>
    <col min="14337" max="14337" width="16.5703125" style="91" customWidth="1"/>
    <col min="14338" max="14338" width="24.28515625" style="91" customWidth="1"/>
    <col min="14339" max="14339" width="51.42578125" style="91" customWidth="1"/>
    <col min="14340" max="14592" width="9.140625" style="91"/>
    <col min="14593" max="14593" width="16.5703125" style="91" customWidth="1"/>
    <col min="14594" max="14594" width="24.28515625" style="91" customWidth="1"/>
    <col min="14595" max="14595" width="51.42578125" style="91" customWidth="1"/>
    <col min="14596" max="14848" width="9.140625" style="91"/>
    <col min="14849" max="14849" width="16.5703125" style="91" customWidth="1"/>
    <col min="14850" max="14850" width="24.28515625" style="91" customWidth="1"/>
    <col min="14851" max="14851" width="51.42578125" style="91" customWidth="1"/>
    <col min="14852" max="15104" width="9.140625" style="91"/>
    <col min="15105" max="15105" width="16.5703125" style="91" customWidth="1"/>
    <col min="15106" max="15106" width="24.28515625" style="91" customWidth="1"/>
    <col min="15107" max="15107" width="51.42578125" style="91" customWidth="1"/>
    <col min="15108" max="15360" width="9.140625" style="91"/>
    <col min="15361" max="15361" width="16.5703125" style="91" customWidth="1"/>
    <col min="15362" max="15362" width="24.28515625" style="91" customWidth="1"/>
    <col min="15363" max="15363" width="51.42578125" style="91" customWidth="1"/>
    <col min="15364" max="15616" width="9.140625" style="91"/>
    <col min="15617" max="15617" width="16.5703125" style="91" customWidth="1"/>
    <col min="15618" max="15618" width="24.28515625" style="91" customWidth="1"/>
    <col min="15619" max="15619" width="51.42578125" style="91" customWidth="1"/>
    <col min="15620" max="15872" width="9.140625" style="91"/>
    <col min="15873" max="15873" width="16.5703125" style="91" customWidth="1"/>
    <col min="15874" max="15874" width="24.28515625" style="91" customWidth="1"/>
    <col min="15875" max="15875" width="51.42578125" style="91" customWidth="1"/>
    <col min="15876" max="16128" width="9.140625" style="91"/>
    <col min="16129" max="16129" width="16.5703125" style="91" customWidth="1"/>
    <col min="16130" max="16130" width="24.28515625" style="91" customWidth="1"/>
    <col min="16131" max="16131" width="51.42578125" style="91" customWidth="1"/>
    <col min="16132" max="16384" width="9.140625" style="91"/>
  </cols>
  <sheetData>
    <row r="1" spans="1:4" s="1" customFormat="1" x14ac:dyDescent="0.2">
      <c r="A1" s="351" t="s">
        <v>258</v>
      </c>
      <c r="B1" s="351"/>
      <c r="C1" s="351"/>
      <c r="D1" s="90"/>
    </row>
    <row r="2" spans="1:4" s="1" customFormat="1" x14ac:dyDescent="0.2">
      <c r="A2" s="351" t="s">
        <v>1</v>
      </c>
      <c r="B2" s="351"/>
      <c r="C2" s="351"/>
      <c r="D2" s="90"/>
    </row>
    <row r="3" spans="1:4" s="1" customFormat="1" x14ac:dyDescent="0.2">
      <c r="A3" s="2"/>
      <c r="B3" s="351" t="s">
        <v>707</v>
      </c>
      <c r="C3" s="351"/>
      <c r="D3" s="90"/>
    </row>
    <row r="4" spans="1:4" s="1" customFormat="1" x14ac:dyDescent="0.2">
      <c r="A4" s="351" t="s">
        <v>259</v>
      </c>
      <c r="B4" s="351"/>
      <c r="C4" s="351"/>
      <c r="D4" s="90"/>
    </row>
    <row r="5" spans="1:4" s="1" customFormat="1" x14ac:dyDescent="0.2">
      <c r="A5" s="351" t="s">
        <v>1</v>
      </c>
      <c r="B5" s="351"/>
      <c r="C5" s="351"/>
      <c r="D5" s="90"/>
    </row>
    <row r="6" spans="1:4" s="1" customFormat="1" x14ac:dyDescent="0.2">
      <c r="A6" s="2"/>
      <c r="B6" s="351" t="s">
        <v>260</v>
      </c>
      <c r="C6" s="351"/>
      <c r="D6" s="90"/>
    </row>
    <row r="7" spans="1:4" ht="15.6" hidden="1" customHeight="1" x14ac:dyDescent="0.25">
      <c r="B7" s="92"/>
      <c r="C7" s="93"/>
    </row>
    <row r="8" spans="1:4" ht="21.75" customHeight="1" x14ac:dyDescent="0.25">
      <c r="A8" s="355" t="s">
        <v>261</v>
      </c>
      <c r="B8" s="355"/>
      <c r="C8" s="355"/>
    </row>
    <row r="9" spans="1:4" ht="19.5" customHeight="1" x14ac:dyDescent="0.25">
      <c r="A9" s="355" t="s">
        <v>262</v>
      </c>
      <c r="B9" s="355"/>
      <c r="C9" s="355"/>
    </row>
    <row r="10" spans="1:4" ht="15" x14ac:dyDescent="0.2">
      <c r="A10" s="94"/>
      <c r="B10" s="95"/>
      <c r="C10" s="94"/>
    </row>
    <row r="11" spans="1:4" ht="42.75" x14ac:dyDescent="0.2">
      <c r="A11" s="96" t="s">
        <v>263</v>
      </c>
      <c r="B11" s="97" t="s">
        <v>4</v>
      </c>
      <c r="C11" s="96" t="s">
        <v>264</v>
      </c>
    </row>
    <row r="12" spans="1:4" ht="14.25" x14ac:dyDescent="0.2">
      <c r="A12" s="356" t="s">
        <v>7</v>
      </c>
      <c r="B12" s="357"/>
      <c r="C12" s="358"/>
    </row>
    <row r="13" spans="1:4" ht="13.9" customHeight="1" x14ac:dyDescent="0.2">
      <c r="A13" s="96">
        <v>510</v>
      </c>
      <c r="B13" s="359" t="s">
        <v>265</v>
      </c>
      <c r="C13" s="360"/>
    </row>
    <row r="14" spans="1:4" ht="37.15" customHeight="1" x14ac:dyDescent="0.2">
      <c r="A14" s="98">
        <v>510</v>
      </c>
      <c r="B14" s="72" t="s">
        <v>266</v>
      </c>
      <c r="C14" s="73" t="s">
        <v>86</v>
      </c>
    </row>
    <row r="15" spans="1:4" ht="87.6" customHeight="1" x14ac:dyDescent="0.2">
      <c r="A15" s="98">
        <v>510</v>
      </c>
      <c r="B15" s="72" t="s">
        <v>267</v>
      </c>
      <c r="C15" s="73" t="s">
        <v>268</v>
      </c>
    </row>
    <row r="16" spans="1:4" ht="87.6" customHeight="1" x14ac:dyDescent="0.2">
      <c r="A16" s="98">
        <v>510</v>
      </c>
      <c r="B16" s="72" t="s">
        <v>269</v>
      </c>
      <c r="C16" s="73" t="s">
        <v>268</v>
      </c>
    </row>
    <row r="17" spans="1:3" ht="75.599999999999994" customHeight="1" x14ac:dyDescent="0.2">
      <c r="A17" s="98">
        <v>510</v>
      </c>
      <c r="B17" s="72" t="s">
        <v>270</v>
      </c>
      <c r="C17" s="73" t="s">
        <v>271</v>
      </c>
    </row>
    <row r="18" spans="1:3" ht="73.150000000000006" customHeight="1" x14ac:dyDescent="0.2">
      <c r="A18" s="98">
        <v>510</v>
      </c>
      <c r="B18" s="72" t="s">
        <v>272</v>
      </c>
      <c r="C18" s="73" t="s">
        <v>271</v>
      </c>
    </row>
    <row r="19" spans="1:3" ht="61.9" customHeight="1" x14ac:dyDescent="0.2">
      <c r="A19" s="98">
        <v>510</v>
      </c>
      <c r="B19" s="72" t="s">
        <v>273</v>
      </c>
      <c r="C19" s="73" t="s">
        <v>274</v>
      </c>
    </row>
    <row r="20" spans="1:3" ht="88.9" customHeight="1" x14ac:dyDescent="0.2">
      <c r="A20" s="98">
        <v>510</v>
      </c>
      <c r="B20" s="72" t="s">
        <v>275</v>
      </c>
      <c r="C20" s="73" t="s">
        <v>276</v>
      </c>
    </row>
    <row r="21" spans="1:3" ht="93" customHeight="1" x14ac:dyDescent="0.2">
      <c r="A21" s="98">
        <v>510</v>
      </c>
      <c r="B21" s="72" t="s">
        <v>277</v>
      </c>
      <c r="C21" s="73" t="s">
        <v>276</v>
      </c>
    </row>
    <row r="22" spans="1:3" ht="48" customHeight="1" x14ac:dyDescent="0.2">
      <c r="A22" s="98">
        <v>510</v>
      </c>
      <c r="B22" s="72" t="s">
        <v>278</v>
      </c>
      <c r="C22" s="72" t="s">
        <v>279</v>
      </c>
    </row>
    <row r="23" spans="1:3" ht="34.15" customHeight="1" x14ac:dyDescent="0.2">
      <c r="A23" s="98">
        <v>510</v>
      </c>
      <c r="B23" s="39" t="s">
        <v>280</v>
      </c>
      <c r="C23" s="39" t="s">
        <v>281</v>
      </c>
    </row>
    <row r="24" spans="1:3" ht="48.6" customHeight="1" x14ac:dyDescent="0.2">
      <c r="A24" s="98">
        <v>510</v>
      </c>
      <c r="B24" s="72" t="s">
        <v>282</v>
      </c>
      <c r="C24" s="72" t="s">
        <v>283</v>
      </c>
    </row>
    <row r="25" spans="1:3" ht="33" customHeight="1" x14ac:dyDescent="0.2">
      <c r="A25" s="98">
        <v>510</v>
      </c>
      <c r="B25" s="72" t="s">
        <v>284</v>
      </c>
      <c r="C25" s="73" t="s">
        <v>285</v>
      </c>
    </row>
    <row r="26" spans="1:3" ht="88.15" customHeight="1" x14ac:dyDescent="0.2">
      <c r="A26" s="98">
        <v>510</v>
      </c>
      <c r="B26" s="72" t="s">
        <v>286</v>
      </c>
      <c r="C26" s="73" t="s">
        <v>287</v>
      </c>
    </row>
    <row r="27" spans="1:3" ht="90" customHeight="1" x14ac:dyDescent="0.2">
      <c r="A27" s="98">
        <v>510</v>
      </c>
      <c r="B27" s="72" t="s">
        <v>288</v>
      </c>
      <c r="C27" s="73" t="s">
        <v>289</v>
      </c>
    </row>
    <row r="28" spans="1:3" ht="87" customHeight="1" x14ac:dyDescent="0.2">
      <c r="A28" s="98">
        <v>510</v>
      </c>
      <c r="B28" s="72" t="s">
        <v>290</v>
      </c>
      <c r="C28" s="73" t="s">
        <v>291</v>
      </c>
    </row>
    <row r="29" spans="1:3" ht="43.15" customHeight="1" x14ac:dyDescent="0.2">
      <c r="A29" s="98">
        <v>510</v>
      </c>
      <c r="B29" s="72" t="s">
        <v>292</v>
      </c>
      <c r="C29" s="73" t="s">
        <v>293</v>
      </c>
    </row>
    <row r="30" spans="1:3" ht="56.45" customHeight="1" x14ac:dyDescent="0.2">
      <c r="A30" s="98">
        <v>510</v>
      </c>
      <c r="B30" s="72" t="s">
        <v>294</v>
      </c>
      <c r="C30" s="73" t="s">
        <v>295</v>
      </c>
    </row>
    <row r="31" spans="1:3" ht="49.15" customHeight="1" x14ac:dyDescent="0.2">
      <c r="A31" s="98">
        <v>510</v>
      </c>
      <c r="B31" s="15" t="s">
        <v>296</v>
      </c>
      <c r="C31" s="73" t="s">
        <v>297</v>
      </c>
    </row>
    <row r="32" spans="1:3" ht="36.6" customHeight="1" x14ac:dyDescent="0.2">
      <c r="A32" s="98">
        <v>510</v>
      </c>
      <c r="B32" s="15" t="s">
        <v>298</v>
      </c>
      <c r="C32" s="73" t="s">
        <v>299</v>
      </c>
    </row>
    <row r="33" spans="1:4" ht="30" x14ac:dyDescent="0.2">
      <c r="A33" s="98">
        <v>510</v>
      </c>
      <c r="B33" s="15" t="s">
        <v>300</v>
      </c>
      <c r="C33" s="73" t="s">
        <v>190</v>
      </c>
    </row>
    <row r="34" spans="1:4" ht="31.15" customHeight="1" x14ac:dyDescent="0.25">
      <c r="A34" s="98">
        <v>510</v>
      </c>
      <c r="B34" s="99" t="s">
        <v>301</v>
      </c>
      <c r="C34" s="100" t="s">
        <v>302</v>
      </c>
    </row>
    <row r="35" spans="1:4" ht="34.9" customHeight="1" x14ac:dyDescent="0.25">
      <c r="A35" s="98">
        <v>510</v>
      </c>
      <c r="B35" s="101" t="s">
        <v>303</v>
      </c>
      <c r="C35" s="102" t="s">
        <v>203</v>
      </c>
    </row>
    <row r="36" spans="1:4" ht="30.6" customHeight="1" x14ac:dyDescent="0.25">
      <c r="A36" s="98">
        <v>510</v>
      </c>
      <c r="B36" s="101" t="s">
        <v>304</v>
      </c>
      <c r="C36" s="102" t="s">
        <v>305</v>
      </c>
    </row>
    <row r="37" spans="1:4" ht="19.149999999999999" customHeight="1" x14ac:dyDescent="0.25">
      <c r="A37" s="98">
        <v>510</v>
      </c>
      <c r="B37" s="101" t="s">
        <v>306</v>
      </c>
      <c r="C37" s="102" t="s">
        <v>205</v>
      </c>
    </row>
    <row r="38" spans="1:4" ht="67.150000000000006" customHeight="1" x14ac:dyDescent="0.25">
      <c r="A38" s="98">
        <v>510</v>
      </c>
      <c r="B38" s="101" t="s">
        <v>307</v>
      </c>
      <c r="C38" s="102" t="s">
        <v>308</v>
      </c>
    </row>
    <row r="39" spans="1:4" ht="32.450000000000003" customHeight="1" x14ac:dyDescent="0.25">
      <c r="A39" s="98">
        <v>510</v>
      </c>
      <c r="B39" s="101" t="s">
        <v>309</v>
      </c>
      <c r="C39" s="12" t="s">
        <v>310</v>
      </c>
    </row>
    <row r="40" spans="1:4" ht="41.45" customHeight="1" x14ac:dyDescent="0.25">
      <c r="A40" s="98">
        <v>510</v>
      </c>
      <c r="B40" s="101" t="s">
        <v>311</v>
      </c>
      <c r="C40" s="12" t="s">
        <v>312</v>
      </c>
    </row>
    <row r="41" spans="1:4" ht="46.15" customHeight="1" x14ac:dyDescent="0.25">
      <c r="A41" s="98">
        <v>510</v>
      </c>
      <c r="B41" s="101" t="s">
        <v>313</v>
      </c>
      <c r="C41" s="12" t="s">
        <v>211</v>
      </c>
    </row>
    <row r="42" spans="1:4" ht="72" customHeight="1" x14ac:dyDescent="0.25">
      <c r="A42" s="98">
        <v>510</v>
      </c>
      <c r="B42" s="101" t="s">
        <v>314</v>
      </c>
      <c r="C42" s="12" t="s">
        <v>213</v>
      </c>
    </row>
    <row r="43" spans="1:4" ht="41.45" customHeight="1" x14ac:dyDescent="0.25">
      <c r="A43" s="98">
        <v>510</v>
      </c>
      <c r="B43" s="101" t="s">
        <v>315</v>
      </c>
      <c r="C43" s="12" t="s">
        <v>316</v>
      </c>
    </row>
    <row r="44" spans="1:4" ht="48" customHeight="1" x14ac:dyDescent="0.2">
      <c r="A44" s="98">
        <v>510</v>
      </c>
      <c r="B44" s="103" t="s">
        <v>317</v>
      </c>
      <c r="C44" s="73" t="s">
        <v>217</v>
      </c>
    </row>
    <row r="45" spans="1:4" s="107" customFormat="1" ht="48" customHeight="1" x14ac:dyDescent="0.2">
      <c r="A45" s="104">
        <v>510</v>
      </c>
      <c r="B45" s="105" t="s">
        <v>318</v>
      </c>
      <c r="C45" s="106" t="s">
        <v>219</v>
      </c>
    </row>
    <row r="46" spans="1:4" s="107" customFormat="1" ht="39.75" customHeight="1" x14ac:dyDescent="0.2">
      <c r="A46" s="104">
        <v>510</v>
      </c>
      <c r="B46" s="105" t="s">
        <v>702</v>
      </c>
      <c r="C46" s="106" t="s">
        <v>703</v>
      </c>
    </row>
    <row r="47" spans="1:4" ht="39.6" customHeight="1" x14ac:dyDescent="0.2">
      <c r="A47" s="98">
        <v>510</v>
      </c>
      <c r="B47" s="103" t="s">
        <v>319</v>
      </c>
      <c r="C47" s="73" t="s">
        <v>221</v>
      </c>
    </row>
    <row r="48" spans="1:4" s="107" customFormat="1" ht="63.6" customHeight="1" x14ac:dyDescent="0.2">
      <c r="A48" s="104">
        <v>510</v>
      </c>
      <c r="B48" s="105" t="s">
        <v>320</v>
      </c>
      <c r="C48" s="106" t="s">
        <v>321</v>
      </c>
      <c r="D48" s="108"/>
    </row>
    <row r="49" spans="1:3" ht="16.149999999999999" customHeight="1" x14ac:dyDescent="0.25">
      <c r="A49" s="98">
        <v>510</v>
      </c>
      <c r="B49" s="101" t="s">
        <v>322</v>
      </c>
      <c r="C49" s="102" t="s">
        <v>323</v>
      </c>
    </row>
    <row r="50" spans="1:3" ht="43.9" customHeight="1" x14ac:dyDescent="0.25">
      <c r="A50" s="98">
        <v>510</v>
      </c>
      <c r="B50" s="101" t="s">
        <v>324</v>
      </c>
      <c r="C50" s="102" t="s">
        <v>325</v>
      </c>
    </row>
    <row r="51" spans="1:3" ht="45.6" customHeight="1" x14ac:dyDescent="0.25">
      <c r="A51" s="98">
        <v>510</v>
      </c>
      <c r="B51" s="101" t="s">
        <v>326</v>
      </c>
      <c r="C51" s="102" t="s">
        <v>327</v>
      </c>
    </row>
    <row r="52" spans="1:3" ht="72" customHeight="1" x14ac:dyDescent="0.25">
      <c r="A52" s="98">
        <v>510</v>
      </c>
      <c r="B52" s="101" t="s">
        <v>328</v>
      </c>
      <c r="C52" s="102" t="s">
        <v>329</v>
      </c>
    </row>
    <row r="53" spans="1:3" ht="42" customHeight="1" x14ac:dyDescent="0.25">
      <c r="A53" s="98">
        <v>510</v>
      </c>
      <c r="B53" s="101" t="s">
        <v>330</v>
      </c>
      <c r="C53" s="102" t="s">
        <v>245</v>
      </c>
    </row>
    <row r="54" spans="1:3" ht="19.149999999999999" customHeight="1" x14ac:dyDescent="0.25">
      <c r="A54" s="98">
        <v>510</v>
      </c>
      <c r="B54" s="109" t="s">
        <v>331</v>
      </c>
      <c r="C54" s="110" t="s">
        <v>332</v>
      </c>
    </row>
    <row r="55" spans="1:3" ht="60" customHeight="1" x14ac:dyDescent="0.25">
      <c r="A55" s="98">
        <v>510</v>
      </c>
      <c r="B55" s="101" t="s">
        <v>333</v>
      </c>
      <c r="C55" s="102" t="s">
        <v>334</v>
      </c>
    </row>
    <row r="56" spans="1:3" ht="61.9" customHeight="1" x14ac:dyDescent="0.25">
      <c r="A56" s="98">
        <v>510</v>
      </c>
      <c r="B56" s="101" t="s">
        <v>335</v>
      </c>
      <c r="C56" s="102" t="s">
        <v>336</v>
      </c>
    </row>
    <row r="57" spans="1:3" ht="29.45" customHeight="1" x14ac:dyDescent="0.25">
      <c r="A57" s="98">
        <v>510</v>
      </c>
      <c r="B57" s="101" t="s">
        <v>337</v>
      </c>
      <c r="C57" s="102" t="s">
        <v>249</v>
      </c>
    </row>
    <row r="58" spans="1:3" ht="43.9" customHeight="1" x14ac:dyDescent="0.25">
      <c r="A58" s="98">
        <v>510</v>
      </c>
      <c r="B58" s="101" t="s">
        <v>338</v>
      </c>
      <c r="C58" s="102" t="s">
        <v>339</v>
      </c>
    </row>
    <row r="59" spans="1:3" ht="30" customHeight="1" x14ac:dyDescent="0.25">
      <c r="A59" s="98">
        <v>510</v>
      </c>
      <c r="B59" s="101" t="s">
        <v>340</v>
      </c>
      <c r="C59" s="102" t="s">
        <v>253</v>
      </c>
    </row>
    <row r="60" spans="1:3" ht="98.45" customHeight="1" x14ac:dyDescent="0.25">
      <c r="A60" s="98">
        <v>510</v>
      </c>
      <c r="B60" s="99" t="s">
        <v>341</v>
      </c>
      <c r="C60" s="100" t="s">
        <v>342</v>
      </c>
    </row>
    <row r="61" spans="1:3" ht="45" customHeight="1" x14ac:dyDescent="0.25">
      <c r="A61" s="98">
        <v>510</v>
      </c>
      <c r="B61" s="99" t="s">
        <v>343</v>
      </c>
      <c r="C61" s="100" t="s">
        <v>257</v>
      </c>
    </row>
    <row r="62" spans="1:3" ht="43.9" customHeight="1" x14ac:dyDescent="0.25">
      <c r="A62" s="98">
        <v>510</v>
      </c>
      <c r="B62" s="99" t="s">
        <v>344</v>
      </c>
      <c r="C62" s="100" t="s">
        <v>345</v>
      </c>
    </row>
    <row r="63" spans="1:3" ht="41.45" customHeight="1" x14ac:dyDescent="0.25">
      <c r="A63" s="98">
        <v>510</v>
      </c>
      <c r="B63" s="99" t="s">
        <v>346</v>
      </c>
      <c r="C63" s="100" t="s">
        <v>347</v>
      </c>
    </row>
  </sheetData>
  <mergeCells count="10">
    <mergeCell ref="A8:C8"/>
    <mergeCell ref="A9:C9"/>
    <mergeCell ref="A12:C12"/>
    <mergeCell ref="B13:C13"/>
    <mergeCell ref="A1:C1"/>
    <mergeCell ref="A2:C2"/>
    <mergeCell ref="B3:C3"/>
    <mergeCell ref="A4:C4"/>
    <mergeCell ref="A5:C5"/>
    <mergeCell ref="B6:C6"/>
  </mergeCell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6"/>
  <sheetViews>
    <sheetView workbookViewId="0">
      <selection activeCell="A3" sqref="A3:F3"/>
    </sheetView>
  </sheetViews>
  <sheetFormatPr defaultColWidth="9.140625" defaultRowHeight="12.75" x14ac:dyDescent="0.2"/>
  <cols>
    <col min="1" max="1" width="50.85546875" style="111" customWidth="1"/>
    <col min="2" max="3" width="6.7109375" style="212" customWidth="1"/>
    <col min="4" max="4" width="12.85546875" style="212" customWidth="1"/>
    <col min="5" max="5" width="6" style="212" customWidth="1"/>
    <col min="6" max="6" width="14.140625" style="213" customWidth="1"/>
    <col min="7" max="256" width="9.140625" style="111"/>
    <col min="257" max="257" width="50.85546875" style="111" customWidth="1"/>
    <col min="258" max="259" width="6.7109375" style="111" customWidth="1"/>
    <col min="260" max="260" width="12.85546875" style="111" customWidth="1"/>
    <col min="261" max="261" width="6" style="111" customWidth="1"/>
    <col min="262" max="262" width="14.140625" style="111" customWidth="1"/>
    <col min="263" max="512" width="9.140625" style="111"/>
    <col min="513" max="513" width="50.85546875" style="111" customWidth="1"/>
    <col min="514" max="515" width="6.7109375" style="111" customWidth="1"/>
    <col min="516" max="516" width="12.85546875" style="111" customWidth="1"/>
    <col min="517" max="517" width="6" style="111" customWidth="1"/>
    <col min="518" max="518" width="14.140625" style="111" customWidth="1"/>
    <col min="519" max="768" width="9.140625" style="111"/>
    <col min="769" max="769" width="50.85546875" style="111" customWidth="1"/>
    <col min="770" max="771" width="6.7109375" style="111" customWidth="1"/>
    <col min="772" max="772" width="12.85546875" style="111" customWidth="1"/>
    <col min="773" max="773" width="6" style="111" customWidth="1"/>
    <col min="774" max="774" width="14.140625" style="111" customWidth="1"/>
    <col min="775" max="1024" width="9.140625" style="111"/>
    <col min="1025" max="1025" width="50.85546875" style="111" customWidth="1"/>
    <col min="1026" max="1027" width="6.7109375" style="111" customWidth="1"/>
    <col min="1028" max="1028" width="12.85546875" style="111" customWidth="1"/>
    <col min="1029" max="1029" width="6" style="111" customWidth="1"/>
    <col min="1030" max="1030" width="14.140625" style="111" customWidth="1"/>
    <col min="1031" max="1280" width="9.140625" style="111"/>
    <col min="1281" max="1281" width="50.85546875" style="111" customWidth="1"/>
    <col min="1282" max="1283" width="6.7109375" style="111" customWidth="1"/>
    <col min="1284" max="1284" width="12.85546875" style="111" customWidth="1"/>
    <col min="1285" max="1285" width="6" style="111" customWidth="1"/>
    <col min="1286" max="1286" width="14.140625" style="111" customWidth="1"/>
    <col min="1287" max="1536" width="9.140625" style="111"/>
    <col min="1537" max="1537" width="50.85546875" style="111" customWidth="1"/>
    <col min="1538" max="1539" width="6.7109375" style="111" customWidth="1"/>
    <col min="1540" max="1540" width="12.85546875" style="111" customWidth="1"/>
    <col min="1541" max="1541" width="6" style="111" customWidth="1"/>
    <col min="1542" max="1542" width="14.140625" style="111" customWidth="1"/>
    <col min="1543" max="1792" width="9.140625" style="111"/>
    <col min="1793" max="1793" width="50.85546875" style="111" customWidth="1"/>
    <col min="1794" max="1795" width="6.7109375" style="111" customWidth="1"/>
    <col min="1796" max="1796" width="12.85546875" style="111" customWidth="1"/>
    <col min="1797" max="1797" width="6" style="111" customWidth="1"/>
    <col min="1798" max="1798" width="14.140625" style="111" customWidth="1"/>
    <col min="1799" max="2048" width="9.140625" style="111"/>
    <col min="2049" max="2049" width="50.85546875" style="111" customWidth="1"/>
    <col min="2050" max="2051" width="6.7109375" style="111" customWidth="1"/>
    <col min="2052" max="2052" width="12.85546875" style="111" customWidth="1"/>
    <col min="2053" max="2053" width="6" style="111" customWidth="1"/>
    <col min="2054" max="2054" width="14.140625" style="111" customWidth="1"/>
    <col min="2055" max="2304" width="9.140625" style="111"/>
    <col min="2305" max="2305" width="50.85546875" style="111" customWidth="1"/>
    <col min="2306" max="2307" width="6.7109375" style="111" customWidth="1"/>
    <col min="2308" max="2308" width="12.85546875" style="111" customWidth="1"/>
    <col min="2309" max="2309" width="6" style="111" customWidth="1"/>
    <col min="2310" max="2310" width="14.140625" style="111" customWidth="1"/>
    <col min="2311" max="2560" width="9.140625" style="111"/>
    <col min="2561" max="2561" width="50.85546875" style="111" customWidth="1"/>
    <col min="2562" max="2563" width="6.7109375" style="111" customWidth="1"/>
    <col min="2564" max="2564" width="12.85546875" style="111" customWidth="1"/>
    <col min="2565" max="2565" width="6" style="111" customWidth="1"/>
    <col min="2566" max="2566" width="14.140625" style="111" customWidth="1"/>
    <col min="2567" max="2816" width="9.140625" style="111"/>
    <col min="2817" max="2817" width="50.85546875" style="111" customWidth="1"/>
    <col min="2818" max="2819" width="6.7109375" style="111" customWidth="1"/>
    <col min="2820" max="2820" width="12.85546875" style="111" customWidth="1"/>
    <col min="2821" max="2821" width="6" style="111" customWidth="1"/>
    <col min="2822" max="2822" width="14.140625" style="111" customWidth="1"/>
    <col min="2823" max="3072" width="9.140625" style="111"/>
    <col min="3073" max="3073" width="50.85546875" style="111" customWidth="1"/>
    <col min="3074" max="3075" width="6.7109375" style="111" customWidth="1"/>
    <col min="3076" max="3076" width="12.85546875" style="111" customWidth="1"/>
    <col min="3077" max="3077" width="6" style="111" customWidth="1"/>
    <col min="3078" max="3078" width="14.140625" style="111" customWidth="1"/>
    <col min="3079" max="3328" width="9.140625" style="111"/>
    <col min="3329" max="3329" width="50.85546875" style="111" customWidth="1"/>
    <col min="3330" max="3331" width="6.7109375" style="111" customWidth="1"/>
    <col min="3332" max="3332" width="12.85546875" style="111" customWidth="1"/>
    <col min="3333" max="3333" width="6" style="111" customWidth="1"/>
    <col min="3334" max="3334" width="14.140625" style="111" customWidth="1"/>
    <col min="3335" max="3584" width="9.140625" style="111"/>
    <col min="3585" max="3585" width="50.85546875" style="111" customWidth="1"/>
    <col min="3586" max="3587" width="6.7109375" style="111" customWidth="1"/>
    <col min="3588" max="3588" width="12.85546875" style="111" customWidth="1"/>
    <col min="3589" max="3589" width="6" style="111" customWidth="1"/>
    <col min="3590" max="3590" width="14.140625" style="111" customWidth="1"/>
    <col min="3591" max="3840" width="9.140625" style="111"/>
    <col min="3841" max="3841" width="50.85546875" style="111" customWidth="1"/>
    <col min="3842" max="3843" width="6.7109375" style="111" customWidth="1"/>
    <col min="3844" max="3844" width="12.85546875" style="111" customWidth="1"/>
    <col min="3845" max="3845" width="6" style="111" customWidth="1"/>
    <col min="3846" max="3846" width="14.140625" style="111" customWidth="1"/>
    <col min="3847" max="4096" width="9.140625" style="111"/>
    <col min="4097" max="4097" width="50.85546875" style="111" customWidth="1"/>
    <col min="4098" max="4099" width="6.7109375" style="111" customWidth="1"/>
    <col min="4100" max="4100" width="12.85546875" style="111" customWidth="1"/>
    <col min="4101" max="4101" width="6" style="111" customWidth="1"/>
    <col min="4102" max="4102" width="14.140625" style="111" customWidth="1"/>
    <col min="4103" max="4352" width="9.140625" style="111"/>
    <col min="4353" max="4353" width="50.85546875" style="111" customWidth="1"/>
    <col min="4354" max="4355" width="6.7109375" style="111" customWidth="1"/>
    <col min="4356" max="4356" width="12.85546875" style="111" customWidth="1"/>
    <col min="4357" max="4357" width="6" style="111" customWidth="1"/>
    <col min="4358" max="4358" width="14.140625" style="111" customWidth="1"/>
    <col min="4359" max="4608" width="9.140625" style="111"/>
    <col min="4609" max="4609" width="50.85546875" style="111" customWidth="1"/>
    <col min="4610" max="4611" width="6.7109375" style="111" customWidth="1"/>
    <col min="4612" max="4612" width="12.85546875" style="111" customWidth="1"/>
    <col min="4613" max="4613" width="6" style="111" customWidth="1"/>
    <col min="4614" max="4614" width="14.140625" style="111" customWidth="1"/>
    <col min="4615" max="4864" width="9.140625" style="111"/>
    <col min="4865" max="4865" width="50.85546875" style="111" customWidth="1"/>
    <col min="4866" max="4867" width="6.7109375" style="111" customWidth="1"/>
    <col min="4868" max="4868" width="12.85546875" style="111" customWidth="1"/>
    <col min="4869" max="4869" width="6" style="111" customWidth="1"/>
    <col min="4870" max="4870" width="14.140625" style="111" customWidth="1"/>
    <col min="4871" max="5120" width="9.140625" style="111"/>
    <col min="5121" max="5121" width="50.85546875" style="111" customWidth="1"/>
    <col min="5122" max="5123" width="6.7109375" style="111" customWidth="1"/>
    <col min="5124" max="5124" width="12.85546875" style="111" customWidth="1"/>
    <col min="5125" max="5125" width="6" style="111" customWidth="1"/>
    <col min="5126" max="5126" width="14.140625" style="111" customWidth="1"/>
    <col min="5127" max="5376" width="9.140625" style="111"/>
    <col min="5377" max="5377" width="50.85546875" style="111" customWidth="1"/>
    <col min="5378" max="5379" width="6.7109375" style="111" customWidth="1"/>
    <col min="5380" max="5380" width="12.85546875" style="111" customWidth="1"/>
    <col min="5381" max="5381" width="6" style="111" customWidth="1"/>
    <col min="5382" max="5382" width="14.140625" style="111" customWidth="1"/>
    <col min="5383" max="5632" width="9.140625" style="111"/>
    <col min="5633" max="5633" width="50.85546875" style="111" customWidth="1"/>
    <col min="5634" max="5635" width="6.7109375" style="111" customWidth="1"/>
    <col min="5636" max="5636" width="12.85546875" style="111" customWidth="1"/>
    <col min="5637" max="5637" width="6" style="111" customWidth="1"/>
    <col min="5638" max="5638" width="14.140625" style="111" customWidth="1"/>
    <col min="5639" max="5888" width="9.140625" style="111"/>
    <col min="5889" max="5889" width="50.85546875" style="111" customWidth="1"/>
    <col min="5890" max="5891" width="6.7109375" style="111" customWidth="1"/>
    <col min="5892" max="5892" width="12.85546875" style="111" customWidth="1"/>
    <col min="5893" max="5893" width="6" style="111" customWidth="1"/>
    <col min="5894" max="5894" width="14.140625" style="111" customWidth="1"/>
    <col min="5895" max="6144" width="9.140625" style="111"/>
    <col min="6145" max="6145" width="50.85546875" style="111" customWidth="1"/>
    <col min="6146" max="6147" width="6.7109375" style="111" customWidth="1"/>
    <col min="6148" max="6148" width="12.85546875" style="111" customWidth="1"/>
    <col min="6149" max="6149" width="6" style="111" customWidth="1"/>
    <col min="6150" max="6150" width="14.140625" style="111" customWidth="1"/>
    <col min="6151" max="6400" width="9.140625" style="111"/>
    <col min="6401" max="6401" width="50.85546875" style="111" customWidth="1"/>
    <col min="6402" max="6403" width="6.7109375" style="111" customWidth="1"/>
    <col min="6404" max="6404" width="12.85546875" style="111" customWidth="1"/>
    <col min="6405" max="6405" width="6" style="111" customWidth="1"/>
    <col min="6406" max="6406" width="14.140625" style="111" customWidth="1"/>
    <col min="6407" max="6656" width="9.140625" style="111"/>
    <col min="6657" max="6657" width="50.85546875" style="111" customWidth="1"/>
    <col min="6658" max="6659" width="6.7109375" style="111" customWidth="1"/>
    <col min="6660" max="6660" width="12.85546875" style="111" customWidth="1"/>
    <col min="6661" max="6661" width="6" style="111" customWidth="1"/>
    <col min="6662" max="6662" width="14.140625" style="111" customWidth="1"/>
    <col min="6663" max="6912" width="9.140625" style="111"/>
    <col min="6913" max="6913" width="50.85546875" style="111" customWidth="1"/>
    <col min="6914" max="6915" width="6.7109375" style="111" customWidth="1"/>
    <col min="6916" max="6916" width="12.85546875" style="111" customWidth="1"/>
    <col min="6917" max="6917" width="6" style="111" customWidth="1"/>
    <col min="6918" max="6918" width="14.140625" style="111" customWidth="1"/>
    <col min="6919" max="7168" width="9.140625" style="111"/>
    <col min="7169" max="7169" width="50.85546875" style="111" customWidth="1"/>
    <col min="7170" max="7171" width="6.7109375" style="111" customWidth="1"/>
    <col min="7172" max="7172" width="12.85546875" style="111" customWidth="1"/>
    <col min="7173" max="7173" width="6" style="111" customWidth="1"/>
    <col min="7174" max="7174" width="14.140625" style="111" customWidth="1"/>
    <col min="7175" max="7424" width="9.140625" style="111"/>
    <col min="7425" max="7425" width="50.85546875" style="111" customWidth="1"/>
    <col min="7426" max="7427" width="6.7109375" style="111" customWidth="1"/>
    <col min="7428" max="7428" width="12.85546875" style="111" customWidth="1"/>
    <col min="7429" max="7429" width="6" style="111" customWidth="1"/>
    <col min="7430" max="7430" width="14.140625" style="111" customWidth="1"/>
    <col min="7431" max="7680" width="9.140625" style="111"/>
    <col min="7681" max="7681" width="50.85546875" style="111" customWidth="1"/>
    <col min="7682" max="7683" width="6.7109375" style="111" customWidth="1"/>
    <col min="7684" max="7684" width="12.85546875" style="111" customWidth="1"/>
    <col min="7685" max="7685" width="6" style="111" customWidth="1"/>
    <col min="7686" max="7686" width="14.140625" style="111" customWidth="1"/>
    <col min="7687" max="7936" width="9.140625" style="111"/>
    <col min="7937" max="7937" width="50.85546875" style="111" customWidth="1"/>
    <col min="7938" max="7939" width="6.7109375" style="111" customWidth="1"/>
    <col min="7940" max="7940" width="12.85546875" style="111" customWidth="1"/>
    <col min="7941" max="7941" width="6" style="111" customWidth="1"/>
    <col min="7942" max="7942" width="14.140625" style="111" customWidth="1"/>
    <col min="7943" max="8192" width="9.140625" style="111"/>
    <col min="8193" max="8193" width="50.85546875" style="111" customWidth="1"/>
    <col min="8194" max="8195" width="6.7109375" style="111" customWidth="1"/>
    <col min="8196" max="8196" width="12.85546875" style="111" customWidth="1"/>
    <col min="8197" max="8197" width="6" style="111" customWidth="1"/>
    <col min="8198" max="8198" width="14.140625" style="111" customWidth="1"/>
    <col min="8199" max="8448" width="9.140625" style="111"/>
    <col min="8449" max="8449" width="50.85546875" style="111" customWidth="1"/>
    <col min="8450" max="8451" width="6.7109375" style="111" customWidth="1"/>
    <col min="8452" max="8452" width="12.85546875" style="111" customWidth="1"/>
    <col min="8453" max="8453" width="6" style="111" customWidth="1"/>
    <col min="8454" max="8454" width="14.140625" style="111" customWidth="1"/>
    <col min="8455" max="8704" width="9.140625" style="111"/>
    <col min="8705" max="8705" width="50.85546875" style="111" customWidth="1"/>
    <col min="8706" max="8707" width="6.7109375" style="111" customWidth="1"/>
    <col min="8708" max="8708" width="12.85546875" style="111" customWidth="1"/>
    <col min="8709" max="8709" width="6" style="111" customWidth="1"/>
    <col min="8710" max="8710" width="14.140625" style="111" customWidth="1"/>
    <col min="8711" max="8960" width="9.140625" style="111"/>
    <col min="8961" max="8961" width="50.85546875" style="111" customWidth="1"/>
    <col min="8962" max="8963" width="6.7109375" style="111" customWidth="1"/>
    <col min="8964" max="8964" width="12.85546875" style="111" customWidth="1"/>
    <col min="8965" max="8965" width="6" style="111" customWidth="1"/>
    <col min="8966" max="8966" width="14.140625" style="111" customWidth="1"/>
    <col min="8967" max="9216" width="9.140625" style="111"/>
    <col min="9217" max="9217" width="50.85546875" style="111" customWidth="1"/>
    <col min="9218" max="9219" width="6.7109375" style="111" customWidth="1"/>
    <col min="9220" max="9220" width="12.85546875" style="111" customWidth="1"/>
    <col min="9221" max="9221" width="6" style="111" customWidth="1"/>
    <col min="9222" max="9222" width="14.140625" style="111" customWidth="1"/>
    <col min="9223" max="9472" width="9.140625" style="111"/>
    <col min="9473" max="9473" width="50.85546875" style="111" customWidth="1"/>
    <col min="9474" max="9475" width="6.7109375" style="111" customWidth="1"/>
    <col min="9476" max="9476" width="12.85546875" style="111" customWidth="1"/>
    <col min="9477" max="9477" width="6" style="111" customWidth="1"/>
    <col min="9478" max="9478" width="14.140625" style="111" customWidth="1"/>
    <col min="9479" max="9728" width="9.140625" style="111"/>
    <col min="9729" max="9729" width="50.85546875" style="111" customWidth="1"/>
    <col min="9730" max="9731" width="6.7109375" style="111" customWidth="1"/>
    <col min="9732" max="9732" width="12.85546875" style="111" customWidth="1"/>
    <col min="9733" max="9733" width="6" style="111" customWidth="1"/>
    <col min="9734" max="9734" width="14.140625" style="111" customWidth="1"/>
    <col min="9735" max="9984" width="9.140625" style="111"/>
    <col min="9985" max="9985" width="50.85546875" style="111" customWidth="1"/>
    <col min="9986" max="9987" width="6.7109375" style="111" customWidth="1"/>
    <col min="9988" max="9988" width="12.85546875" style="111" customWidth="1"/>
    <col min="9989" max="9989" width="6" style="111" customWidth="1"/>
    <col min="9990" max="9990" width="14.140625" style="111" customWidth="1"/>
    <col min="9991" max="10240" width="9.140625" style="111"/>
    <col min="10241" max="10241" width="50.85546875" style="111" customWidth="1"/>
    <col min="10242" max="10243" width="6.7109375" style="111" customWidth="1"/>
    <col min="10244" max="10244" width="12.85546875" style="111" customWidth="1"/>
    <col min="10245" max="10245" width="6" style="111" customWidth="1"/>
    <col min="10246" max="10246" width="14.140625" style="111" customWidth="1"/>
    <col min="10247" max="10496" width="9.140625" style="111"/>
    <col min="10497" max="10497" width="50.85546875" style="111" customWidth="1"/>
    <col min="10498" max="10499" width="6.7109375" style="111" customWidth="1"/>
    <col min="10500" max="10500" width="12.85546875" style="111" customWidth="1"/>
    <col min="10501" max="10501" width="6" style="111" customWidth="1"/>
    <col min="10502" max="10502" width="14.140625" style="111" customWidth="1"/>
    <col min="10503" max="10752" width="9.140625" style="111"/>
    <col min="10753" max="10753" width="50.85546875" style="111" customWidth="1"/>
    <col min="10754" max="10755" width="6.7109375" style="111" customWidth="1"/>
    <col min="10756" max="10756" width="12.85546875" style="111" customWidth="1"/>
    <col min="10757" max="10757" width="6" style="111" customWidth="1"/>
    <col min="10758" max="10758" width="14.140625" style="111" customWidth="1"/>
    <col min="10759" max="11008" width="9.140625" style="111"/>
    <col min="11009" max="11009" width="50.85546875" style="111" customWidth="1"/>
    <col min="11010" max="11011" width="6.7109375" style="111" customWidth="1"/>
    <col min="11012" max="11012" width="12.85546875" style="111" customWidth="1"/>
    <col min="11013" max="11013" width="6" style="111" customWidth="1"/>
    <col min="11014" max="11014" width="14.140625" style="111" customWidth="1"/>
    <col min="11015" max="11264" width="9.140625" style="111"/>
    <col min="11265" max="11265" width="50.85546875" style="111" customWidth="1"/>
    <col min="11266" max="11267" width="6.7109375" style="111" customWidth="1"/>
    <col min="11268" max="11268" width="12.85546875" style="111" customWidth="1"/>
    <col min="11269" max="11269" width="6" style="111" customWidth="1"/>
    <col min="11270" max="11270" width="14.140625" style="111" customWidth="1"/>
    <col min="11271" max="11520" width="9.140625" style="111"/>
    <col min="11521" max="11521" width="50.85546875" style="111" customWidth="1"/>
    <col min="11522" max="11523" width="6.7109375" style="111" customWidth="1"/>
    <col min="11524" max="11524" width="12.85546875" style="111" customWidth="1"/>
    <col min="11525" max="11525" width="6" style="111" customWidth="1"/>
    <col min="11526" max="11526" width="14.140625" style="111" customWidth="1"/>
    <col min="11527" max="11776" width="9.140625" style="111"/>
    <col min="11777" max="11777" width="50.85546875" style="111" customWidth="1"/>
    <col min="11778" max="11779" width="6.7109375" style="111" customWidth="1"/>
    <col min="11780" max="11780" width="12.85546875" style="111" customWidth="1"/>
    <col min="11781" max="11781" width="6" style="111" customWidth="1"/>
    <col min="11782" max="11782" width="14.140625" style="111" customWidth="1"/>
    <col min="11783" max="12032" width="9.140625" style="111"/>
    <col min="12033" max="12033" width="50.85546875" style="111" customWidth="1"/>
    <col min="12034" max="12035" width="6.7109375" style="111" customWidth="1"/>
    <col min="12036" max="12036" width="12.85546875" style="111" customWidth="1"/>
    <col min="12037" max="12037" width="6" style="111" customWidth="1"/>
    <col min="12038" max="12038" width="14.140625" style="111" customWidth="1"/>
    <col min="12039" max="12288" width="9.140625" style="111"/>
    <col min="12289" max="12289" width="50.85546875" style="111" customWidth="1"/>
    <col min="12290" max="12291" width="6.7109375" style="111" customWidth="1"/>
    <col min="12292" max="12292" width="12.85546875" style="111" customWidth="1"/>
    <col min="12293" max="12293" width="6" style="111" customWidth="1"/>
    <col min="12294" max="12294" width="14.140625" style="111" customWidth="1"/>
    <col min="12295" max="12544" width="9.140625" style="111"/>
    <col min="12545" max="12545" width="50.85546875" style="111" customWidth="1"/>
    <col min="12546" max="12547" width="6.7109375" style="111" customWidth="1"/>
    <col min="12548" max="12548" width="12.85546875" style="111" customWidth="1"/>
    <col min="12549" max="12549" width="6" style="111" customWidth="1"/>
    <col min="12550" max="12550" width="14.140625" style="111" customWidth="1"/>
    <col min="12551" max="12800" width="9.140625" style="111"/>
    <col min="12801" max="12801" width="50.85546875" style="111" customWidth="1"/>
    <col min="12802" max="12803" width="6.7109375" style="111" customWidth="1"/>
    <col min="12804" max="12804" width="12.85546875" style="111" customWidth="1"/>
    <col min="12805" max="12805" width="6" style="111" customWidth="1"/>
    <col min="12806" max="12806" width="14.140625" style="111" customWidth="1"/>
    <col min="12807" max="13056" width="9.140625" style="111"/>
    <col min="13057" max="13057" width="50.85546875" style="111" customWidth="1"/>
    <col min="13058" max="13059" width="6.7109375" style="111" customWidth="1"/>
    <col min="13060" max="13060" width="12.85546875" style="111" customWidth="1"/>
    <col min="13061" max="13061" width="6" style="111" customWidth="1"/>
    <col min="13062" max="13062" width="14.140625" style="111" customWidth="1"/>
    <col min="13063" max="13312" width="9.140625" style="111"/>
    <col min="13313" max="13313" width="50.85546875" style="111" customWidth="1"/>
    <col min="13314" max="13315" width="6.7109375" style="111" customWidth="1"/>
    <col min="13316" max="13316" width="12.85546875" style="111" customWidth="1"/>
    <col min="13317" max="13317" width="6" style="111" customWidth="1"/>
    <col min="13318" max="13318" width="14.140625" style="111" customWidth="1"/>
    <col min="13319" max="13568" width="9.140625" style="111"/>
    <col min="13569" max="13569" width="50.85546875" style="111" customWidth="1"/>
    <col min="13570" max="13571" width="6.7109375" style="111" customWidth="1"/>
    <col min="13572" max="13572" width="12.85546875" style="111" customWidth="1"/>
    <col min="13573" max="13573" width="6" style="111" customWidth="1"/>
    <col min="13574" max="13574" width="14.140625" style="111" customWidth="1"/>
    <col min="13575" max="13824" width="9.140625" style="111"/>
    <col min="13825" max="13825" width="50.85546875" style="111" customWidth="1"/>
    <col min="13826" max="13827" width="6.7109375" style="111" customWidth="1"/>
    <col min="13828" max="13828" width="12.85546875" style="111" customWidth="1"/>
    <col min="13829" max="13829" width="6" style="111" customWidth="1"/>
    <col min="13830" max="13830" width="14.140625" style="111" customWidth="1"/>
    <col min="13831" max="14080" width="9.140625" style="111"/>
    <col min="14081" max="14081" width="50.85546875" style="111" customWidth="1"/>
    <col min="14082" max="14083" width="6.7109375" style="111" customWidth="1"/>
    <col min="14084" max="14084" width="12.85546875" style="111" customWidth="1"/>
    <col min="14085" max="14085" width="6" style="111" customWidth="1"/>
    <col min="14086" max="14086" width="14.140625" style="111" customWidth="1"/>
    <col min="14087" max="14336" width="9.140625" style="111"/>
    <col min="14337" max="14337" width="50.85546875" style="111" customWidth="1"/>
    <col min="14338" max="14339" width="6.7109375" style="111" customWidth="1"/>
    <col min="14340" max="14340" width="12.85546875" style="111" customWidth="1"/>
    <col min="14341" max="14341" width="6" style="111" customWidth="1"/>
    <col min="14342" max="14342" width="14.140625" style="111" customWidth="1"/>
    <col min="14343" max="14592" width="9.140625" style="111"/>
    <col min="14593" max="14593" width="50.85546875" style="111" customWidth="1"/>
    <col min="14594" max="14595" width="6.7109375" style="111" customWidth="1"/>
    <col min="14596" max="14596" width="12.85546875" style="111" customWidth="1"/>
    <col min="14597" max="14597" width="6" style="111" customWidth="1"/>
    <col min="14598" max="14598" width="14.140625" style="111" customWidth="1"/>
    <col min="14599" max="14848" width="9.140625" style="111"/>
    <col min="14849" max="14849" width="50.85546875" style="111" customWidth="1"/>
    <col min="14850" max="14851" width="6.7109375" style="111" customWidth="1"/>
    <col min="14852" max="14852" width="12.85546875" style="111" customWidth="1"/>
    <col min="14853" max="14853" width="6" style="111" customWidth="1"/>
    <col min="14854" max="14854" width="14.140625" style="111" customWidth="1"/>
    <col min="14855" max="15104" width="9.140625" style="111"/>
    <col min="15105" max="15105" width="50.85546875" style="111" customWidth="1"/>
    <col min="15106" max="15107" width="6.7109375" style="111" customWidth="1"/>
    <col min="15108" max="15108" width="12.85546875" style="111" customWidth="1"/>
    <col min="15109" max="15109" width="6" style="111" customWidth="1"/>
    <col min="15110" max="15110" width="14.140625" style="111" customWidth="1"/>
    <col min="15111" max="15360" width="9.140625" style="111"/>
    <col min="15361" max="15361" width="50.85546875" style="111" customWidth="1"/>
    <col min="15362" max="15363" width="6.7109375" style="111" customWidth="1"/>
    <col min="15364" max="15364" width="12.85546875" style="111" customWidth="1"/>
    <col min="15365" max="15365" width="6" style="111" customWidth="1"/>
    <col min="15366" max="15366" width="14.140625" style="111" customWidth="1"/>
    <col min="15367" max="15616" width="9.140625" style="111"/>
    <col min="15617" max="15617" width="50.85546875" style="111" customWidth="1"/>
    <col min="15618" max="15619" width="6.7109375" style="111" customWidth="1"/>
    <col min="15620" max="15620" width="12.85546875" style="111" customWidth="1"/>
    <col min="15621" max="15621" width="6" style="111" customWidth="1"/>
    <col min="15622" max="15622" width="14.140625" style="111" customWidth="1"/>
    <col min="15623" max="15872" width="9.140625" style="111"/>
    <col min="15873" max="15873" width="50.85546875" style="111" customWidth="1"/>
    <col min="15874" max="15875" width="6.7109375" style="111" customWidth="1"/>
    <col min="15876" max="15876" width="12.85546875" style="111" customWidth="1"/>
    <col min="15877" max="15877" width="6" style="111" customWidth="1"/>
    <col min="15878" max="15878" width="14.140625" style="111" customWidth="1"/>
    <col min="15879" max="16128" width="9.140625" style="111"/>
    <col min="16129" max="16129" width="50.85546875" style="111" customWidth="1"/>
    <col min="16130" max="16131" width="6.7109375" style="111" customWidth="1"/>
    <col min="16132" max="16132" width="12.85546875" style="111" customWidth="1"/>
    <col min="16133" max="16133" width="6" style="111" customWidth="1"/>
    <col min="16134" max="16134" width="14.140625" style="111" customWidth="1"/>
    <col min="16135" max="16384" width="9.140625" style="111"/>
  </cols>
  <sheetData>
    <row r="1" spans="1:6" ht="17.25" customHeight="1" x14ac:dyDescent="0.2">
      <c r="A1" s="365" t="s">
        <v>348</v>
      </c>
      <c r="B1" s="365"/>
      <c r="C1" s="365"/>
      <c r="D1" s="365"/>
      <c r="E1" s="365"/>
      <c r="F1" s="365"/>
    </row>
    <row r="2" spans="1:6" ht="12.95" customHeight="1" x14ac:dyDescent="0.2">
      <c r="A2" s="365" t="s">
        <v>349</v>
      </c>
      <c r="B2" s="365"/>
      <c r="C2" s="365"/>
      <c r="D2" s="365"/>
      <c r="E2" s="365"/>
      <c r="F2" s="365"/>
    </row>
    <row r="3" spans="1:6" x14ac:dyDescent="0.2">
      <c r="A3" s="365" t="s">
        <v>708</v>
      </c>
      <c r="B3" s="365"/>
      <c r="C3" s="365"/>
      <c r="D3" s="365"/>
      <c r="E3" s="365"/>
      <c r="F3" s="365"/>
    </row>
    <row r="4" spans="1:6" ht="17.25" customHeight="1" x14ac:dyDescent="0.2">
      <c r="A4" s="365" t="s">
        <v>350</v>
      </c>
      <c r="B4" s="365"/>
      <c r="C4" s="365"/>
      <c r="D4" s="365"/>
      <c r="E4" s="365"/>
      <c r="F4" s="365"/>
    </row>
    <row r="5" spans="1:6" ht="12.95" customHeight="1" x14ac:dyDescent="0.2">
      <c r="A5" s="365" t="s">
        <v>349</v>
      </c>
      <c r="B5" s="365"/>
      <c r="C5" s="365"/>
      <c r="D5" s="365"/>
      <c r="E5" s="365"/>
      <c r="F5" s="365"/>
    </row>
    <row r="6" spans="1:6" x14ac:dyDescent="0.2">
      <c r="A6" s="365" t="s">
        <v>351</v>
      </c>
      <c r="B6" s="365"/>
      <c r="C6" s="365"/>
      <c r="D6" s="365"/>
      <c r="E6" s="365"/>
      <c r="F6" s="365"/>
    </row>
    <row r="7" spans="1:6" x14ac:dyDescent="0.2">
      <c r="A7" s="112"/>
      <c r="B7" s="112"/>
      <c r="C7" s="112"/>
      <c r="D7" s="112"/>
      <c r="E7" s="112"/>
      <c r="F7" s="113"/>
    </row>
    <row r="8" spans="1:6" ht="49.5" customHeight="1" x14ac:dyDescent="0.3">
      <c r="A8" s="361" t="s">
        <v>352</v>
      </c>
      <c r="B8" s="361"/>
      <c r="C8" s="361"/>
      <c r="D8" s="361"/>
      <c r="E8" s="361"/>
      <c r="F8" s="361"/>
    </row>
    <row r="9" spans="1:6" ht="15.75" customHeight="1" x14ac:dyDescent="0.3">
      <c r="A9" s="114"/>
      <c r="B9" s="114"/>
      <c r="C9" s="114"/>
      <c r="D9" s="114"/>
      <c r="E9" s="114"/>
      <c r="F9" s="115" t="s">
        <v>3</v>
      </c>
    </row>
    <row r="10" spans="1:6" ht="12.95" customHeight="1" x14ac:dyDescent="0.2">
      <c r="A10" s="362" t="s">
        <v>5</v>
      </c>
      <c r="B10" s="363" t="s">
        <v>353</v>
      </c>
      <c r="C10" s="363" t="s">
        <v>354</v>
      </c>
      <c r="D10" s="363" t="s">
        <v>355</v>
      </c>
      <c r="E10" s="363" t="s">
        <v>356</v>
      </c>
      <c r="F10" s="364" t="s">
        <v>357</v>
      </c>
    </row>
    <row r="11" spans="1:6" x14ac:dyDescent="0.2">
      <c r="A11" s="362"/>
      <c r="B11" s="363"/>
      <c r="C11" s="363"/>
      <c r="D11" s="363"/>
      <c r="E11" s="363"/>
      <c r="F11" s="364"/>
    </row>
    <row r="12" spans="1:6" x14ac:dyDescent="0.2">
      <c r="A12" s="116">
        <v>1</v>
      </c>
      <c r="B12" s="117" t="s">
        <v>358</v>
      </c>
      <c r="C12" s="117" t="s">
        <v>359</v>
      </c>
      <c r="D12" s="117" t="s">
        <v>360</v>
      </c>
      <c r="E12" s="117" t="s">
        <v>361</v>
      </c>
      <c r="F12" s="118">
        <v>6</v>
      </c>
    </row>
    <row r="13" spans="1:6" ht="15.75" x14ac:dyDescent="0.25">
      <c r="A13" s="119" t="s">
        <v>362</v>
      </c>
      <c r="B13" s="120" t="s">
        <v>363</v>
      </c>
      <c r="C13" s="120"/>
      <c r="D13" s="120"/>
      <c r="E13" s="120"/>
      <c r="F13" s="121">
        <f>SUM(F14+F18+F23+F37+F41+F34)</f>
        <v>115728.03</v>
      </c>
    </row>
    <row r="14" spans="1:6" ht="26.45" customHeight="1" x14ac:dyDescent="0.2">
      <c r="A14" s="122" t="s">
        <v>364</v>
      </c>
      <c r="B14" s="123" t="s">
        <v>363</v>
      </c>
      <c r="C14" s="123" t="s">
        <v>365</v>
      </c>
      <c r="D14" s="123"/>
      <c r="E14" s="123"/>
      <c r="F14" s="124">
        <f>SUM(F17)</f>
        <v>1929.85</v>
      </c>
    </row>
    <row r="15" spans="1:6" ht="19.149999999999999" customHeight="1" x14ac:dyDescent="0.25">
      <c r="A15" s="125" t="s">
        <v>366</v>
      </c>
      <c r="B15" s="126" t="s">
        <v>363</v>
      </c>
      <c r="C15" s="126" t="s">
        <v>365</v>
      </c>
      <c r="D15" s="126" t="s">
        <v>367</v>
      </c>
      <c r="E15" s="126"/>
      <c r="F15" s="127">
        <f>SUM(F17)</f>
        <v>1929.85</v>
      </c>
    </row>
    <row r="16" spans="1:6" s="131" customFormat="1" ht="24.6" customHeight="1" x14ac:dyDescent="0.2">
      <c r="A16" s="128" t="s">
        <v>368</v>
      </c>
      <c r="B16" s="129" t="s">
        <v>363</v>
      </c>
      <c r="C16" s="129" t="s">
        <v>365</v>
      </c>
      <c r="D16" s="129" t="s">
        <v>367</v>
      </c>
      <c r="E16" s="129"/>
      <c r="F16" s="130">
        <f>SUM(F17)</f>
        <v>1929.85</v>
      </c>
    </row>
    <row r="17" spans="1:6" ht="52.5" customHeight="1" x14ac:dyDescent="0.2">
      <c r="A17" s="132" t="s">
        <v>369</v>
      </c>
      <c r="B17" s="133" t="s">
        <v>363</v>
      </c>
      <c r="C17" s="133" t="s">
        <v>365</v>
      </c>
      <c r="D17" s="133" t="s">
        <v>367</v>
      </c>
      <c r="E17" s="133" t="s">
        <v>370</v>
      </c>
      <c r="F17" s="134">
        <v>1929.85</v>
      </c>
    </row>
    <row r="18" spans="1:6" ht="26.45" customHeight="1" x14ac:dyDescent="0.2">
      <c r="A18" s="122" t="s">
        <v>371</v>
      </c>
      <c r="B18" s="123" t="s">
        <v>363</v>
      </c>
      <c r="C18" s="123" t="s">
        <v>372</v>
      </c>
      <c r="D18" s="123"/>
      <c r="E18" s="123"/>
      <c r="F18" s="124">
        <f>SUM(F19)</f>
        <v>4789.4799999999996</v>
      </c>
    </row>
    <row r="19" spans="1:6" s="135" customFormat="1" ht="16.899999999999999" customHeight="1" x14ac:dyDescent="0.25">
      <c r="A19" s="125" t="s">
        <v>366</v>
      </c>
      <c r="B19" s="126" t="s">
        <v>363</v>
      </c>
      <c r="C19" s="126" t="s">
        <v>372</v>
      </c>
      <c r="D19" s="126" t="s">
        <v>373</v>
      </c>
      <c r="E19" s="126"/>
      <c r="F19" s="127">
        <f>SUM(F20)</f>
        <v>4789.4799999999996</v>
      </c>
    </row>
    <row r="20" spans="1:6" ht="12" customHeight="1" x14ac:dyDescent="0.2">
      <c r="A20" s="132" t="s">
        <v>374</v>
      </c>
      <c r="B20" s="133" t="s">
        <v>363</v>
      </c>
      <c r="C20" s="133" t="s">
        <v>372</v>
      </c>
      <c r="D20" s="133" t="s">
        <v>373</v>
      </c>
      <c r="E20" s="133"/>
      <c r="F20" s="134">
        <f>SUM(F21+F22)</f>
        <v>4789.4799999999996</v>
      </c>
    </row>
    <row r="21" spans="1:6" s="131" customFormat="1" ht="51.6" customHeight="1" x14ac:dyDescent="0.2">
      <c r="A21" s="128" t="s">
        <v>369</v>
      </c>
      <c r="B21" s="129" t="s">
        <v>363</v>
      </c>
      <c r="C21" s="129" t="s">
        <v>372</v>
      </c>
      <c r="D21" s="129" t="s">
        <v>373</v>
      </c>
      <c r="E21" s="129" t="s">
        <v>370</v>
      </c>
      <c r="F21" s="130">
        <v>4490.96</v>
      </c>
    </row>
    <row r="22" spans="1:6" s="131" customFormat="1" ht="25.5" customHeight="1" x14ac:dyDescent="0.2">
      <c r="A22" s="128" t="s">
        <v>375</v>
      </c>
      <c r="B22" s="129" t="s">
        <v>363</v>
      </c>
      <c r="C22" s="129" t="s">
        <v>372</v>
      </c>
      <c r="D22" s="129" t="s">
        <v>373</v>
      </c>
      <c r="E22" s="129" t="s">
        <v>376</v>
      </c>
      <c r="F22" s="130">
        <v>298.52</v>
      </c>
    </row>
    <row r="23" spans="1:6" ht="14.25" x14ac:dyDescent="0.2">
      <c r="A23" s="122" t="s">
        <v>379</v>
      </c>
      <c r="B23" s="138" t="s">
        <v>363</v>
      </c>
      <c r="C23" s="138" t="s">
        <v>380</v>
      </c>
      <c r="D23" s="138"/>
      <c r="E23" s="138"/>
      <c r="F23" s="139">
        <f>SUM(F26+F24)</f>
        <v>68664.67</v>
      </c>
    </row>
    <row r="24" spans="1:6" s="135" customFormat="1" ht="25.5" customHeight="1" x14ac:dyDescent="0.25">
      <c r="A24" s="125" t="s">
        <v>381</v>
      </c>
      <c r="B24" s="140" t="s">
        <v>363</v>
      </c>
      <c r="C24" s="141" t="s">
        <v>380</v>
      </c>
      <c r="D24" s="126" t="s">
        <v>382</v>
      </c>
      <c r="E24" s="141"/>
      <c r="F24" s="127">
        <f>SUM(F25)</f>
        <v>2366.37</v>
      </c>
    </row>
    <row r="25" spans="1:6" ht="53.25" customHeight="1" x14ac:dyDescent="0.2">
      <c r="A25" s="128" t="s">
        <v>369</v>
      </c>
      <c r="B25" s="129" t="s">
        <v>363</v>
      </c>
      <c r="C25" s="129" t="s">
        <v>380</v>
      </c>
      <c r="D25" s="129" t="s">
        <v>382</v>
      </c>
      <c r="E25" s="129" t="s">
        <v>370</v>
      </c>
      <c r="F25" s="130">
        <v>2366.37</v>
      </c>
    </row>
    <row r="26" spans="1:6" ht="21.6" customHeight="1" x14ac:dyDescent="0.25">
      <c r="A26" s="125" t="s">
        <v>366</v>
      </c>
      <c r="B26" s="126" t="s">
        <v>363</v>
      </c>
      <c r="C26" s="126" t="s">
        <v>380</v>
      </c>
      <c r="D26" s="126"/>
      <c r="E26" s="126"/>
      <c r="F26" s="127">
        <f>SUM(F30+F27)</f>
        <v>66298.3</v>
      </c>
    </row>
    <row r="27" spans="1:6" ht="18" customHeight="1" x14ac:dyDescent="0.2">
      <c r="A27" s="128" t="s">
        <v>383</v>
      </c>
      <c r="B27" s="129" t="s">
        <v>363</v>
      </c>
      <c r="C27" s="129" t="s">
        <v>380</v>
      </c>
      <c r="D27" s="129" t="s">
        <v>384</v>
      </c>
      <c r="E27" s="129"/>
      <c r="F27" s="130">
        <f>SUM(F28+F29)</f>
        <v>7967.56</v>
      </c>
    </row>
    <row r="28" spans="1:6" ht="54" customHeight="1" x14ac:dyDescent="0.2">
      <c r="A28" s="132" t="s">
        <v>369</v>
      </c>
      <c r="B28" s="133" t="s">
        <v>363</v>
      </c>
      <c r="C28" s="133" t="s">
        <v>380</v>
      </c>
      <c r="D28" s="133" t="s">
        <v>384</v>
      </c>
      <c r="E28" s="133" t="s">
        <v>370</v>
      </c>
      <c r="F28" s="134">
        <v>7900.59</v>
      </c>
    </row>
    <row r="29" spans="1:6" ht="17.25" customHeight="1" x14ac:dyDescent="0.2">
      <c r="A29" s="142" t="s">
        <v>385</v>
      </c>
      <c r="B29" s="133" t="s">
        <v>363</v>
      </c>
      <c r="C29" s="133" t="s">
        <v>380</v>
      </c>
      <c r="D29" s="133" t="s">
        <v>384</v>
      </c>
      <c r="E29" s="133" t="s">
        <v>386</v>
      </c>
      <c r="F29" s="134">
        <v>66.97</v>
      </c>
    </row>
    <row r="30" spans="1:6" ht="18" customHeight="1" x14ac:dyDescent="0.2">
      <c r="A30" s="128" t="s">
        <v>374</v>
      </c>
      <c r="B30" s="129" t="s">
        <v>363</v>
      </c>
      <c r="C30" s="129" t="s">
        <v>380</v>
      </c>
      <c r="D30" s="129" t="s">
        <v>373</v>
      </c>
      <c r="E30" s="129"/>
      <c r="F30" s="130">
        <f>SUM(F31+F32+F33)</f>
        <v>58330.740000000005</v>
      </c>
    </row>
    <row r="31" spans="1:6" ht="53.25" customHeight="1" x14ac:dyDescent="0.2">
      <c r="A31" s="132" t="s">
        <v>369</v>
      </c>
      <c r="B31" s="133" t="s">
        <v>363</v>
      </c>
      <c r="C31" s="133" t="s">
        <v>380</v>
      </c>
      <c r="D31" s="133" t="s">
        <v>373</v>
      </c>
      <c r="E31" s="133" t="s">
        <v>370</v>
      </c>
      <c r="F31" s="134">
        <v>53248.98</v>
      </c>
    </row>
    <row r="32" spans="1:6" ht="25.5" customHeight="1" x14ac:dyDescent="0.2">
      <c r="A32" s="132" t="s">
        <v>387</v>
      </c>
      <c r="B32" s="133" t="s">
        <v>363</v>
      </c>
      <c r="C32" s="133" t="s">
        <v>380</v>
      </c>
      <c r="D32" s="133" t="s">
        <v>373</v>
      </c>
      <c r="E32" s="133" t="s">
        <v>376</v>
      </c>
      <c r="F32" s="134">
        <v>5021.76</v>
      </c>
    </row>
    <row r="33" spans="1:6" x14ac:dyDescent="0.2">
      <c r="A33" s="132" t="s">
        <v>377</v>
      </c>
      <c r="B33" s="136" t="s">
        <v>363</v>
      </c>
      <c r="C33" s="137" t="s">
        <v>380</v>
      </c>
      <c r="D33" s="133" t="s">
        <v>373</v>
      </c>
      <c r="E33" s="137" t="s">
        <v>378</v>
      </c>
      <c r="F33" s="130">
        <v>60</v>
      </c>
    </row>
    <row r="34" spans="1:6" s="144" customFormat="1" ht="15" x14ac:dyDescent="0.25">
      <c r="A34" s="122" t="s">
        <v>388</v>
      </c>
      <c r="B34" s="120" t="s">
        <v>363</v>
      </c>
      <c r="C34" s="143" t="s">
        <v>389</v>
      </c>
      <c r="D34" s="143"/>
      <c r="E34" s="143"/>
      <c r="F34" s="121">
        <f>SUM(F35)</f>
        <v>203.1</v>
      </c>
    </row>
    <row r="35" spans="1:6" s="135" customFormat="1" ht="54" customHeight="1" x14ac:dyDescent="0.25">
      <c r="A35" s="125" t="s">
        <v>390</v>
      </c>
      <c r="B35" s="126" t="s">
        <v>363</v>
      </c>
      <c r="C35" s="126" t="s">
        <v>389</v>
      </c>
      <c r="D35" s="126" t="s">
        <v>391</v>
      </c>
      <c r="E35" s="126"/>
      <c r="F35" s="127">
        <f>SUM(F36)</f>
        <v>203.1</v>
      </c>
    </row>
    <row r="36" spans="1:6" s="135" customFormat="1" ht="27.2" customHeight="1" x14ac:dyDescent="0.25">
      <c r="A36" s="128" t="s">
        <v>392</v>
      </c>
      <c r="B36" s="129" t="s">
        <v>363</v>
      </c>
      <c r="C36" s="129" t="s">
        <v>389</v>
      </c>
      <c r="D36" s="129" t="s">
        <v>391</v>
      </c>
      <c r="E36" s="129" t="s">
        <v>376</v>
      </c>
      <c r="F36" s="130">
        <v>203.1</v>
      </c>
    </row>
    <row r="37" spans="1:6" ht="14.25" x14ac:dyDescent="0.2">
      <c r="A37" s="145" t="s">
        <v>393</v>
      </c>
      <c r="B37" s="120" t="s">
        <v>363</v>
      </c>
      <c r="C37" s="120" t="s">
        <v>394</v>
      </c>
      <c r="D37" s="120"/>
      <c r="E37" s="120"/>
      <c r="F37" s="121">
        <f>SUM(F38)</f>
        <v>3000</v>
      </c>
    </row>
    <row r="38" spans="1:6" ht="13.5" x14ac:dyDescent="0.25">
      <c r="A38" s="146" t="s">
        <v>393</v>
      </c>
      <c r="B38" s="140" t="s">
        <v>363</v>
      </c>
      <c r="C38" s="140" t="s">
        <v>394</v>
      </c>
      <c r="D38" s="140" t="s">
        <v>395</v>
      </c>
      <c r="E38" s="140"/>
      <c r="F38" s="127">
        <f>SUM(F39)</f>
        <v>3000</v>
      </c>
    </row>
    <row r="39" spans="1:6" s="131" customFormat="1" ht="25.5" x14ac:dyDescent="0.2">
      <c r="A39" s="128" t="s">
        <v>396</v>
      </c>
      <c r="B39" s="147" t="s">
        <v>363</v>
      </c>
      <c r="C39" s="147" t="s">
        <v>394</v>
      </c>
      <c r="D39" s="147" t="s">
        <v>395</v>
      </c>
      <c r="E39" s="147"/>
      <c r="F39" s="130">
        <f>SUM(F40)</f>
        <v>3000</v>
      </c>
    </row>
    <row r="40" spans="1:6" ht="15.2" customHeight="1" x14ac:dyDescent="0.2">
      <c r="A40" s="132" t="s">
        <v>377</v>
      </c>
      <c r="B40" s="136" t="s">
        <v>363</v>
      </c>
      <c r="C40" s="136" t="s">
        <v>394</v>
      </c>
      <c r="D40" s="136" t="s">
        <v>395</v>
      </c>
      <c r="E40" s="136" t="s">
        <v>378</v>
      </c>
      <c r="F40" s="134">
        <v>3000</v>
      </c>
    </row>
    <row r="41" spans="1:6" ht="15.75" customHeight="1" x14ac:dyDescent="0.2">
      <c r="A41" s="145" t="s">
        <v>397</v>
      </c>
      <c r="B41" s="120" t="s">
        <v>363</v>
      </c>
      <c r="C41" s="120" t="s">
        <v>398</v>
      </c>
      <c r="D41" s="120"/>
      <c r="E41" s="120"/>
      <c r="F41" s="121">
        <f>SUM(F42+F54+F66+F47+F59)</f>
        <v>37140.93</v>
      </c>
    </row>
    <row r="42" spans="1:6" ht="19.899999999999999" customHeight="1" x14ac:dyDescent="0.25">
      <c r="A42" s="125" t="s">
        <v>366</v>
      </c>
      <c r="B42" s="126" t="s">
        <v>363</v>
      </c>
      <c r="C42" s="126" t="s">
        <v>398</v>
      </c>
      <c r="D42" s="126" t="s">
        <v>399</v>
      </c>
      <c r="E42" s="126"/>
      <c r="F42" s="127">
        <f>SUM(F43)</f>
        <v>1638.5</v>
      </c>
    </row>
    <row r="43" spans="1:6" ht="17.25" customHeight="1" x14ac:dyDescent="0.2">
      <c r="A43" s="132" t="s">
        <v>400</v>
      </c>
      <c r="B43" s="133" t="s">
        <v>401</v>
      </c>
      <c r="C43" s="133" t="s">
        <v>398</v>
      </c>
      <c r="D43" s="133" t="s">
        <v>399</v>
      </c>
      <c r="E43" s="133"/>
      <c r="F43" s="134">
        <f>SUM(F44+F45+F46)</f>
        <v>1638.5</v>
      </c>
    </row>
    <row r="44" spans="1:6" ht="52.9" customHeight="1" x14ac:dyDescent="0.2">
      <c r="A44" s="128" t="s">
        <v>369</v>
      </c>
      <c r="B44" s="129" t="s">
        <v>363</v>
      </c>
      <c r="C44" s="129" t="s">
        <v>398</v>
      </c>
      <c r="D44" s="129" t="s">
        <v>399</v>
      </c>
      <c r="E44" s="129" t="s">
        <v>370</v>
      </c>
      <c r="F44" s="130">
        <v>1268.67</v>
      </c>
    </row>
    <row r="45" spans="1:6" s="131" customFormat="1" ht="25.5" customHeight="1" x14ac:dyDescent="0.2">
      <c r="A45" s="128" t="s">
        <v>387</v>
      </c>
      <c r="B45" s="129" t="s">
        <v>363</v>
      </c>
      <c r="C45" s="129" t="s">
        <v>398</v>
      </c>
      <c r="D45" s="129" t="s">
        <v>399</v>
      </c>
      <c r="E45" s="129" t="s">
        <v>376</v>
      </c>
      <c r="F45" s="130">
        <v>296.2</v>
      </c>
    </row>
    <row r="46" spans="1:6" s="131" customFormat="1" ht="20.25" customHeight="1" x14ac:dyDescent="0.2">
      <c r="A46" s="142" t="s">
        <v>385</v>
      </c>
      <c r="B46" s="129" t="s">
        <v>363</v>
      </c>
      <c r="C46" s="129" t="s">
        <v>398</v>
      </c>
      <c r="D46" s="129" t="s">
        <v>399</v>
      </c>
      <c r="E46" s="129" t="s">
        <v>386</v>
      </c>
      <c r="F46" s="130">
        <v>73.63</v>
      </c>
    </row>
    <row r="47" spans="1:6" ht="26.25" customHeight="1" x14ac:dyDescent="0.2">
      <c r="A47" s="148" t="s">
        <v>402</v>
      </c>
      <c r="B47" s="149" t="s">
        <v>363</v>
      </c>
      <c r="C47" s="149" t="s">
        <v>398</v>
      </c>
      <c r="D47" s="149" t="s">
        <v>403</v>
      </c>
      <c r="E47" s="149"/>
      <c r="F47" s="124">
        <f>SUM(F48+F52)</f>
        <v>845.22</v>
      </c>
    </row>
    <row r="48" spans="1:6" ht="38.25" x14ac:dyDescent="0.2">
      <c r="A48" s="142" t="s">
        <v>404</v>
      </c>
      <c r="B48" s="136" t="s">
        <v>363</v>
      </c>
      <c r="C48" s="136" t="s">
        <v>398</v>
      </c>
      <c r="D48" s="136" t="s">
        <v>403</v>
      </c>
      <c r="E48" s="136"/>
      <c r="F48" s="134">
        <f>SUM(F49+F51+F50)</f>
        <v>845</v>
      </c>
    </row>
    <row r="49" spans="1:6" ht="53.25" customHeight="1" x14ac:dyDescent="0.2">
      <c r="A49" s="128" t="s">
        <v>369</v>
      </c>
      <c r="B49" s="129" t="s">
        <v>363</v>
      </c>
      <c r="C49" s="129" t="s">
        <v>398</v>
      </c>
      <c r="D49" s="147" t="s">
        <v>403</v>
      </c>
      <c r="E49" s="129" t="s">
        <v>370</v>
      </c>
      <c r="F49" s="130">
        <v>571.1</v>
      </c>
    </row>
    <row r="50" spans="1:6" ht="50.45" customHeight="1" x14ac:dyDescent="0.2">
      <c r="A50" s="128" t="s">
        <v>369</v>
      </c>
      <c r="B50" s="133" t="s">
        <v>363</v>
      </c>
      <c r="C50" s="133" t="s">
        <v>398</v>
      </c>
      <c r="D50" s="147" t="s">
        <v>405</v>
      </c>
      <c r="E50" s="129" t="s">
        <v>370</v>
      </c>
      <c r="F50" s="130">
        <v>178.4</v>
      </c>
    </row>
    <row r="51" spans="1:6" s="131" customFormat="1" ht="25.5" customHeight="1" x14ac:dyDescent="0.2">
      <c r="A51" s="128" t="s">
        <v>387</v>
      </c>
      <c r="B51" s="129" t="s">
        <v>363</v>
      </c>
      <c r="C51" s="129" t="s">
        <v>398</v>
      </c>
      <c r="D51" s="147" t="s">
        <v>403</v>
      </c>
      <c r="E51" s="129" t="s">
        <v>376</v>
      </c>
      <c r="F51" s="130">
        <v>95.5</v>
      </c>
    </row>
    <row r="52" spans="1:6" ht="51" x14ac:dyDescent="0.2">
      <c r="A52" s="132" t="s">
        <v>406</v>
      </c>
      <c r="B52" s="133" t="s">
        <v>363</v>
      </c>
      <c r="C52" s="133" t="s">
        <v>398</v>
      </c>
      <c r="D52" s="133" t="s">
        <v>407</v>
      </c>
      <c r="E52" s="133"/>
      <c r="F52" s="134">
        <f>SUM(F53)</f>
        <v>0.22</v>
      </c>
    </row>
    <row r="53" spans="1:6" ht="54" customHeight="1" x14ac:dyDescent="0.2">
      <c r="A53" s="128" t="s">
        <v>369</v>
      </c>
      <c r="B53" s="129" t="s">
        <v>363</v>
      </c>
      <c r="C53" s="129" t="s">
        <v>398</v>
      </c>
      <c r="D53" s="129" t="s">
        <v>407</v>
      </c>
      <c r="E53" s="129" t="s">
        <v>370</v>
      </c>
      <c r="F53" s="130">
        <v>0.22</v>
      </c>
    </row>
    <row r="54" spans="1:6" ht="29.25" customHeight="1" x14ac:dyDescent="0.25">
      <c r="A54" s="125" t="s">
        <v>408</v>
      </c>
      <c r="B54" s="126" t="s">
        <v>363</v>
      </c>
      <c r="C54" s="126" t="s">
        <v>398</v>
      </c>
      <c r="D54" s="126" t="s">
        <v>409</v>
      </c>
      <c r="E54" s="126"/>
      <c r="F54" s="127">
        <f>SUM(F55)</f>
        <v>11037.21</v>
      </c>
    </row>
    <row r="55" spans="1:6" s="131" customFormat="1" ht="16.5" customHeight="1" x14ac:dyDescent="0.2">
      <c r="A55" s="150" t="s">
        <v>410</v>
      </c>
      <c r="B55" s="129" t="s">
        <v>363</v>
      </c>
      <c r="C55" s="129" t="s">
        <v>398</v>
      </c>
      <c r="D55" s="129" t="s">
        <v>409</v>
      </c>
      <c r="E55" s="129"/>
      <c r="F55" s="130">
        <f>SUM(F56+F58+F57)</f>
        <v>11037.21</v>
      </c>
    </row>
    <row r="56" spans="1:6" ht="26.25" customHeight="1" x14ac:dyDescent="0.2">
      <c r="A56" s="128" t="s">
        <v>387</v>
      </c>
      <c r="B56" s="129" t="s">
        <v>363</v>
      </c>
      <c r="C56" s="129" t="s">
        <v>398</v>
      </c>
      <c r="D56" s="129" t="s">
        <v>411</v>
      </c>
      <c r="E56" s="129" t="s">
        <v>376</v>
      </c>
      <c r="F56" s="130">
        <v>9807.2099999999991</v>
      </c>
    </row>
    <row r="57" spans="1:6" ht="18" customHeight="1" x14ac:dyDescent="0.2">
      <c r="A57" s="128" t="s">
        <v>377</v>
      </c>
      <c r="B57" s="129" t="s">
        <v>363</v>
      </c>
      <c r="C57" s="129" t="s">
        <v>398</v>
      </c>
      <c r="D57" s="129" t="s">
        <v>411</v>
      </c>
      <c r="E57" s="129" t="s">
        <v>378</v>
      </c>
      <c r="F57" s="130">
        <v>730</v>
      </c>
    </row>
    <row r="58" spans="1:6" x14ac:dyDescent="0.2">
      <c r="A58" s="132" t="s">
        <v>377</v>
      </c>
      <c r="B58" s="133" t="s">
        <v>363</v>
      </c>
      <c r="C58" s="133" t="s">
        <v>398</v>
      </c>
      <c r="D58" s="133" t="s">
        <v>412</v>
      </c>
      <c r="E58" s="133" t="s">
        <v>378</v>
      </c>
      <c r="F58" s="134">
        <v>500</v>
      </c>
    </row>
    <row r="59" spans="1:6" s="135" customFormat="1" ht="26.25" x14ac:dyDescent="0.25">
      <c r="A59" s="148" t="s">
        <v>413</v>
      </c>
      <c r="B59" s="149" t="s">
        <v>363</v>
      </c>
      <c r="C59" s="149" t="s">
        <v>398</v>
      </c>
      <c r="D59" s="149"/>
      <c r="E59" s="149"/>
      <c r="F59" s="124">
        <f>SUM(F62+F60)</f>
        <v>9170</v>
      </c>
    </row>
    <row r="60" spans="1:6" s="131" customFormat="1" ht="51" x14ac:dyDescent="0.2">
      <c r="A60" s="132" t="s">
        <v>224</v>
      </c>
      <c r="B60" s="136" t="s">
        <v>363</v>
      </c>
      <c r="C60" s="136" t="s">
        <v>398</v>
      </c>
      <c r="D60" s="136" t="s">
        <v>414</v>
      </c>
      <c r="E60" s="136"/>
      <c r="F60" s="130">
        <f>SUM(F61)</f>
        <v>4585</v>
      </c>
    </row>
    <row r="61" spans="1:6" s="135" customFormat="1" ht="64.5" x14ac:dyDescent="0.25">
      <c r="A61" s="128" t="s">
        <v>369</v>
      </c>
      <c r="B61" s="147" t="s">
        <v>363</v>
      </c>
      <c r="C61" s="147" t="s">
        <v>398</v>
      </c>
      <c r="D61" s="147" t="s">
        <v>414</v>
      </c>
      <c r="E61" s="147" t="s">
        <v>370</v>
      </c>
      <c r="F61" s="130">
        <v>4585</v>
      </c>
    </row>
    <row r="62" spans="1:6" ht="25.5" customHeight="1" x14ac:dyDescent="0.2">
      <c r="A62" s="142" t="s">
        <v>415</v>
      </c>
      <c r="B62" s="136" t="s">
        <v>363</v>
      </c>
      <c r="C62" s="136" t="s">
        <v>398</v>
      </c>
      <c r="D62" s="136" t="s">
        <v>416</v>
      </c>
      <c r="E62" s="136"/>
      <c r="F62" s="134">
        <f>SUM(F63+F64+F65)</f>
        <v>4585</v>
      </c>
    </row>
    <row r="63" spans="1:6" ht="51.75" customHeight="1" x14ac:dyDescent="0.2">
      <c r="A63" s="128" t="s">
        <v>369</v>
      </c>
      <c r="B63" s="129" t="s">
        <v>363</v>
      </c>
      <c r="C63" s="129" t="s">
        <v>398</v>
      </c>
      <c r="D63" s="147" t="s">
        <v>416</v>
      </c>
      <c r="E63" s="129" t="s">
        <v>370</v>
      </c>
      <c r="F63" s="130">
        <v>3383.19</v>
      </c>
    </row>
    <row r="64" spans="1:6" ht="25.5" x14ac:dyDescent="0.2">
      <c r="A64" s="128" t="s">
        <v>387</v>
      </c>
      <c r="B64" s="129" t="s">
        <v>363</v>
      </c>
      <c r="C64" s="129" t="s">
        <v>398</v>
      </c>
      <c r="D64" s="147" t="s">
        <v>416</v>
      </c>
      <c r="E64" s="129" t="s">
        <v>376</v>
      </c>
      <c r="F64" s="130">
        <v>1201.21</v>
      </c>
    </row>
    <row r="65" spans="1:8" x14ac:dyDescent="0.2">
      <c r="A65" s="128" t="s">
        <v>377</v>
      </c>
      <c r="B65" s="129" t="s">
        <v>363</v>
      </c>
      <c r="C65" s="129" t="s">
        <v>398</v>
      </c>
      <c r="D65" s="147" t="s">
        <v>416</v>
      </c>
      <c r="E65" s="129" t="s">
        <v>378</v>
      </c>
      <c r="F65" s="130">
        <v>0.6</v>
      </c>
    </row>
    <row r="66" spans="1:8" s="135" customFormat="1" ht="13.5" x14ac:dyDescent="0.25">
      <c r="A66" s="125" t="s">
        <v>417</v>
      </c>
      <c r="B66" s="140" t="s">
        <v>363</v>
      </c>
      <c r="C66" s="140" t="s">
        <v>398</v>
      </c>
      <c r="D66" s="140" t="s">
        <v>418</v>
      </c>
      <c r="E66" s="126"/>
      <c r="F66" s="127">
        <f>SUM(F67+F71+F69+F75+F78)</f>
        <v>14450</v>
      </c>
    </row>
    <row r="67" spans="1:8" ht="37.5" customHeight="1" x14ac:dyDescent="0.2">
      <c r="A67" s="132" t="s">
        <v>419</v>
      </c>
      <c r="B67" s="136" t="s">
        <v>363</v>
      </c>
      <c r="C67" s="136" t="s">
        <v>398</v>
      </c>
      <c r="D67" s="136" t="s">
        <v>420</v>
      </c>
      <c r="E67" s="136"/>
      <c r="F67" s="134">
        <f>SUM(F68)</f>
        <v>95</v>
      </c>
    </row>
    <row r="68" spans="1:8" s="131" customFormat="1" ht="25.5" x14ac:dyDescent="0.2">
      <c r="A68" s="128" t="s">
        <v>387</v>
      </c>
      <c r="B68" s="147" t="s">
        <v>363</v>
      </c>
      <c r="C68" s="147" t="s">
        <v>398</v>
      </c>
      <c r="D68" s="147" t="s">
        <v>420</v>
      </c>
      <c r="E68" s="147" t="s">
        <v>376</v>
      </c>
      <c r="F68" s="130">
        <v>95</v>
      </c>
    </row>
    <row r="69" spans="1:8" s="131" customFormat="1" ht="38.25" customHeight="1" x14ac:dyDescent="0.2">
      <c r="A69" s="151" t="s">
        <v>421</v>
      </c>
      <c r="B69" s="136" t="s">
        <v>363</v>
      </c>
      <c r="C69" s="136" t="s">
        <v>398</v>
      </c>
      <c r="D69" s="136" t="s">
        <v>422</v>
      </c>
      <c r="E69" s="136"/>
      <c r="F69" s="134">
        <f>SUM(F70)</f>
        <v>45</v>
      </c>
    </row>
    <row r="70" spans="1:8" s="131" customFormat="1" ht="26.25" customHeight="1" x14ac:dyDescent="0.2">
      <c r="A70" s="128" t="s">
        <v>387</v>
      </c>
      <c r="B70" s="147" t="s">
        <v>363</v>
      </c>
      <c r="C70" s="147" t="s">
        <v>398</v>
      </c>
      <c r="D70" s="147" t="s">
        <v>422</v>
      </c>
      <c r="E70" s="147" t="s">
        <v>376</v>
      </c>
      <c r="F70" s="130">
        <v>45</v>
      </c>
    </row>
    <row r="71" spans="1:8" ht="39.6" customHeight="1" x14ac:dyDescent="0.2">
      <c r="A71" s="151" t="s">
        <v>423</v>
      </c>
      <c r="B71" s="136" t="s">
        <v>363</v>
      </c>
      <c r="C71" s="136" t="s">
        <v>424</v>
      </c>
      <c r="D71" s="136" t="s">
        <v>425</v>
      </c>
      <c r="E71" s="136"/>
      <c r="F71" s="134">
        <f>SUM(F72+F74+F73)</f>
        <v>9770</v>
      </c>
    </row>
    <row r="72" spans="1:8" s="131" customFormat="1" ht="25.5" x14ac:dyDescent="0.2">
      <c r="A72" s="128" t="s">
        <v>387</v>
      </c>
      <c r="B72" s="147" t="s">
        <v>363</v>
      </c>
      <c r="C72" s="147" t="s">
        <v>398</v>
      </c>
      <c r="D72" s="147" t="s">
        <v>425</v>
      </c>
      <c r="E72" s="147" t="s">
        <v>376</v>
      </c>
      <c r="F72" s="130">
        <v>8670</v>
      </c>
    </row>
    <row r="73" spans="1:8" s="131" customFormat="1" ht="25.5" customHeight="1" x14ac:dyDescent="0.2">
      <c r="A73" s="128" t="s">
        <v>426</v>
      </c>
      <c r="B73" s="147" t="s">
        <v>363</v>
      </c>
      <c r="C73" s="147" t="s">
        <v>398</v>
      </c>
      <c r="D73" s="147" t="s">
        <v>425</v>
      </c>
      <c r="E73" s="147" t="s">
        <v>427</v>
      </c>
      <c r="F73" s="130">
        <v>600</v>
      </c>
    </row>
    <row r="74" spans="1:8" s="131" customFormat="1" ht="18.600000000000001" customHeight="1" x14ac:dyDescent="0.2">
      <c r="A74" s="128" t="s">
        <v>377</v>
      </c>
      <c r="B74" s="147" t="s">
        <v>363</v>
      </c>
      <c r="C74" s="147" t="s">
        <v>398</v>
      </c>
      <c r="D74" s="147" t="s">
        <v>425</v>
      </c>
      <c r="E74" s="147" t="s">
        <v>378</v>
      </c>
      <c r="F74" s="130">
        <v>500</v>
      </c>
      <c r="H74" s="152"/>
    </row>
    <row r="75" spans="1:8" s="131" customFormat="1" ht="25.9" customHeight="1" x14ac:dyDescent="0.2">
      <c r="A75" s="151" t="s">
        <v>428</v>
      </c>
      <c r="B75" s="136" t="s">
        <v>363</v>
      </c>
      <c r="C75" s="136" t="s">
        <v>424</v>
      </c>
      <c r="D75" s="136" t="s">
        <v>429</v>
      </c>
      <c r="E75" s="136"/>
      <c r="F75" s="134">
        <f>SUM(F76+F77)</f>
        <v>4390</v>
      </c>
    </row>
    <row r="76" spans="1:8" s="131" customFormat="1" ht="26.25" customHeight="1" x14ac:dyDescent="0.2">
      <c r="A76" s="128" t="s">
        <v>387</v>
      </c>
      <c r="B76" s="147" t="s">
        <v>363</v>
      </c>
      <c r="C76" s="147" t="s">
        <v>398</v>
      </c>
      <c r="D76" s="147" t="s">
        <v>429</v>
      </c>
      <c r="E76" s="147" t="s">
        <v>376</v>
      </c>
      <c r="F76" s="130">
        <v>99</v>
      </c>
    </row>
    <row r="77" spans="1:8" s="131" customFormat="1" ht="26.25" customHeight="1" x14ac:dyDescent="0.2">
      <c r="A77" s="128" t="s">
        <v>426</v>
      </c>
      <c r="B77" s="147" t="s">
        <v>363</v>
      </c>
      <c r="C77" s="147" t="s">
        <v>398</v>
      </c>
      <c r="D77" s="147" t="s">
        <v>429</v>
      </c>
      <c r="E77" s="147" t="s">
        <v>427</v>
      </c>
      <c r="F77" s="130">
        <v>4291</v>
      </c>
    </row>
    <row r="78" spans="1:8" ht="37.5" customHeight="1" x14ac:dyDescent="0.2">
      <c r="A78" s="132" t="s">
        <v>430</v>
      </c>
      <c r="B78" s="136" t="s">
        <v>363</v>
      </c>
      <c r="C78" s="136" t="s">
        <v>398</v>
      </c>
      <c r="D78" s="136" t="s">
        <v>431</v>
      </c>
      <c r="E78" s="136"/>
      <c r="F78" s="134">
        <f>SUM(F79)</f>
        <v>150</v>
      </c>
    </row>
    <row r="79" spans="1:8" s="131" customFormat="1" ht="26.25" customHeight="1" x14ac:dyDescent="0.2">
      <c r="A79" s="128" t="s">
        <v>387</v>
      </c>
      <c r="B79" s="147" t="s">
        <v>363</v>
      </c>
      <c r="C79" s="147" t="s">
        <v>398</v>
      </c>
      <c r="D79" s="147" t="s">
        <v>431</v>
      </c>
      <c r="E79" s="147" t="s">
        <v>376</v>
      </c>
      <c r="F79" s="130">
        <v>150</v>
      </c>
    </row>
    <row r="80" spans="1:8" s="156" customFormat="1" ht="20.45" customHeight="1" x14ac:dyDescent="0.25">
      <c r="A80" s="153" t="s">
        <v>432</v>
      </c>
      <c r="B80" s="154" t="s">
        <v>365</v>
      </c>
      <c r="C80" s="154"/>
      <c r="D80" s="154"/>
      <c r="E80" s="154"/>
      <c r="F80" s="155">
        <f>SUM(F81)</f>
        <v>73</v>
      </c>
    </row>
    <row r="81" spans="1:6" s="135" customFormat="1" ht="18" customHeight="1" x14ac:dyDescent="0.25">
      <c r="A81" s="125" t="s">
        <v>433</v>
      </c>
      <c r="B81" s="140" t="s">
        <v>365</v>
      </c>
      <c r="C81" s="140" t="s">
        <v>380</v>
      </c>
      <c r="D81" s="140"/>
      <c r="E81" s="140"/>
      <c r="F81" s="127">
        <f>SUM(F82)</f>
        <v>73</v>
      </c>
    </row>
    <row r="82" spans="1:6" s="135" customFormat="1" ht="52.15" customHeight="1" x14ac:dyDescent="0.25">
      <c r="A82" s="125" t="s">
        <v>434</v>
      </c>
      <c r="B82" s="140" t="s">
        <v>365</v>
      </c>
      <c r="C82" s="140" t="s">
        <v>380</v>
      </c>
      <c r="D82" s="140" t="s">
        <v>435</v>
      </c>
      <c r="E82" s="140"/>
      <c r="F82" s="127">
        <f>SUM(F83)</f>
        <v>73</v>
      </c>
    </row>
    <row r="83" spans="1:6" s="131" customFormat="1" ht="26.25" customHeight="1" x14ac:dyDescent="0.2">
      <c r="A83" s="132" t="s">
        <v>387</v>
      </c>
      <c r="B83" s="147" t="s">
        <v>365</v>
      </c>
      <c r="C83" s="147" t="s">
        <v>380</v>
      </c>
      <c r="D83" s="147" t="s">
        <v>435</v>
      </c>
      <c r="E83" s="147" t="s">
        <v>376</v>
      </c>
      <c r="F83" s="130">
        <v>73</v>
      </c>
    </row>
    <row r="84" spans="1:6" s="131" customFormat="1" ht="29.45" customHeight="1" x14ac:dyDescent="0.25">
      <c r="A84" s="153" t="s">
        <v>436</v>
      </c>
      <c r="B84" s="157" t="s">
        <v>372</v>
      </c>
      <c r="C84" s="157"/>
      <c r="D84" s="157"/>
      <c r="E84" s="157"/>
      <c r="F84" s="155">
        <f>SUM(F85)</f>
        <v>500</v>
      </c>
    </row>
    <row r="85" spans="1:6" s="131" customFormat="1" ht="26.25" customHeight="1" x14ac:dyDescent="0.25">
      <c r="A85" s="125" t="s">
        <v>437</v>
      </c>
      <c r="B85" s="126" t="s">
        <v>372</v>
      </c>
      <c r="C85" s="126" t="s">
        <v>438</v>
      </c>
      <c r="D85" s="126"/>
      <c r="E85" s="126"/>
      <c r="F85" s="127">
        <f>SUM(F86)</f>
        <v>500</v>
      </c>
    </row>
    <row r="86" spans="1:6" s="131" customFormat="1" ht="20.45" customHeight="1" x14ac:dyDescent="0.25">
      <c r="A86" s="125" t="s">
        <v>417</v>
      </c>
      <c r="B86" s="126" t="s">
        <v>372</v>
      </c>
      <c r="C86" s="126" t="s">
        <v>438</v>
      </c>
      <c r="D86" s="126" t="s">
        <v>418</v>
      </c>
      <c r="E86" s="126"/>
      <c r="F86" s="127">
        <f>SUM(F87)</f>
        <v>500</v>
      </c>
    </row>
    <row r="87" spans="1:6" s="131" customFormat="1" ht="26.25" customHeight="1" x14ac:dyDescent="0.2">
      <c r="A87" s="148" t="s">
        <v>439</v>
      </c>
      <c r="B87" s="123" t="s">
        <v>372</v>
      </c>
      <c r="C87" s="123" t="s">
        <v>438</v>
      </c>
      <c r="D87" s="123" t="s">
        <v>440</v>
      </c>
      <c r="E87" s="123"/>
      <c r="F87" s="124">
        <f>SUM(F91+F89)</f>
        <v>500</v>
      </c>
    </row>
    <row r="88" spans="1:6" s="131" customFormat="1" ht="13.9" customHeight="1" x14ac:dyDescent="0.2">
      <c r="A88" s="128" t="s">
        <v>441</v>
      </c>
      <c r="B88" s="129" t="s">
        <v>372</v>
      </c>
      <c r="C88" s="129" t="s">
        <v>438</v>
      </c>
      <c r="D88" s="129" t="s">
        <v>440</v>
      </c>
      <c r="E88" s="129"/>
      <c r="F88" s="130">
        <f>SUM(F89)</f>
        <v>300</v>
      </c>
    </row>
    <row r="89" spans="1:6" s="131" customFormat="1" ht="53.45" customHeight="1" x14ac:dyDescent="0.2">
      <c r="A89" s="128" t="s">
        <v>369</v>
      </c>
      <c r="B89" s="133" t="s">
        <v>372</v>
      </c>
      <c r="C89" s="133" t="s">
        <v>438</v>
      </c>
      <c r="D89" s="133" t="s">
        <v>440</v>
      </c>
      <c r="E89" s="133" t="s">
        <v>370</v>
      </c>
      <c r="F89" s="134">
        <v>300</v>
      </c>
    </row>
    <row r="90" spans="1:6" s="131" customFormat="1" ht="40.15" customHeight="1" x14ac:dyDescent="0.2">
      <c r="A90" s="128" t="s">
        <v>442</v>
      </c>
      <c r="B90" s="129" t="s">
        <v>372</v>
      </c>
      <c r="C90" s="129" t="s">
        <v>438</v>
      </c>
      <c r="D90" s="129" t="s">
        <v>440</v>
      </c>
      <c r="E90" s="129"/>
      <c r="F90" s="130">
        <f>SUM(F91)</f>
        <v>200</v>
      </c>
    </row>
    <row r="91" spans="1:6" s="131" customFormat="1" ht="26.25" customHeight="1" x14ac:dyDescent="0.2">
      <c r="A91" s="132" t="s">
        <v>426</v>
      </c>
      <c r="B91" s="133" t="s">
        <v>372</v>
      </c>
      <c r="C91" s="133" t="s">
        <v>438</v>
      </c>
      <c r="D91" s="133" t="s">
        <v>440</v>
      </c>
      <c r="E91" s="133" t="s">
        <v>427</v>
      </c>
      <c r="F91" s="134">
        <v>200</v>
      </c>
    </row>
    <row r="92" spans="1:6" ht="15.75" x14ac:dyDescent="0.25">
      <c r="A92" s="119" t="s">
        <v>443</v>
      </c>
      <c r="B92" s="154" t="s">
        <v>380</v>
      </c>
      <c r="C92" s="154"/>
      <c r="D92" s="154"/>
      <c r="E92" s="154"/>
      <c r="F92" s="155">
        <f>SUM(F110+F101+F93+F98)</f>
        <v>48749.26</v>
      </c>
    </row>
    <row r="93" spans="1:6" ht="12.95" customHeight="1" x14ac:dyDescent="0.2">
      <c r="A93" s="148" t="s">
        <v>444</v>
      </c>
      <c r="B93" s="149" t="s">
        <v>380</v>
      </c>
      <c r="C93" s="149" t="s">
        <v>365</v>
      </c>
      <c r="D93" s="149"/>
      <c r="E93" s="149"/>
      <c r="F93" s="124">
        <f>SUM(F94)</f>
        <v>4102</v>
      </c>
    </row>
    <row r="94" spans="1:6" ht="17.25" customHeight="1" x14ac:dyDescent="0.25">
      <c r="A94" s="125" t="s">
        <v>417</v>
      </c>
      <c r="B94" s="140" t="s">
        <v>380</v>
      </c>
      <c r="C94" s="140" t="s">
        <v>365</v>
      </c>
      <c r="D94" s="126" t="s">
        <v>418</v>
      </c>
      <c r="E94" s="149"/>
      <c r="F94" s="124">
        <f>SUM(F95)</f>
        <v>4102</v>
      </c>
    </row>
    <row r="95" spans="1:6" ht="26.25" customHeight="1" x14ac:dyDescent="0.2">
      <c r="A95" s="132" t="s">
        <v>445</v>
      </c>
      <c r="B95" s="133" t="s">
        <v>380</v>
      </c>
      <c r="C95" s="133" t="s">
        <v>365</v>
      </c>
      <c r="D95" s="136"/>
      <c r="E95" s="133"/>
      <c r="F95" s="134">
        <f>SUM(F97+F96)</f>
        <v>4102</v>
      </c>
    </row>
    <row r="96" spans="1:6" ht="26.25" customHeight="1" x14ac:dyDescent="0.2">
      <c r="A96" s="128" t="s">
        <v>387</v>
      </c>
      <c r="B96" s="129" t="s">
        <v>380</v>
      </c>
      <c r="C96" s="129" t="s">
        <v>365</v>
      </c>
      <c r="D96" s="147" t="s">
        <v>446</v>
      </c>
      <c r="E96" s="129" t="s">
        <v>376</v>
      </c>
      <c r="F96" s="134">
        <v>1700</v>
      </c>
    </row>
    <row r="97" spans="1:6" s="131" customFormat="1" ht="25.5" customHeight="1" x14ac:dyDescent="0.2">
      <c r="A97" s="128" t="s">
        <v>447</v>
      </c>
      <c r="B97" s="147" t="s">
        <v>380</v>
      </c>
      <c r="C97" s="147" t="s">
        <v>365</v>
      </c>
      <c r="D97" s="147" t="s">
        <v>448</v>
      </c>
      <c r="E97" s="147" t="s">
        <v>449</v>
      </c>
      <c r="F97" s="130">
        <v>2402</v>
      </c>
    </row>
    <row r="98" spans="1:6" s="158" customFormat="1" ht="16.899999999999999" customHeight="1" x14ac:dyDescent="0.2">
      <c r="A98" s="148" t="s">
        <v>450</v>
      </c>
      <c r="B98" s="149" t="s">
        <v>380</v>
      </c>
      <c r="C98" s="149" t="s">
        <v>451</v>
      </c>
      <c r="D98" s="149"/>
      <c r="E98" s="149"/>
      <c r="F98" s="124">
        <f>SUM(F99)</f>
        <v>6.25</v>
      </c>
    </row>
    <row r="99" spans="1:6" ht="37.15" customHeight="1" x14ac:dyDescent="0.2">
      <c r="A99" s="132" t="s">
        <v>452</v>
      </c>
      <c r="B99" s="136" t="s">
        <v>380</v>
      </c>
      <c r="C99" s="136" t="s">
        <v>451</v>
      </c>
      <c r="D99" s="136" t="s">
        <v>453</v>
      </c>
      <c r="E99" s="136"/>
      <c r="F99" s="134">
        <f>SUM(F100)</f>
        <v>6.25</v>
      </c>
    </row>
    <row r="100" spans="1:6" s="131" customFormat="1" ht="16.899999999999999" customHeight="1" x14ac:dyDescent="0.2">
      <c r="A100" s="128" t="s">
        <v>377</v>
      </c>
      <c r="B100" s="147" t="s">
        <v>380</v>
      </c>
      <c r="C100" s="147" t="s">
        <v>451</v>
      </c>
      <c r="D100" s="147" t="s">
        <v>453</v>
      </c>
      <c r="E100" s="147" t="s">
        <v>378</v>
      </c>
      <c r="F100" s="130">
        <v>6.25</v>
      </c>
    </row>
    <row r="101" spans="1:6" s="158" customFormat="1" ht="13.9" customHeight="1" x14ac:dyDescent="0.2">
      <c r="A101" s="148" t="s">
        <v>454</v>
      </c>
      <c r="B101" s="123" t="s">
        <v>380</v>
      </c>
      <c r="C101" s="123" t="s">
        <v>455</v>
      </c>
      <c r="D101" s="123"/>
      <c r="E101" s="123"/>
      <c r="F101" s="124">
        <f>SUM(F104+F102)</f>
        <v>43876.01</v>
      </c>
    </row>
    <row r="102" spans="1:6" s="158" customFormat="1" ht="38.450000000000003" customHeight="1" x14ac:dyDescent="0.2">
      <c r="A102" s="132" t="s">
        <v>456</v>
      </c>
      <c r="B102" s="133" t="s">
        <v>380</v>
      </c>
      <c r="C102" s="133" t="s">
        <v>455</v>
      </c>
      <c r="D102" s="133" t="s">
        <v>457</v>
      </c>
      <c r="E102" s="133"/>
      <c r="F102" s="134">
        <f>SUM(F103)</f>
        <v>36426.01</v>
      </c>
    </row>
    <row r="103" spans="1:6" s="158" customFormat="1" ht="27" customHeight="1" x14ac:dyDescent="0.2">
      <c r="A103" s="128" t="s">
        <v>426</v>
      </c>
      <c r="B103" s="129" t="s">
        <v>380</v>
      </c>
      <c r="C103" s="129" t="s">
        <v>455</v>
      </c>
      <c r="D103" s="129" t="s">
        <v>457</v>
      </c>
      <c r="E103" s="129" t="s">
        <v>427</v>
      </c>
      <c r="F103" s="130">
        <v>36426.01</v>
      </c>
    </row>
    <row r="104" spans="1:6" ht="14.25" customHeight="1" x14ac:dyDescent="0.25">
      <c r="A104" s="125" t="s">
        <v>417</v>
      </c>
      <c r="B104" s="140" t="s">
        <v>380</v>
      </c>
      <c r="C104" s="140" t="s">
        <v>455</v>
      </c>
      <c r="D104" s="126" t="s">
        <v>418</v>
      </c>
      <c r="E104" s="140"/>
      <c r="F104" s="127">
        <f>SUM(F105+F107)</f>
        <v>7450</v>
      </c>
    </row>
    <row r="105" spans="1:6" ht="38.450000000000003" customHeight="1" x14ac:dyDescent="0.2">
      <c r="A105" s="132" t="s">
        <v>458</v>
      </c>
      <c r="B105" s="133" t="s">
        <v>380</v>
      </c>
      <c r="C105" s="133" t="s">
        <v>455</v>
      </c>
      <c r="D105" s="133" t="s">
        <v>459</v>
      </c>
      <c r="E105" s="133"/>
      <c r="F105" s="159">
        <f>SUM(F106)</f>
        <v>400.69</v>
      </c>
    </row>
    <row r="106" spans="1:6" s="131" customFormat="1" ht="27.75" customHeight="1" x14ac:dyDescent="0.2">
      <c r="A106" s="128" t="s">
        <v>426</v>
      </c>
      <c r="B106" s="129" t="s">
        <v>380</v>
      </c>
      <c r="C106" s="129" t="s">
        <v>455</v>
      </c>
      <c r="D106" s="129" t="s">
        <v>459</v>
      </c>
      <c r="E106" s="129" t="s">
        <v>427</v>
      </c>
      <c r="F106" s="130">
        <v>400.69</v>
      </c>
    </row>
    <row r="107" spans="1:6" ht="43.9" customHeight="1" x14ac:dyDescent="0.2">
      <c r="A107" s="160" t="s">
        <v>460</v>
      </c>
      <c r="B107" s="133" t="s">
        <v>380</v>
      </c>
      <c r="C107" s="133" t="s">
        <v>455</v>
      </c>
      <c r="D107" s="133" t="s">
        <v>461</v>
      </c>
      <c r="E107" s="133"/>
      <c r="F107" s="134">
        <f>SUM(F108:F109)</f>
        <v>7049.31</v>
      </c>
    </row>
    <row r="108" spans="1:6" ht="25.9" customHeight="1" x14ac:dyDescent="0.2">
      <c r="A108" s="128" t="s">
        <v>387</v>
      </c>
      <c r="B108" s="129" t="s">
        <v>380</v>
      </c>
      <c r="C108" s="129" t="s">
        <v>455</v>
      </c>
      <c r="D108" s="129" t="s">
        <v>461</v>
      </c>
      <c r="E108" s="129" t="s">
        <v>376</v>
      </c>
      <c r="F108" s="130">
        <v>4179.3100000000004</v>
      </c>
    </row>
    <row r="109" spans="1:6" s="131" customFormat="1" ht="27.75" customHeight="1" x14ac:dyDescent="0.2">
      <c r="A109" s="128" t="s">
        <v>426</v>
      </c>
      <c r="B109" s="129" t="s">
        <v>462</v>
      </c>
      <c r="C109" s="129" t="s">
        <v>455</v>
      </c>
      <c r="D109" s="129" t="s">
        <v>461</v>
      </c>
      <c r="E109" s="129" t="s">
        <v>427</v>
      </c>
      <c r="F109" s="130">
        <v>2870</v>
      </c>
    </row>
    <row r="110" spans="1:6" ht="12.95" customHeight="1" x14ac:dyDescent="0.2">
      <c r="A110" s="148" t="s">
        <v>463</v>
      </c>
      <c r="B110" s="149" t="s">
        <v>380</v>
      </c>
      <c r="C110" s="149" t="s">
        <v>464</v>
      </c>
      <c r="D110" s="149"/>
      <c r="E110" s="149"/>
      <c r="F110" s="124">
        <f>SUM(F111)</f>
        <v>765</v>
      </c>
    </row>
    <row r="111" spans="1:6" ht="18.95" customHeight="1" x14ac:dyDescent="0.25">
      <c r="A111" s="125" t="s">
        <v>417</v>
      </c>
      <c r="B111" s="149" t="s">
        <v>380</v>
      </c>
      <c r="C111" s="149" t="s">
        <v>464</v>
      </c>
      <c r="D111" s="126" t="s">
        <v>418</v>
      </c>
      <c r="E111" s="149"/>
      <c r="F111" s="124">
        <f>SUM(F114+F116+F112)</f>
        <v>765</v>
      </c>
    </row>
    <row r="112" spans="1:6" ht="39" x14ac:dyDescent="0.25">
      <c r="A112" s="151" t="s">
        <v>423</v>
      </c>
      <c r="B112" s="140" t="s">
        <v>380</v>
      </c>
      <c r="C112" s="140" t="s">
        <v>464</v>
      </c>
      <c r="D112" s="126" t="s">
        <v>425</v>
      </c>
      <c r="E112" s="140"/>
      <c r="F112" s="127">
        <f>SUM(F113)</f>
        <v>610</v>
      </c>
    </row>
    <row r="113" spans="1:6" s="131" customFormat="1" ht="26.25" customHeight="1" x14ac:dyDescent="0.2">
      <c r="A113" s="128" t="s">
        <v>387</v>
      </c>
      <c r="B113" s="129" t="s">
        <v>380</v>
      </c>
      <c r="C113" s="129" t="s">
        <v>464</v>
      </c>
      <c r="D113" s="129" t="s">
        <v>425</v>
      </c>
      <c r="E113" s="129" t="s">
        <v>376</v>
      </c>
      <c r="F113" s="161">
        <v>610</v>
      </c>
    </row>
    <row r="114" spans="1:6" ht="54.6" customHeight="1" x14ac:dyDescent="0.2">
      <c r="A114" s="132" t="s">
        <v>465</v>
      </c>
      <c r="B114" s="133" t="s">
        <v>380</v>
      </c>
      <c r="C114" s="133" t="s">
        <v>464</v>
      </c>
      <c r="D114" s="133" t="s">
        <v>466</v>
      </c>
      <c r="E114" s="133"/>
      <c r="F114" s="159">
        <f>SUM(F115)</f>
        <v>55</v>
      </c>
    </row>
    <row r="115" spans="1:6" s="131" customFormat="1" ht="25.5" customHeight="1" x14ac:dyDescent="0.2">
      <c r="A115" s="128" t="s">
        <v>387</v>
      </c>
      <c r="B115" s="129" t="s">
        <v>380</v>
      </c>
      <c r="C115" s="129" t="s">
        <v>464</v>
      </c>
      <c r="D115" s="129" t="s">
        <v>466</v>
      </c>
      <c r="E115" s="129" t="s">
        <v>376</v>
      </c>
      <c r="F115" s="130">
        <v>55</v>
      </c>
    </row>
    <row r="116" spans="1:6" ht="39.200000000000003" customHeight="1" x14ac:dyDescent="0.2">
      <c r="A116" s="132" t="s">
        <v>467</v>
      </c>
      <c r="B116" s="136" t="s">
        <v>380</v>
      </c>
      <c r="C116" s="136" t="s">
        <v>464</v>
      </c>
      <c r="D116" s="136" t="s">
        <v>468</v>
      </c>
      <c r="E116" s="136"/>
      <c r="F116" s="134">
        <f>SUM(F117:F117)</f>
        <v>100</v>
      </c>
    </row>
    <row r="117" spans="1:6" s="131" customFormat="1" ht="17.25" customHeight="1" x14ac:dyDescent="0.2">
      <c r="A117" s="128" t="s">
        <v>377</v>
      </c>
      <c r="B117" s="147" t="s">
        <v>380</v>
      </c>
      <c r="C117" s="147" t="s">
        <v>464</v>
      </c>
      <c r="D117" s="147" t="s">
        <v>468</v>
      </c>
      <c r="E117" s="129" t="s">
        <v>378</v>
      </c>
      <c r="F117" s="130">
        <v>100</v>
      </c>
    </row>
    <row r="118" spans="1:6" ht="15.75" x14ac:dyDescent="0.25">
      <c r="A118" s="119" t="s">
        <v>469</v>
      </c>
      <c r="B118" s="154" t="s">
        <v>389</v>
      </c>
      <c r="C118" s="154"/>
      <c r="D118" s="154"/>
      <c r="E118" s="154"/>
      <c r="F118" s="155">
        <f>SUM(F119+F135+F151+F130)</f>
        <v>141193.47999999998</v>
      </c>
    </row>
    <row r="119" spans="1:6" s="131" customFormat="1" ht="16.5" customHeight="1" x14ac:dyDescent="0.25">
      <c r="A119" s="162" t="s">
        <v>470</v>
      </c>
      <c r="B119" s="163" t="s">
        <v>389</v>
      </c>
      <c r="C119" s="163" t="s">
        <v>363</v>
      </c>
      <c r="D119" s="163"/>
      <c r="E119" s="163"/>
      <c r="F119" s="164">
        <f>SUM(F122+F120+F127)</f>
        <v>12067.08</v>
      </c>
    </row>
    <row r="120" spans="1:6" s="131" customFormat="1" ht="25.9" customHeight="1" x14ac:dyDescent="0.25">
      <c r="A120" s="132" t="s">
        <v>471</v>
      </c>
      <c r="B120" s="165" t="s">
        <v>389</v>
      </c>
      <c r="C120" s="165" t="s">
        <v>363</v>
      </c>
      <c r="D120" s="136" t="s">
        <v>472</v>
      </c>
      <c r="E120" s="165"/>
      <c r="F120" s="166">
        <f>SUM(F121)</f>
        <v>0</v>
      </c>
    </row>
    <row r="121" spans="1:6" s="131" customFormat="1" ht="27.6" customHeight="1" x14ac:dyDescent="0.25">
      <c r="A121" s="128" t="s">
        <v>426</v>
      </c>
      <c r="B121" s="167" t="s">
        <v>389</v>
      </c>
      <c r="C121" s="167" t="s">
        <v>363</v>
      </c>
      <c r="D121" s="147" t="s">
        <v>472</v>
      </c>
      <c r="E121" s="167" t="s">
        <v>427</v>
      </c>
      <c r="F121" s="168">
        <v>0</v>
      </c>
    </row>
    <row r="122" spans="1:6" ht="17.25" customHeight="1" x14ac:dyDescent="0.25">
      <c r="A122" s="125" t="s">
        <v>417</v>
      </c>
      <c r="B122" s="126" t="s">
        <v>389</v>
      </c>
      <c r="C122" s="126" t="s">
        <v>363</v>
      </c>
      <c r="D122" s="126" t="s">
        <v>418</v>
      </c>
      <c r="E122" s="126"/>
      <c r="F122" s="169">
        <f>SUM(F123)</f>
        <v>10453</v>
      </c>
    </row>
    <row r="123" spans="1:6" s="170" customFormat="1" ht="51.6" customHeight="1" x14ac:dyDescent="0.2">
      <c r="A123" s="132" t="s">
        <v>473</v>
      </c>
      <c r="B123" s="136" t="s">
        <v>389</v>
      </c>
      <c r="C123" s="136" t="s">
        <v>363</v>
      </c>
      <c r="D123" s="136" t="s">
        <v>474</v>
      </c>
      <c r="E123" s="136"/>
      <c r="F123" s="134">
        <f>SUM(F124+F125+F126)</f>
        <v>10453</v>
      </c>
    </row>
    <row r="124" spans="1:6" s="171" customFormat="1" ht="25.5" customHeight="1" x14ac:dyDescent="0.2">
      <c r="A124" s="128" t="s">
        <v>387</v>
      </c>
      <c r="B124" s="147" t="s">
        <v>389</v>
      </c>
      <c r="C124" s="147" t="s">
        <v>363</v>
      </c>
      <c r="D124" s="147" t="s">
        <v>474</v>
      </c>
      <c r="E124" s="147" t="s">
        <v>376</v>
      </c>
      <c r="F124" s="130">
        <v>6508</v>
      </c>
    </row>
    <row r="125" spans="1:6" s="171" customFormat="1" ht="27.2" customHeight="1" x14ac:dyDescent="0.2">
      <c r="A125" s="128" t="s">
        <v>426</v>
      </c>
      <c r="B125" s="147" t="s">
        <v>389</v>
      </c>
      <c r="C125" s="147" t="s">
        <v>363</v>
      </c>
      <c r="D125" s="147" t="s">
        <v>474</v>
      </c>
      <c r="E125" s="147" t="s">
        <v>427</v>
      </c>
      <c r="F125" s="130">
        <v>745</v>
      </c>
    </row>
    <row r="126" spans="1:6" s="171" customFormat="1" ht="27.2" customHeight="1" x14ac:dyDescent="0.2">
      <c r="A126" s="128" t="s">
        <v>387</v>
      </c>
      <c r="B126" s="129" t="s">
        <v>389</v>
      </c>
      <c r="C126" s="129" t="s">
        <v>363</v>
      </c>
      <c r="D126" s="129" t="s">
        <v>475</v>
      </c>
      <c r="E126" s="147" t="s">
        <v>376</v>
      </c>
      <c r="F126" s="130">
        <v>3200</v>
      </c>
    </row>
    <row r="127" spans="1:6" s="172" customFormat="1" ht="25.5" customHeight="1" x14ac:dyDescent="0.25">
      <c r="A127" s="125" t="s">
        <v>476</v>
      </c>
      <c r="B127" s="126" t="s">
        <v>389</v>
      </c>
      <c r="C127" s="126" t="s">
        <v>363</v>
      </c>
      <c r="D127" s="126" t="s">
        <v>477</v>
      </c>
      <c r="E127" s="126"/>
      <c r="F127" s="127">
        <f>SUM(F128)</f>
        <v>1614.08</v>
      </c>
    </row>
    <row r="128" spans="1:6" s="171" customFormat="1" ht="26.25" customHeight="1" x14ac:dyDescent="0.2">
      <c r="A128" s="128" t="s">
        <v>426</v>
      </c>
      <c r="B128" s="129" t="s">
        <v>389</v>
      </c>
      <c r="C128" s="129" t="s">
        <v>363</v>
      </c>
      <c r="D128" s="129" t="s">
        <v>477</v>
      </c>
      <c r="E128" s="129" t="s">
        <v>427</v>
      </c>
      <c r="F128" s="130">
        <v>1614.08</v>
      </c>
    </row>
    <row r="129" spans="1:8" s="171" customFormat="1" ht="26.45" hidden="1" customHeight="1" x14ac:dyDescent="0.2">
      <c r="A129" s="128" t="s">
        <v>426</v>
      </c>
      <c r="B129" s="129" t="s">
        <v>389</v>
      </c>
      <c r="C129" s="129" t="s">
        <v>363</v>
      </c>
      <c r="D129" s="129" t="s">
        <v>478</v>
      </c>
      <c r="E129" s="129" t="s">
        <v>427</v>
      </c>
      <c r="F129" s="130"/>
    </row>
    <row r="130" spans="1:8" s="175" customFormat="1" ht="21" customHeight="1" x14ac:dyDescent="0.25">
      <c r="A130" s="173" t="s">
        <v>479</v>
      </c>
      <c r="B130" s="174" t="s">
        <v>389</v>
      </c>
      <c r="C130" s="174" t="s">
        <v>365</v>
      </c>
      <c r="D130" s="174"/>
      <c r="E130" s="163"/>
      <c r="F130" s="164">
        <f>SUM(F131+F133)</f>
        <v>30500</v>
      </c>
    </row>
    <row r="131" spans="1:8" s="177" customFormat="1" ht="15.6" customHeight="1" x14ac:dyDescent="0.25">
      <c r="A131" s="176" t="s">
        <v>410</v>
      </c>
      <c r="B131" s="133" t="s">
        <v>389</v>
      </c>
      <c r="C131" s="133" t="s">
        <v>365</v>
      </c>
      <c r="D131" s="133" t="s">
        <v>411</v>
      </c>
      <c r="E131" s="133"/>
      <c r="F131" s="166">
        <f>SUM(F132)</f>
        <v>30000</v>
      </c>
    </row>
    <row r="132" spans="1:8" s="175" customFormat="1" ht="17.45" customHeight="1" x14ac:dyDescent="0.25">
      <c r="A132" s="128" t="s">
        <v>377</v>
      </c>
      <c r="B132" s="129" t="s">
        <v>389</v>
      </c>
      <c r="C132" s="129" t="s">
        <v>365</v>
      </c>
      <c r="D132" s="129" t="s">
        <v>411</v>
      </c>
      <c r="E132" s="129" t="s">
        <v>378</v>
      </c>
      <c r="F132" s="168">
        <v>30000</v>
      </c>
    </row>
    <row r="133" spans="1:8" s="171" customFormat="1" ht="40.15" customHeight="1" x14ac:dyDescent="0.2">
      <c r="A133" s="132" t="s">
        <v>480</v>
      </c>
      <c r="B133" s="133" t="s">
        <v>389</v>
      </c>
      <c r="C133" s="133" t="s">
        <v>365</v>
      </c>
      <c r="D133" s="133" t="s">
        <v>481</v>
      </c>
      <c r="E133" s="133"/>
      <c r="F133" s="130">
        <f>SUM(F134)</f>
        <v>500</v>
      </c>
    </row>
    <row r="134" spans="1:8" s="171" customFormat="1" ht="24.6" customHeight="1" x14ac:dyDescent="0.2">
      <c r="A134" s="128" t="s">
        <v>426</v>
      </c>
      <c r="B134" s="129" t="s">
        <v>389</v>
      </c>
      <c r="C134" s="129" t="s">
        <v>365</v>
      </c>
      <c r="D134" s="129" t="s">
        <v>481</v>
      </c>
      <c r="E134" s="129" t="s">
        <v>427</v>
      </c>
      <c r="F134" s="130">
        <v>500</v>
      </c>
    </row>
    <row r="135" spans="1:8" ht="13.5" x14ac:dyDescent="0.25">
      <c r="A135" s="146" t="s">
        <v>482</v>
      </c>
      <c r="B135" s="140" t="s">
        <v>389</v>
      </c>
      <c r="C135" s="140" t="s">
        <v>372</v>
      </c>
      <c r="D135" s="140"/>
      <c r="E135" s="140"/>
      <c r="F135" s="127">
        <f>SUM(F136)</f>
        <v>80536.899999999994</v>
      </c>
    </row>
    <row r="136" spans="1:8" ht="14.25" customHeight="1" x14ac:dyDescent="0.25">
      <c r="A136" s="125" t="s">
        <v>417</v>
      </c>
      <c r="B136" s="140" t="s">
        <v>389</v>
      </c>
      <c r="C136" s="140" t="s">
        <v>372</v>
      </c>
      <c r="D136" s="140" t="s">
        <v>418</v>
      </c>
      <c r="E136" s="140"/>
      <c r="F136" s="127">
        <f>SUM(F139+F137)</f>
        <v>80536.899999999994</v>
      </c>
    </row>
    <row r="137" spans="1:8" ht="40.15" customHeight="1" x14ac:dyDescent="0.2">
      <c r="A137" s="128" t="s">
        <v>483</v>
      </c>
      <c r="B137" s="147" t="s">
        <v>389</v>
      </c>
      <c r="C137" s="147" t="s">
        <v>372</v>
      </c>
      <c r="D137" s="147" t="s">
        <v>484</v>
      </c>
      <c r="E137" s="136"/>
      <c r="F137" s="134">
        <f>SUM(F138)</f>
        <v>7310</v>
      </c>
    </row>
    <row r="138" spans="1:8" ht="26.45" customHeight="1" x14ac:dyDescent="0.2">
      <c r="A138" s="132" t="s">
        <v>426</v>
      </c>
      <c r="B138" s="136" t="s">
        <v>389</v>
      </c>
      <c r="C138" s="136" t="s">
        <v>372</v>
      </c>
      <c r="D138" s="147" t="s">
        <v>484</v>
      </c>
      <c r="E138" s="136" t="s">
        <v>427</v>
      </c>
      <c r="F138" s="134">
        <v>7310</v>
      </c>
    </row>
    <row r="139" spans="1:8" ht="39.200000000000003" customHeight="1" x14ac:dyDescent="0.2">
      <c r="A139" s="132" t="s">
        <v>485</v>
      </c>
      <c r="B139" s="133" t="s">
        <v>389</v>
      </c>
      <c r="C139" s="133" t="s">
        <v>372</v>
      </c>
      <c r="D139" s="133" t="s">
        <v>486</v>
      </c>
      <c r="E139" s="133"/>
      <c r="F139" s="159">
        <f>SUM(F140+F143+F142+F141+F144)</f>
        <v>73226.899999999994</v>
      </c>
    </row>
    <row r="140" spans="1:8" ht="25.5" customHeight="1" x14ac:dyDescent="0.2">
      <c r="A140" s="128" t="s">
        <v>387</v>
      </c>
      <c r="B140" s="129" t="s">
        <v>389</v>
      </c>
      <c r="C140" s="129" t="s">
        <v>372</v>
      </c>
      <c r="D140" s="133" t="s">
        <v>486</v>
      </c>
      <c r="E140" s="129" t="s">
        <v>376</v>
      </c>
      <c r="F140" s="161">
        <v>21454</v>
      </c>
    </row>
    <row r="141" spans="1:8" ht="25.5" customHeight="1" x14ac:dyDescent="0.2">
      <c r="A141" s="128" t="s">
        <v>447</v>
      </c>
      <c r="B141" s="129" t="s">
        <v>389</v>
      </c>
      <c r="C141" s="129" t="s">
        <v>372</v>
      </c>
      <c r="D141" s="133" t="s">
        <v>486</v>
      </c>
      <c r="E141" s="129" t="s">
        <v>449</v>
      </c>
      <c r="F141" s="161">
        <v>10056.200000000001</v>
      </c>
      <c r="H141" s="178"/>
    </row>
    <row r="142" spans="1:8" ht="25.5" customHeight="1" x14ac:dyDescent="0.2">
      <c r="A142" s="128" t="s">
        <v>426</v>
      </c>
      <c r="B142" s="129" t="s">
        <v>389</v>
      </c>
      <c r="C142" s="129" t="s">
        <v>372</v>
      </c>
      <c r="D142" s="133" t="s">
        <v>486</v>
      </c>
      <c r="E142" s="129" t="s">
        <v>427</v>
      </c>
      <c r="F142" s="161">
        <v>800</v>
      </c>
    </row>
    <row r="143" spans="1:8" s="131" customFormat="1" ht="16.5" customHeight="1" x14ac:dyDescent="0.2">
      <c r="A143" s="128" t="s">
        <v>377</v>
      </c>
      <c r="B143" s="129" t="s">
        <v>389</v>
      </c>
      <c r="C143" s="129" t="s">
        <v>372</v>
      </c>
      <c r="D143" s="133" t="s">
        <v>486</v>
      </c>
      <c r="E143" s="129" t="s">
        <v>378</v>
      </c>
      <c r="F143" s="161">
        <v>100</v>
      </c>
    </row>
    <row r="144" spans="1:8" s="131" customFormat="1" ht="16.5" customHeight="1" x14ac:dyDescent="0.2">
      <c r="A144" s="150" t="s">
        <v>482</v>
      </c>
      <c r="B144" s="147" t="s">
        <v>389</v>
      </c>
      <c r="C144" s="147" t="s">
        <v>372</v>
      </c>
      <c r="D144" s="147" t="s">
        <v>486</v>
      </c>
      <c r="E144" s="147"/>
      <c r="F144" s="130">
        <f>SUM(F145+F149+F147)</f>
        <v>40816.699999999997</v>
      </c>
    </row>
    <row r="145" spans="1:6" ht="15.75" customHeight="1" x14ac:dyDescent="0.2">
      <c r="A145" s="151" t="s">
        <v>487</v>
      </c>
      <c r="B145" s="136" t="s">
        <v>389</v>
      </c>
      <c r="C145" s="136" t="s">
        <v>372</v>
      </c>
      <c r="D145" s="136" t="s">
        <v>488</v>
      </c>
      <c r="E145" s="136"/>
      <c r="F145" s="134">
        <f>SUM(F146)</f>
        <v>6200</v>
      </c>
    </row>
    <row r="146" spans="1:6" s="131" customFormat="1" ht="25.5" customHeight="1" x14ac:dyDescent="0.2">
      <c r="A146" s="128" t="s">
        <v>426</v>
      </c>
      <c r="B146" s="147" t="s">
        <v>389</v>
      </c>
      <c r="C146" s="147" t="s">
        <v>372</v>
      </c>
      <c r="D146" s="147" t="s">
        <v>488</v>
      </c>
      <c r="E146" s="147" t="s">
        <v>427</v>
      </c>
      <c r="F146" s="130">
        <v>6200</v>
      </c>
    </row>
    <row r="147" spans="1:6" ht="15.6" customHeight="1" x14ac:dyDescent="0.2">
      <c r="A147" s="132" t="s">
        <v>489</v>
      </c>
      <c r="B147" s="136" t="s">
        <v>389</v>
      </c>
      <c r="C147" s="136" t="s">
        <v>372</v>
      </c>
      <c r="D147" s="136" t="s">
        <v>490</v>
      </c>
      <c r="E147" s="136"/>
      <c r="F147" s="134">
        <f>SUM(F148)</f>
        <v>31466.7</v>
      </c>
    </row>
    <row r="148" spans="1:6" s="131" customFormat="1" ht="25.5" customHeight="1" x14ac:dyDescent="0.2">
      <c r="A148" s="128" t="s">
        <v>426</v>
      </c>
      <c r="B148" s="136" t="s">
        <v>389</v>
      </c>
      <c r="C148" s="136" t="s">
        <v>372</v>
      </c>
      <c r="D148" s="136" t="s">
        <v>490</v>
      </c>
      <c r="E148" s="147" t="s">
        <v>427</v>
      </c>
      <c r="F148" s="130">
        <v>31466.7</v>
      </c>
    </row>
    <row r="149" spans="1:6" ht="15.75" customHeight="1" x14ac:dyDescent="0.2">
      <c r="A149" s="151" t="s">
        <v>491</v>
      </c>
      <c r="B149" s="136" t="s">
        <v>389</v>
      </c>
      <c r="C149" s="136" t="s">
        <v>372</v>
      </c>
      <c r="D149" s="136" t="s">
        <v>492</v>
      </c>
      <c r="E149" s="136"/>
      <c r="F149" s="134">
        <f>SUM(F150)</f>
        <v>3150</v>
      </c>
    </row>
    <row r="150" spans="1:6" s="131" customFormat="1" ht="26.25" customHeight="1" x14ac:dyDescent="0.2">
      <c r="A150" s="128" t="s">
        <v>426</v>
      </c>
      <c r="B150" s="147" t="s">
        <v>389</v>
      </c>
      <c r="C150" s="147" t="s">
        <v>372</v>
      </c>
      <c r="D150" s="147" t="s">
        <v>492</v>
      </c>
      <c r="E150" s="147" t="s">
        <v>427</v>
      </c>
      <c r="F150" s="130">
        <v>3150</v>
      </c>
    </row>
    <row r="151" spans="1:6" s="177" customFormat="1" ht="26.25" customHeight="1" x14ac:dyDescent="0.2">
      <c r="A151" s="180" t="s">
        <v>493</v>
      </c>
      <c r="B151" s="138" t="s">
        <v>389</v>
      </c>
      <c r="C151" s="181" t="s">
        <v>389</v>
      </c>
      <c r="D151" s="143"/>
      <c r="E151" s="143"/>
      <c r="F151" s="121">
        <f>SUM(F152)</f>
        <v>18089.5</v>
      </c>
    </row>
    <row r="152" spans="1:6" ht="14.25" customHeight="1" x14ac:dyDescent="0.25">
      <c r="A152" s="146" t="s">
        <v>494</v>
      </c>
      <c r="B152" s="140" t="s">
        <v>389</v>
      </c>
      <c r="C152" s="140" t="s">
        <v>389</v>
      </c>
      <c r="D152" s="126"/>
      <c r="E152" s="140"/>
      <c r="F152" s="127">
        <f>SUM(F155+F153)</f>
        <v>18089.5</v>
      </c>
    </row>
    <row r="153" spans="1:6" ht="26.25" customHeight="1" x14ac:dyDescent="0.2">
      <c r="A153" s="142" t="s">
        <v>495</v>
      </c>
      <c r="B153" s="136" t="s">
        <v>389</v>
      </c>
      <c r="C153" s="136" t="s">
        <v>389</v>
      </c>
      <c r="D153" s="136" t="s">
        <v>496</v>
      </c>
      <c r="E153" s="136"/>
      <c r="F153" s="134">
        <f>SUM(F154)</f>
        <v>12500</v>
      </c>
    </row>
    <row r="154" spans="1:6" ht="27.2" customHeight="1" x14ac:dyDescent="0.2">
      <c r="A154" s="128" t="s">
        <v>426</v>
      </c>
      <c r="B154" s="136" t="s">
        <v>389</v>
      </c>
      <c r="C154" s="136" t="s">
        <v>389</v>
      </c>
      <c r="D154" s="147" t="s">
        <v>496</v>
      </c>
      <c r="E154" s="136" t="s">
        <v>427</v>
      </c>
      <c r="F154" s="134">
        <v>12500</v>
      </c>
    </row>
    <row r="155" spans="1:6" s="184" customFormat="1" ht="18" customHeight="1" x14ac:dyDescent="0.25">
      <c r="A155" s="125" t="s">
        <v>417</v>
      </c>
      <c r="B155" s="123" t="s">
        <v>389</v>
      </c>
      <c r="C155" s="182" t="s">
        <v>389</v>
      </c>
      <c r="D155" s="183" t="s">
        <v>418</v>
      </c>
      <c r="E155" s="183"/>
      <c r="F155" s="124">
        <f>SUM(F158+F160+F156)</f>
        <v>5589.5</v>
      </c>
    </row>
    <row r="156" spans="1:6" s="131" customFormat="1" ht="41.45" customHeight="1" x14ac:dyDescent="0.2">
      <c r="A156" s="128" t="s">
        <v>497</v>
      </c>
      <c r="B156" s="129" t="s">
        <v>389</v>
      </c>
      <c r="C156" s="129" t="s">
        <v>389</v>
      </c>
      <c r="D156" s="129" t="s">
        <v>498</v>
      </c>
      <c r="E156" s="129"/>
      <c r="F156" s="161">
        <f>SUM(F157)</f>
        <v>500</v>
      </c>
    </row>
    <row r="157" spans="1:6" s="131" customFormat="1" ht="19.5" customHeight="1" x14ac:dyDescent="0.2">
      <c r="A157" s="132" t="s">
        <v>377</v>
      </c>
      <c r="B157" s="133" t="s">
        <v>389</v>
      </c>
      <c r="C157" s="133" t="s">
        <v>389</v>
      </c>
      <c r="D157" s="133" t="s">
        <v>498</v>
      </c>
      <c r="E157" s="133" t="s">
        <v>378</v>
      </c>
      <c r="F157" s="134">
        <v>500</v>
      </c>
    </row>
    <row r="158" spans="1:6" s="187" customFormat="1" ht="39" customHeight="1" x14ac:dyDescent="0.25">
      <c r="A158" s="185" t="s">
        <v>500</v>
      </c>
      <c r="B158" s="133" t="s">
        <v>389</v>
      </c>
      <c r="C158" s="186" t="s">
        <v>389</v>
      </c>
      <c r="D158" s="137" t="s">
        <v>501</v>
      </c>
      <c r="E158" s="137"/>
      <c r="F158" s="134">
        <f>SUM(F159)</f>
        <v>500</v>
      </c>
    </row>
    <row r="159" spans="1:6" s="189" customFormat="1" ht="26.25" customHeight="1" x14ac:dyDescent="0.25">
      <c r="A159" s="128" t="s">
        <v>387</v>
      </c>
      <c r="B159" s="129" t="s">
        <v>389</v>
      </c>
      <c r="C159" s="188" t="s">
        <v>389</v>
      </c>
      <c r="D159" s="179" t="s">
        <v>501</v>
      </c>
      <c r="E159" s="179" t="s">
        <v>376</v>
      </c>
      <c r="F159" s="130">
        <v>500</v>
      </c>
    </row>
    <row r="160" spans="1:6" ht="37.5" customHeight="1" x14ac:dyDescent="0.2">
      <c r="A160" s="132" t="s">
        <v>502</v>
      </c>
      <c r="B160" s="136" t="s">
        <v>389</v>
      </c>
      <c r="C160" s="137" t="s">
        <v>389</v>
      </c>
      <c r="D160" s="190" t="s">
        <v>503</v>
      </c>
      <c r="E160" s="137"/>
      <c r="F160" s="130">
        <f>SUM(F162+F161)</f>
        <v>4589.5</v>
      </c>
    </row>
    <row r="161" spans="1:6" ht="24.75" customHeight="1" x14ac:dyDescent="0.2">
      <c r="A161" s="128" t="s">
        <v>387</v>
      </c>
      <c r="B161" s="190" t="s">
        <v>389</v>
      </c>
      <c r="C161" s="191" t="s">
        <v>389</v>
      </c>
      <c r="D161" s="190" t="s">
        <v>503</v>
      </c>
      <c r="E161" s="137" t="s">
        <v>376</v>
      </c>
      <c r="F161" s="130">
        <v>1200</v>
      </c>
    </row>
    <row r="162" spans="1:6" s="184" customFormat="1" ht="26.25" customHeight="1" x14ac:dyDescent="0.2">
      <c r="A162" s="128" t="s">
        <v>426</v>
      </c>
      <c r="B162" s="190" t="s">
        <v>389</v>
      </c>
      <c r="C162" s="190" t="s">
        <v>389</v>
      </c>
      <c r="D162" s="190" t="s">
        <v>503</v>
      </c>
      <c r="E162" s="129" t="s">
        <v>427</v>
      </c>
      <c r="F162" s="161">
        <v>3389.5</v>
      </c>
    </row>
    <row r="163" spans="1:6" s="196" customFormat="1" ht="20.25" customHeight="1" x14ac:dyDescent="0.25">
      <c r="A163" s="192" t="s">
        <v>504</v>
      </c>
      <c r="B163" s="193" t="s">
        <v>505</v>
      </c>
      <c r="C163" s="193"/>
      <c r="D163" s="193"/>
      <c r="E163" s="194"/>
      <c r="F163" s="195">
        <f>SUM(F164)</f>
        <v>200</v>
      </c>
    </row>
    <row r="164" spans="1:6" s="184" customFormat="1" ht="20.45" customHeight="1" x14ac:dyDescent="0.25">
      <c r="A164" s="197" t="s">
        <v>506</v>
      </c>
      <c r="B164" s="198" t="s">
        <v>505</v>
      </c>
      <c r="C164" s="198" t="s">
        <v>389</v>
      </c>
      <c r="D164" s="198"/>
      <c r="E164" s="126"/>
      <c r="F164" s="169">
        <f>SUM(F165)</f>
        <v>200</v>
      </c>
    </row>
    <row r="165" spans="1:6" s="184" customFormat="1" ht="39.200000000000003" customHeight="1" x14ac:dyDescent="0.2">
      <c r="A165" s="199" t="s">
        <v>507</v>
      </c>
      <c r="B165" s="190" t="s">
        <v>505</v>
      </c>
      <c r="C165" s="190" t="s">
        <v>389</v>
      </c>
      <c r="D165" s="190" t="s">
        <v>508</v>
      </c>
      <c r="E165" s="129"/>
      <c r="F165" s="161">
        <f>SUM(F166+F167)</f>
        <v>200</v>
      </c>
    </row>
    <row r="166" spans="1:6" s="184" customFormat="1" ht="24" customHeight="1" x14ac:dyDescent="0.2">
      <c r="A166" s="132" t="s">
        <v>387</v>
      </c>
      <c r="B166" s="200" t="s">
        <v>505</v>
      </c>
      <c r="C166" s="200" t="s">
        <v>389</v>
      </c>
      <c r="D166" s="200" t="s">
        <v>508</v>
      </c>
      <c r="E166" s="133" t="s">
        <v>376</v>
      </c>
      <c r="F166" s="159">
        <v>100.5</v>
      </c>
    </row>
    <row r="167" spans="1:6" s="184" customFormat="1" ht="27" customHeight="1" x14ac:dyDescent="0.2">
      <c r="A167" s="132" t="s">
        <v>447</v>
      </c>
      <c r="B167" s="200" t="s">
        <v>505</v>
      </c>
      <c r="C167" s="200" t="s">
        <v>389</v>
      </c>
      <c r="D167" s="200" t="s">
        <v>508</v>
      </c>
      <c r="E167" s="133" t="s">
        <v>449</v>
      </c>
      <c r="F167" s="159">
        <v>99.5</v>
      </c>
    </row>
    <row r="168" spans="1:6" ht="15.75" x14ac:dyDescent="0.25">
      <c r="A168" s="119" t="s">
        <v>509</v>
      </c>
      <c r="B168" s="154" t="s">
        <v>510</v>
      </c>
      <c r="C168" s="154"/>
      <c r="D168" s="154"/>
      <c r="E168" s="154"/>
      <c r="F168" s="155">
        <f>SUM(F169+F177+F196+F208+F188)</f>
        <v>431535.27</v>
      </c>
    </row>
    <row r="169" spans="1:6" x14ac:dyDescent="0.2">
      <c r="A169" s="201" t="s">
        <v>511</v>
      </c>
      <c r="B169" s="149" t="s">
        <v>510</v>
      </c>
      <c r="C169" s="149" t="s">
        <v>363</v>
      </c>
      <c r="D169" s="149"/>
      <c r="E169" s="149"/>
      <c r="F169" s="124">
        <f>SUM(F170+F174+F172)</f>
        <v>155499.66</v>
      </c>
    </row>
    <row r="170" spans="1:6" s="131" customFormat="1" ht="24.95" customHeight="1" x14ac:dyDescent="0.2">
      <c r="A170" s="128" t="s">
        <v>512</v>
      </c>
      <c r="B170" s="147" t="s">
        <v>510</v>
      </c>
      <c r="C170" s="147" t="s">
        <v>363</v>
      </c>
      <c r="D170" s="147" t="s">
        <v>513</v>
      </c>
      <c r="E170" s="147"/>
      <c r="F170" s="130">
        <f>SUM(F171)</f>
        <v>40507.54</v>
      </c>
    </row>
    <row r="171" spans="1:6" ht="25.5" x14ac:dyDescent="0.2">
      <c r="A171" s="132" t="s">
        <v>426</v>
      </c>
      <c r="B171" s="136" t="s">
        <v>510</v>
      </c>
      <c r="C171" s="136" t="s">
        <v>363</v>
      </c>
      <c r="D171" s="136" t="s">
        <v>513</v>
      </c>
      <c r="E171" s="136" t="s">
        <v>427</v>
      </c>
      <c r="F171" s="134">
        <v>40507.54</v>
      </c>
    </row>
    <row r="172" spans="1:6" s="131" customFormat="1" ht="106.15" customHeight="1" x14ac:dyDescent="0.2">
      <c r="A172" s="128" t="s">
        <v>514</v>
      </c>
      <c r="B172" s="147" t="s">
        <v>510</v>
      </c>
      <c r="C172" s="147" t="s">
        <v>363</v>
      </c>
      <c r="D172" s="147" t="s">
        <v>515</v>
      </c>
      <c r="E172" s="147"/>
      <c r="F172" s="130">
        <f>SUM(F173)</f>
        <v>114307.12</v>
      </c>
    </row>
    <row r="173" spans="1:6" ht="25.5" x14ac:dyDescent="0.2">
      <c r="A173" s="132" t="s">
        <v>426</v>
      </c>
      <c r="B173" s="136" t="s">
        <v>510</v>
      </c>
      <c r="C173" s="136" t="s">
        <v>363</v>
      </c>
      <c r="D173" s="136" t="s">
        <v>515</v>
      </c>
      <c r="E173" s="136" t="s">
        <v>427</v>
      </c>
      <c r="F173" s="134">
        <v>114307.12</v>
      </c>
    </row>
    <row r="174" spans="1:6" ht="14.25" customHeight="1" x14ac:dyDescent="0.25">
      <c r="A174" s="125" t="s">
        <v>417</v>
      </c>
      <c r="B174" s="140" t="s">
        <v>510</v>
      </c>
      <c r="C174" s="140" t="s">
        <v>363</v>
      </c>
      <c r="D174" s="140" t="s">
        <v>418</v>
      </c>
      <c r="E174" s="140"/>
      <c r="F174" s="127">
        <f>SUM(F175)</f>
        <v>685</v>
      </c>
    </row>
    <row r="175" spans="1:6" ht="26.25" customHeight="1" x14ac:dyDescent="0.2">
      <c r="A175" s="132" t="s">
        <v>499</v>
      </c>
      <c r="B175" s="136" t="s">
        <v>510</v>
      </c>
      <c r="C175" s="136" t="s">
        <v>363</v>
      </c>
      <c r="D175" s="147" t="s">
        <v>420</v>
      </c>
      <c r="E175" s="136"/>
      <c r="F175" s="134">
        <f>SUM(F176)</f>
        <v>685</v>
      </c>
    </row>
    <row r="176" spans="1:6" s="131" customFormat="1" ht="25.5" x14ac:dyDescent="0.2">
      <c r="A176" s="128" t="s">
        <v>426</v>
      </c>
      <c r="B176" s="147" t="s">
        <v>510</v>
      </c>
      <c r="C176" s="147" t="s">
        <v>363</v>
      </c>
      <c r="D176" s="147" t="s">
        <v>420</v>
      </c>
      <c r="E176" s="147" t="s">
        <v>427</v>
      </c>
      <c r="F176" s="130">
        <v>685</v>
      </c>
    </row>
    <row r="177" spans="1:6" x14ac:dyDescent="0.2">
      <c r="A177" s="201" t="s">
        <v>519</v>
      </c>
      <c r="B177" s="149" t="s">
        <v>510</v>
      </c>
      <c r="C177" s="149" t="s">
        <v>365</v>
      </c>
      <c r="D177" s="149"/>
      <c r="E177" s="149"/>
      <c r="F177" s="124">
        <f>SUM(F178+F180+F182+F184+F186)</f>
        <v>218979.47999999998</v>
      </c>
    </row>
    <row r="178" spans="1:6" s="131" customFormat="1" ht="37.9" customHeight="1" x14ac:dyDescent="0.2">
      <c r="A178" s="128" t="s">
        <v>499</v>
      </c>
      <c r="B178" s="202" t="s">
        <v>510</v>
      </c>
      <c r="C178" s="202" t="s">
        <v>365</v>
      </c>
      <c r="D178" s="147" t="s">
        <v>420</v>
      </c>
      <c r="E178" s="202"/>
      <c r="F178" s="203">
        <f>SUM(F179)</f>
        <v>1017</v>
      </c>
    </row>
    <row r="179" spans="1:6" ht="25.5" customHeight="1" x14ac:dyDescent="0.2">
      <c r="A179" s="132" t="s">
        <v>426</v>
      </c>
      <c r="B179" s="136" t="s">
        <v>510</v>
      </c>
      <c r="C179" s="136" t="s">
        <v>365</v>
      </c>
      <c r="D179" s="136" t="s">
        <v>420</v>
      </c>
      <c r="E179" s="136" t="s">
        <v>427</v>
      </c>
      <c r="F179" s="134">
        <v>1017</v>
      </c>
    </row>
    <row r="180" spans="1:6" s="131" customFormat="1" ht="27.2" customHeight="1" x14ac:dyDescent="0.2">
      <c r="A180" s="128" t="s">
        <v>512</v>
      </c>
      <c r="B180" s="147" t="s">
        <v>510</v>
      </c>
      <c r="C180" s="147" t="s">
        <v>365</v>
      </c>
      <c r="D180" s="147" t="s">
        <v>520</v>
      </c>
      <c r="E180" s="147"/>
      <c r="F180" s="130">
        <f>SUM(F181)</f>
        <v>33530</v>
      </c>
    </row>
    <row r="181" spans="1:6" ht="25.5" x14ac:dyDescent="0.2">
      <c r="A181" s="132" t="s">
        <v>426</v>
      </c>
      <c r="B181" s="136" t="s">
        <v>510</v>
      </c>
      <c r="C181" s="136" t="s">
        <v>365</v>
      </c>
      <c r="D181" s="136" t="s">
        <v>520</v>
      </c>
      <c r="E181" s="136" t="s">
        <v>427</v>
      </c>
      <c r="F181" s="134">
        <v>33530</v>
      </c>
    </row>
    <row r="182" spans="1:6" s="131" customFormat="1" ht="117.6" customHeight="1" x14ac:dyDescent="0.2">
      <c r="A182" s="128" t="s">
        <v>514</v>
      </c>
      <c r="B182" s="147" t="s">
        <v>510</v>
      </c>
      <c r="C182" s="147" t="s">
        <v>365</v>
      </c>
      <c r="D182" s="147" t="s">
        <v>521</v>
      </c>
      <c r="E182" s="147"/>
      <c r="F182" s="130">
        <f>SUM(F183)</f>
        <v>110500</v>
      </c>
    </row>
    <row r="183" spans="1:6" ht="25.5" x14ac:dyDescent="0.2">
      <c r="A183" s="132" t="s">
        <v>426</v>
      </c>
      <c r="B183" s="136" t="s">
        <v>510</v>
      </c>
      <c r="C183" s="136" t="s">
        <v>365</v>
      </c>
      <c r="D183" s="136" t="s">
        <v>521</v>
      </c>
      <c r="E183" s="136" t="s">
        <v>427</v>
      </c>
      <c r="F183" s="134">
        <v>110500</v>
      </c>
    </row>
    <row r="184" spans="1:6" s="131" customFormat="1" ht="25.5" customHeight="1" x14ac:dyDescent="0.2">
      <c r="A184" s="128" t="s">
        <v>512</v>
      </c>
      <c r="B184" s="147" t="s">
        <v>510</v>
      </c>
      <c r="C184" s="147" t="s">
        <v>522</v>
      </c>
      <c r="D184" s="129" t="s">
        <v>523</v>
      </c>
      <c r="E184" s="147"/>
      <c r="F184" s="130">
        <f>SUM(F185)</f>
        <v>13902.46</v>
      </c>
    </row>
    <row r="185" spans="1:6" ht="28.5" customHeight="1" x14ac:dyDescent="0.2">
      <c r="A185" s="132" t="s">
        <v>426</v>
      </c>
      <c r="B185" s="133" t="s">
        <v>510</v>
      </c>
      <c r="C185" s="133" t="s">
        <v>365</v>
      </c>
      <c r="D185" s="133" t="s">
        <v>523</v>
      </c>
      <c r="E185" s="133" t="s">
        <v>427</v>
      </c>
      <c r="F185" s="134">
        <v>13902.46</v>
      </c>
    </row>
    <row r="186" spans="1:6" s="131" customFormat="1" ht="117.6" customHeight="1" x14ac:dyDescent="0.2">
      <c r="A186" s="128" t="s">
        <v>514</v>
      </c>
      <c r="B186" s="129" t="s">
        <v>510</v>
      </c>
      <c r="C186" s="129" t="s">
        <v>365</v>
      </c>
      <c r="D186" s="147" t="s">
        <v>524</v>
      </c>
      <c r="E186" s="129"/>
      <c r="F186" s="161">
        <f>SUM(F187)</f>
        <v>60030.02</v>
      </c>
    </row>
    <row r="187" spans="1:6" ht="26.25" customHeight="1" x14ac:dyDescent="0.2">
      <c r="A187" s="132" t="s">
        <v>426</v>
      </c>
      <c r="B187" s="133" t="s">
        <v>510</v>
      </c>
      <c r="C187" s="133" t="s">
        <v>365</v>
      </c>
      <c r="D187" s="136" t="s">
        <v>524</v>
      </c>
      <c r="E187" s="133" t="s">
        <v>427</v>
      </c>
      <c r="F187" s="159">
        <v>60030.02</v>
      </c>
    </row>
    <row r="188" spans="1:6" s="158" customFormat="1" ht="19.149999999999999" customHeight="1" x14ac:dyDescent="0.2">
      <c r="A188" s="148" t="s">
        <v>525</v>
      </c>
      <c r="B188" s="123" t="s">
        <v>510</v>
      </c>
      <c r="C188" s="123" t="s">
        <v>372</v>
      </c>
      <c r="D188" s="149"/>
      <c r="E188" s="123"/>
      <c r="F188" s="204">
        <f>SUM(F192+F194+F189)</f>
        <v>51263.34</v>
      </c>
    </row>
    <row r="189" spans="1:6" s="131" customFormat="1" ht="37.5" customHeight="1" x14ac:dyDescent="0.2">
      <c r="A189" s="128" t="s">
        <v>516</v>
      </c>
      <c r="B189" s="129" t="s">
        <v>510</v>
      </c>
      <c r="C189" s="129" t="s">
        <v>372</v>
      </c>
      <c r="D189" s="147" t="s">
        <v>526</v>
      </c>
      <c r="E189" s="129"/>
      <c r="F189" s="161">
        <f>SUM(F190+F191)</f>
        <v>991.14</v>
      </c>
    </row>
    <row r="190" spans="1:6" s="158" customFormat="1" ht="24.75" customHeight="1" x14ac:dyDescent="0.2">
      <c r="A190" s="132" t="s">
        <v>426</v>
      </c>
      <c r="B190" s="133" t="s">
        <v>510</v>
      </c>
      <c r="C190" s="133" t="s">
        <v>372</v>
      </c>
      <c r="D190" s="136" t="s">
        <v>517</v>
      </c>
      <c r="E190" s="133" t="s">
        <v>427</v>
      </c>
      <c r="F190" s="159">
        <v>100</v>
      </c>
    </row>
    <row r="191" spans="1:6" s="158" customFormat="1" ht="24.75" customHeight="1" x14ac:dyDescent="0.2">
      <c r="A191" s="132" t="s">
        <v>426</v>
      </c>
      <c r="B191" s="133" t="s">
        <v>510</v>
      </c>
      <c r="C191" s="133" t="s">
        <v>372</v>
      </c>
      <c r="D191" s="136" t="s">
        <v>518</v>
      </c>
      <c r="E191" s="133" t="s">
        <v>427</v>
      </c>
      <c r="F191" s="159">
        <v>891.14</v>
      </c>
    </row>
    <row r="192" spans="1:6" s="131" customFormat="1" ht="25.5" x14ac:dyDescent="0.2">
      <c r="A192" s="128" t="s">
        <v>512</v>
      </c>
      <c r="B192" s="129" t="s">
        <v>510</v>
      </c>
      <c r="C192" s="129" t="s">
        <v>372</v>
      </c>
      <c r="D192" s="129" t="s">
        <v>527</v>
      </c>
      <c r="E192" s="147"/>
      <c r="F192" s="130">
        <f>SUM(F193)</f>
        <v>50069.2</v>
      </c>
    </row>
    <row r="193" spans="1:6" ht="24.95" customHeight="1" x14ac:dyDescent="0.2">
      <c r="A193" s="132" t="s">
        <v>426</v>
      </c>
      <c r="B193" s="133" t="s">
        <v>510</v>
      </c>
      <c r="C193" s="133" t="s">
        <v>372</v>
      </c>
      <c r="D193" s="133" t="s">
        <v>527</v>
      </c>
      <c r="E193" s="133" t="s">
        <v>427</v>
      </c>
      <c r="F193" s="134">
        <v>50069.2</v>
      </c>
    </row>
    <row r="194" spans="1:6" s="131" customFormat="1" ht="39.6" customHeight="1" x14ac:dyDescent="0.2">
      <c r="A194" s="128" t="s">
        <v>499</v>
      </c>
      <c r="B194" s="202" t="s">
        <v>510</v>
      </c>
      <c r="C194" s="202" t="s">
        <v>372</v>
      </c>
      <c r="D194" s="147" t="s">
        <v>420</v>
      </c>
      <c r="E194" s="202"/>
      <c r="F194" s="203">
        <f>SUM(F195)</f>
        <v>203</v>
      </c>
    </row>
    <row r="195" spans="1:6" ht="25.5" customHeight="1" x14ac:dyDescent="0.2">
      <c r="A195" s="132" t="s">
        <v>426</v>
      </c>
      <c r="B195" s="136" t="s">
        <v>510</v>
      </c>
      <c r="C195" s="136" t="s">
        <v>372</v>
      </c>
      <c r="D195" s="136" t="s">
        <v>420</v>
      </c>
      <c r="E195" s="136" t="s">
        <v>427</v>
      </c>
      <c r="F195" s="134">
        <v>203</v>
      </c>
    </row>
    <row r="196" spans="1:6" x14ac:dyDescent="0.2">
      <c r="A196" s="201" t="s">
        <v>528</v>
      </c>
      <c r="B196" s="149" t="s">
        <v>510</v>
      </c>
      <c r="C196" s="149" t="s">
        <v>510</v>
      </c>
      <c r="D196" s="149"/>
      <c r="E196" s="149"/>
      <c r="F196" s="124">
        <f>SUM(F197)</f>
        <v>5242.79</v>
      </c>
    </row>
    <row r="197" spans="1:6" s="172" customFormat="1" ht="13.5" x14ac:dyDescent="0.25">
      <c r="A197" s="146" t="s">
        <v>529</v>
      </c>
      <c r="B197" s="140" t="s">
        <v>510</v>
      </c>
      <c r="C197" s="140" t="s">
        <v>510</v>
      </c>
      <c r="D197" s="140"/>
      <c r="E197" s="140"/>
      <c r="F197" s="127">
        <f>SUM(F201+F203+F205+F198)</f>
        <v>5242.79</v>
      </c>
    </row>
    <row r="198" spans="1:6" s="170" customFormat="1" ht="38.25" x14ac:dyDescent="0.2">
      <c r="A198" s="132" t="s">
        <v>530</v>
      </c>
      <c r="B198" s="136" t="s">
        <v>510</v>
      </c>
      <c r="C198" s="136" t="s">
        <v>510</v>
      </c>
      <c r="D198" s="136" t="s">
        <v>531</v>
      </c>
      <c r="E198" s="136"/>
      <c r="F198" s="134">
        <f>SUM(F199+F200)</f>
        <v>3099.02</v>
      </c>
    </row>
    <row r="199" spans="1:6" s="171" customFormat="1" x14ac:dyDescent="0.2">
      <c r="A199" s="199" t="s">
        <v>385</v>
      </c>
      <c r="B199" s="147" t="s">
        <v>510</v>
      </c>
      <c r="C199" s="147" t="s">
        <v>510</v>
      </c>
      <c r="D199" s="147" t="s">
        <v>531</v>
      </c>
      <c r="E199" s="147" t="s">
        <v>386</v>
      </c>
      <c r="F199" s="130">
        <v>1647.56</v>
      </c>
    </row>
    <row r="200" spans="1:6" s="171" customFormat="1" ht="25.5" x14ac:dyDescent="0.2">
      <c r="A200" s="128" t="s">
        <v>426</v>
      </c>
      <c r="B200" s="147" t="s">
        <v>510</v>
      </c>
      <c r="C200" s="147" t="s">
        <v>510</v>
      </c>
      <c r="D200" s="147" t="s">
        <v>531</v>
      </c>
      <c r="E200" s="147" t="s">
        <v>427</v>
      </c>
      <c r="F200" s="130">
        <v>1451.46</v>
      </c>
    </row>
    <row r="201" spans="1:6" s="170" customFormat="1" ht="25.5" x14ac:dyDescent="0.2">
      <c r="A201" s="132" t="s">
        <v>532</v>
      </c>
      <c r="B201" s="136" t="s">
        <v>510</v>
      </c>
      <c r="C201" s="136" t="s">
        <v>510</v>
      </c>
      <c r="D201" s="136" t="s">
        <v>533</v>
      </c>
      <c r="E201" s="136"/>
      <c r="F201" s="134">
        <f>SUM(F202)</f>
        <v>1193.77</v>
      </c>
    </row>
    <row r="202" spans="1:6" s="171" customFormat="1" ht="25.5" x14ac:dyDescent="0.2">
      <c r="A202" s="128" t="s">
        <v>426</v>
      </c>
      <c r="B202" s="147" t="s">
        <v>510</v>
      </c>
      <c r="C202" s="147" t="s">
        <v>510</v>
      </c>
      <c r="D202" s="147" t="s">
        <v>533</v>
      </c>
      <c r="E202" s="147" t="s">
        <v>427</v>
      </c>
      <c r="F202" s="130">
        <v>1193.77</v>
      </c>
    </row>
    <row r="203" spans="1:6" s="171" customFormat="1" ht="25.5" x14ac:dyDescent="0.2">
      <c r="A203" s="128" t="s">
        <v>534</v>
      </c>
      <c r="B203" s="147" t="s">
        <v>510</v>
      </c>
      <c r="C203" s="147" t="s">
        <v>510</v>
      </c>
      <c r="D203" s="129" t="s">
        <v>440</v>
      </c>
      <c r="E203" s="147"/>
      <c r="F203" s="130">
        <f>SUM(F204)</f>
        <v>650</v>
      </c>
    </row>
    <row r="204" spans="1:6" s="171" customFormat="1" ht="25.5" x14ac:dyDescent="0.2">
      <c r="A204" s="132" t="s">
        <v>426</v>
      </c>
      <c r="B204" s="136" t="s">
        <v>510</v>
      </c>
      <c r="C204" s="136" t="s">
        <v>510</v>
      </c>
      <c r="D204" s="133" t="s">
        <v>440</v>
      </c>
      <c r="E204" s="136" t="s">
        <v>427</v>
      </c>
      <c r="F204" s="134">
        <v>650</v>
      </c>
    </row>
    <row r="205" spans="1:6" ht="15.75" customHeight="1" x14ac:dyDescent="0.2">
      <c r="A205" s="151" t="s">
        <v>535</v>
      </c>
      <c r="B205" s="136" t="s">
        <v>510</v>
      </c>
      <c r="C205" s="136" t="s">
        <v>510</v>
      </c>
      <c r="D205" s="133" t="s">
        <v>536</v>
      </c>
      <c r="E205" s="133"/>
      <c r="F205" s="159">
        <f>SUM(F206+F207)</f>
        <v>300</v>
      </c>
    </row>
    <row r="206" spans="1:6" s="131" customFormat="1" ht="25.5" x14ac:dyDescent="0.2">
      <c r="A206" s="128" t="s">
        <v>387</v>
      </c>
      <c r="B206" s="147" t="s">
        <v>510</v>
      </c>
      <c r="C206" s="147" t="s">
        <v>510</v>
      </c>
      <c r="D206" s="129" t="s">
        <v>536</v>
      </c>
      <c r="E206" s="147" t="s">
        <v>376</v>
      </c>
      <c r="F206" s="130">
        <v>218.13</v>
      </c>
    </row>
    <row r="207" spans="1:6" s="131" customFormat="1" ht="25.5" x14ac:dyDescent="0.2">
      <c r="A207" s="128" t="s">
        <v>426</v>
      </c>
      <c r="B207" s="147" t="s">
        <v>510</v>
      </c>
      <c r="C207" s="147" t="s">
        <v>510</v>
      </c>
      <c r="D207" s="129" t="s">
        <v>536</v>
      </c>
      <c r="E207" s="147" t="s">
        <v>427</v>
      </c>
      <c r="F207" s="130">
        <v>81.87</v>
      </c>
    </row>
    <row r="208" spans="1:6" x14ac:dyDescent="0.2">
      <c r="A208" s="201" t="s">
        <v>537</v>
      </c>
      <c r="B208" s="149" t="s">
        <v>510</v>
      </c>
      <c r="C208" s="149" t="s">
        <v>455</v>
      </c>
      <c r="D208" s="149"/>
      <c r="E208" s="149"/>
      <c r="F208" s="124">
        <f>SUM(F209)</f>
        <v>550</v>
      </c>
    </row>
    <row r="209" spans="1:6" s="135" customFormat="1" ht="13.5" x14ac:dyDescent="0.25">
      <c r="A209" s="125" t="s">
        <v>417</v>
      </c>
      <c r="B209" s="140" t="s">
        <v>510</v>
      </c>
      <c r="C209" s="140" t="s">
        <v>455</v>
      </c>
      <c r="D209" s="126" t="s">
        <v>418</v>
      </c>
      <c r="E209" s="126"/>
      <c r="F209" s="127">
        <f>SUM(F212+F210)</f>
        <v>550</v>
      </c>
    </row>
    <row r="210" spans="1:6" s="135" customFormat="1" ht="27" customHeight="1" x14ac:dyDescent="0.25">
      <c r="A210" s="132" t="s">
        <v>538</v>
      </c>
      <c r="B210" s="133" t="s">
        <v>510</v>
      </c>
      <c r="C210" s="133" t="s">
        <v>455</v>
      </c>
      <c r="D210" s="133" t="s">
        <v>440</v>
      </c>
      <c r="E210" s="133"/>
      <c r="F210" s="159">
        <f>SUM(F211)</f>
        <v>300</v>
      </c>
    </row>
    <row r="211" spans="1:6" s="135" customFormat="1" ht="30.6" customHeight="1" x14ac:dyDescent="0.25">
      <c r="A211" s="128" t="s">
        <v>426</v>
      </c>
      <c r="B211" s="147" t="s">
        <v>510</v>
      </c>
      <c r="C211" s="147" t="s">
        <v>455</v>
      </c>
      <c r="D211" s="129" t="s">
        <v>440</v>
      </c>
      <c r="E211" s="129" t="s">
        <v>427</v>
      </c>
      <c r="F211" s="161">
        <v>300</v>
      </c>
    </row>
    <row r="212" spans="1:6" ht="25.5" x14ac:dyDescent="0.2">
      <c r="A212" s="151" t="s">
        <v>512</v>
      </c>
      <c r="B212" s="136" t="s">
        <v>510</v>
      </c>
      <c r="C212" s="136" t="s">
        <v>455</v>
      </c>
      <c r="D212" s="136" t="s">
        <v>539</v>
      </c>
      <c r="E212" s="136"/>
      <c r="F212" s="134">
        <f>SUM(F213+F214)</f>
        <v>250</v>
      </c>
    </row>
    <row r="213" spans="1:6" s="131" customFormat="1" ht="25.5" x14ac:dyDescent="0.2">
      <c r="A213" s="128" t="s">
        <v>387</v>
      </c>
      <c r="B213" s="147" t="s">
        <v>510</v>
      </c>
      <c r="C213" s="147" t="s">
        <v>455</v>
      </c>
      <c r="D213" s="147" t="s">
        <v>539</v>
      </c>
      <c r="E213" s="147" t="s">
        <v>376</v>
      </c>
      <c r="F213" s="130">
        <v>64.94</v>
      </c>
    </row>
    <row r="214" spans="1:6" s="131" customFormat="1" ht="25.5" x14ac:dyDescent="0.2">
      <c r="A214" s="128" t="s">
        <v>426</v>
      </c>
      <c r="B214" s="147" t="s">
        <v>510</v>
      </c>
      <c r="C214" s="147" t="s">
        <v>455</v>
      </c>
      <c r="D214" s="147" t="s">
        <v>539</v>
      </c>
      <c r="E214" s="147" t="s">
        <v>427</v>
      </c>
      <c r="F214" s="130">
        <v>185.06</v>
      </c>
    </row>
    <row r="215" spans="1:6" ht="18" customHeight="1" x14ac:dyDescent="0.25">
      <c r="A215" s="153" t="s">
        <v>540</v>
      </c>
      <c r="B215" s="154" t="s">
        <v>451</v>
      </c>
      <c r="C215" s="154"/>
      <c r="D215" s="154"/>
      <c r="E215" s="154"/>
      <c r="F215" s="155">
        <f>SUM(F216+F226)</f>
        <v>39218.89</v>
      </c>
    </row>
    <row r="216" spans="1:6" ht="14.25" x14ac:dyDescent="0.2">
      <c r="A216" s="122" t="s">
        <v>541</v>
      </c>
      <c r="B216" s="120" t="s">
        <v>451</v>
      </c>
      <c r="C216" s="120" t="s">
        <v>363</v>
      </c>
      <c r="D216" s="120"/>
      <c r="E216" s="120"/>
      <c r="F216" s="121">
        <f>SUM(F219+F217)</f>
        <v>36754.89</v>
      </c>
    </row>
    <row r="217" spans="1:6" s="131" customFormat="1" ht="15" x14ac:dyDescent="0.25">
      <c r="A217" s="173" t="s">
        <v>542</v>
      </c>
      <c r="B217" s="140" t="s">
        <v>451</v>
      </c>
      <c r="C217" s="140" t="s">
        <v>363</v>
      </c>
      <c r="D217" s="140" t="s">
        <v>543</v>
      </c>
      <c r="E217" s="140"/>
      <c r="F217" s="127">
        <f>SUM(F218)</f>
        <v>138.88999999999999</v>
      </c>
    </row>
    <row r="218" spans="1:6" ht="25.5" x14ac:dyDescent="0.2">
      <c r="A218" s="128" t="s">
        <v>426</v>
      </c>
      <c r="B218" s="147" t="s">
        <v>451</v>
      </c>
      <c r="C218" s="147" t="s">
        <v>363</v>
      </c>
      <c r="D218" s="147" t="s">
        <v>543</v>
      </c>
      <c r="E218" s="147" t="s">
        <v>427</v>
      </c>
      <c r="F218" s="130">
        <v>138.88999999999999</v>
      </c>
    </row>
    <row r="219" spans="1:6" s="131" customFormat="1" ht="40.5" x14ac:dyDescent="0.25">
      <c r="A219" s="125" t="s">
        <v>544</v>
      </c>
      <c r="B219" s="140" t="s">
        <v>545</v>
      </c>
      <c r="C219" s="140" t="s">
        <v>363</v>
      </c>
      <c r="D219" s="140" t="s">
        <v>546</v>
      </c>
      <c r="E219" s="140"/>
      <c r="F219" s="127">
        <f>SUM(F220+F222+F224)</f>
        <v>36616</v>
      </c>
    </row>
    <row r="220" spans="1:6" ht="13.5" x14ac:dyDescent="0.25">
      <c r="A220" s="125" t="s">
        <v>547</v>
      </c>
      <c r="B220" s="140" t="s">
        <v>451</v>
      </c>
      <c r="C220" s="140" t="s">
        <v>363</v>
      </c>
      <c r="D220" s="140" t="s">
        <v>548</v>
      </c>
      <c r="E220" s="140"/>
      <c r="F220" s="127">
        <f>SUM(F221)</f>
        <v>17400</v>
      </c>
    </row>
    <row r="221" spans="1:6" s="131" customFormat="1" ht="25.5" x14ac:dyDescent="0.2">
      <c r="A221" s="128" t="s">
        <v>426</v>
      </c>
      <c r="B221" s="147" t="s">
        <v>451</v>
      </c>
      <c r="C221" s="147" t="s">
        <v>363</v>
      </c>
      <c r="D221" s="147" t="s">
        <v>548</v>
      </c>
      <c r="E221" s="147" t="s">
        <v>427</v>
      </c>
      <c r="F221" s="130">
        <v>17400</v>
      </c>
    </row>
    <row r="222" spans="1:6" ht="13.5" x14ac:dyDescent="0.25">
      <c r="A222" s="125" t="s">
        <v>549</v>
      </c>
      <c r="B222" s="140" t="s">
        <v>451</v>
      </c>
      <c r="C222" s="140" t="s">
        <v>363</v>
      </c>
      <c r="D222" s="140" t="s">
        <v>550</v>
      </c>
      <c r="E222" s="140"/>
      <c r="F222" s="127">
        <f>SUM(F223)</f>
        <v>2600</v>
      </c>
    </row>
    <row r="223" spans="1:6" s="131" customFormat="1" ht="25.5" x14ac:dyDescent="0.2">
      <c r="A223" s="128" t="s">
        <v>426</v>
      </c>
      <c r="B223" s="147" t="s">
        <v>451</v>
      </c>
      <c r="C223" s="147" t="s">
        <v>363</v>
      </c>
      <c r="D223" s="147" t="s">
        <v>550</v>
      </c>
      <c r="E223" s="147" t="s">
        <v>427</v>
      </c>
      <c r="F223" s="130">
        <v>2600</v>
      </c>
    </row>
    <row r="224" spans="1:6" ht="13.5" x14ac:dyDescent="0.25">
      <c r="A224" s="125" t="s">
        <v>551</v>
      </c>
      <c r="B224" s="140" t="s">
        <v>451</v>
      </c>
      <c r="C224" s="140" t="s">
        <v>363</v>
      </c>
      <c r="D224" s="147" t="s">
        <v>552</v>
      </c>
      <c r="E224" s="140"/>
      <c r="F224" s="127">
        <f>SUM(F225)</f>
        <v>16616</v>
      </c>
    </row>
    <row r="225" spans="1:6" s="131" customFormat="1" ht="25.5" x14ac:dyDescent="0.2">
      <c r="A225" s="128" t="s">
        <v>426</v>
      </c>
      <c r="B225" s="147" t="s">
        <v>451</v>
      </c>
      <c r="C225" s="147" t="s">
        <v>363</v>
      </c>
      <c r="D225" s="147" t="s">
        <v>552</v>
      </c>
      <c r="E225" s="147" t="s">
        <v>427</v>
      </c>
      <c r="F225" s="130">
        <v>16616</v>
      </c>
    </row>
    <row r="226" spans="1:6" s="158" customFormat="1" ht="15.2" customHeight="1" x14ac:dyDescent="0.2">
      <c r="A226" s="205" t="s">
        <v>553</v>
      </c>
      <c r="B226" s="149" t="s">
        <v>451</v>
      </c>
      <c r="C226" s="149" t="s">
        <v>380</v>
      </c>
      <c r="D226" s="149"/>
      <c r="E226" s="149"/>
      <c r="F226" s="124">
        <f>SUM(F227)</f>
        <v>2464</v>
      </c>
    </row>
    <row r="227" spans="1:6" ht="15.75" customHeight="1" x14ac:dyDescent="0.25">
      <c r="A227" s="125" t="s">
        <v>417</v>
      </c>
      <c r="B227" s="140" t="s">
        <v>451</v>
      </c>
      <c r="C227" s="140" t="s">
        <v>380</v>
      </c>
      <c r="D227" s="140" t="s">
        <v>418</v>
      </c>
      <c r="E227" s="140"/>
      <c r="F227" s="127">
        <f>SUM(F228)</f>
        <v>2464</v>
      </c>
    </row>
    <row r="228" spans="1:6" s="131" customFormat="1" ht="25.15" customHeight="1" x14ac:dyDescent="0.2">
      <c r="A228" s="128" t="s">
        <v>544</v>
      </c>
      <c r="B228" s="147" t="s">
        <v>451</v>
      </c>
      <c r="C228" s="147" t="s">
        <v>380</v>
      </c>
      <c r="D228" s="147" t="s">
        <v>546</v>
      </c>
      <c r="E228" s="147"/>
      <c r="F228" s="130">
        <f>SUM(F229+F230)</f>
        <v>2464</v>
      </c>
    </row>
    <row r="229" spans="1:6" ht="25.5" x14ac:dyDescent="0.2">
      <c r="A229" s="132" t="s">
        <v>387</v>
      </c>
      <c r="B229" s="136" t="s">
        <v>451</v>
      </c>
      <c r="C229" s="136" t="s">
        <v>380</v>
      </c>
      <c r="D229" s="136" t="s">
        <v>546</v>
      </c>
      <c r="E229" s="136" t="s">
        <v>376</v>
      </c>
      <c r="F229" s="134">
        <v>1699.15</v>
      </c>
    </row>
    <row r="230" spans="1:6" ht="25.5" x14ac:dyDescent="0.2">
      <c r="A230" s="128" t="s">
        <v>426</v>
      </c>
      <c r="B230" s="147" t="s">
        <v>451</v>
      </c>
      <c r="C230" s="147" t="s">
        <v>380</v>
      </c>
      <c r="D230" s="147" t="s">
        <v>546</v>
      </c>
      <c r="E230" s="136" t="s">
        <v>427</v>
      </c>
      <c r="F230" s="134">
        <v>764.85</v>
      </c>
    </row>
    <row r="231" spans="1:6" ht="15.75" x14ac:dyDescent="0.25">
      <c r="A231" s="119" t="s">
        <v>554</v>
      </c>
      <c r="B231" s="154" t="s">
        <v>555</v>
      </c>
      <c r="C231" s="154"/>
      <c r="D231" s="154"/>
      <c r="E231" s="154"/>
      <c r="F231" s="155">
        <f>SUM(F232+F237+F241+F271+F280)</f>
        <v>53702.57</v>
      </c>
    </row>
    <row r="232" spans="1:6" ht="14.25" x14ac:dyDescent="0.2">
      <c r="A232" s="145" t="s">
        <v>556</v>
      </c>
      <c r="B232" s="120" t="s">
        <v>555</v>
      </c>
      <c r="C232" s="120" t="s">
        <v>363</v>
      </c>
      <c r="D232" s="123" t="s">
        <v>557</v>
      </c>
      <c r="E232" s="120"/>
      <c r="F232" s="121">
        <f>SUM(F233)</f>
        <v>1870</v>
      </c>
    </row>
    <row r="233" spans="1:6" s="131" customFormat="1" ht="27" x14ac:dyDescent="0.25">
      <c r="A233" s="125" t="s">
        <v>558</v>
      </c>
      <c r="B233" s="140" t="s">
        <v>555</v>
      </c>
      <c r="C233" s="140" t="s">
        <v>363</v>
      </c>
      <c r="D233" s="126" t="s">
        <v>557</v>
      </c>
      <c r="E233" s="140"/>
      <c r="F233" s="127">
        <f>SUM(F234)</f>
        <v>1870</v>
      </c>
    </row>
    <row r="234" spans="1:6" ht="25.15" customHeight="1" x14ac:dyDescent="0.2">
      <c r="A234" s="128" t="s">
        <v>559</v>
      </c>
      <c r="B234" s="147" t="s">
        <v>555</v>
      </c>
      <c r="C234" s="147" t="s">
        <v>363</v>
      </c>
      <c r="D234" s="129" t="s">
        <v>557</v>
      </c>
      <c r="E234" s="147"/>
      <c r="F234" s="130">
        <f>SUM(F236+F235)</f>
        <v>1870</v>
      </c>
    </row>
    <row r="235" spans="1:6" ht="27.2" customHeight="1" x14ac:dyDescent="0.2">
      <c r="A235" s="132" t="s">
        <v>387</v>
      </c>
      <c r="B235" s="136" t="s">
        <v>555</v>
      </c>
      <c r="C235" s="136" t="s">
        <v>363</v>
      </c>
      <c r="D235" s="133" t="s">
        <v>557</v>
      </c>
      <c r="E235" s="136" t="s">
        <v>376</v>
      </c>
      <c r="F235" s="134">
        <v>10</v>
      </c>
    </row>
    <row r="236" spans="1:6" x14ac:dyDescent="0.2">
      <c r="A236" s="142" t="s">
        <v>385</v>
      </c>
      <c r="B236" s="133" t="s">
        <v>555</v>
      </c>
      <c r="C236" s="133" t="s">
        <v>363</v>
      </c>
      <c r="D236" s="133" t="s">
        <v>557</v>
      </c>
      <c r="E236" s="133" t="s">
        <v>386</v>
      </c>
      <c r="F236" s="134">
        <v>1860</v>
      </c>
    </row>
    <row r="237" spans="1:6" ht="14.25" x14ac:dyDescent="0.2">
      <c r="A237" s="122" t="s">
        <v>560</v>
      </c>
      <c r="B237" s="138" t="s">
        <v>555</v>
      </c>
      <c r="C237" s="138" t="s">
        <v>365</v>
      </c>
      <c r="D237" s="138"/>
      <c r="E237" s="138"/>
      <c r="F237" s="121">
        <f>SUM(F238)</f>
        <v>14739.71</v>
      </c>
    </row>
    <row r="238" spans="1:6" ht="16.5" customHeight="1" x14ac:dyDescent="0.25">
      <c r="A238" s="125" t="s">
        <v>561</v>
      </c>
      <c r="B238" s="126" t="s">
        <v>555</v>
      </c>
      <c r="C238" s="126" t="s">
        <v>365</v>
      </c>
      <c r="D238" s="123" t="s">
        <v>562</v>
      </c>
      <c r="E238" s="126"/>
      <c r="F238" s="127">
        <f>SUM(F239)</f>
        <v>14739.71</v>
      </c>
    </row>
    <row r="239" spans="1:6" x14ac:dyDescent="0.2">
      <c r="A239" s="132" t="s">
        <v>563</v>
      </c>
      <c r="B239" s="133" t="s">
        <v>555</v>
      </c>
      <c r="C239" s="133" t="s">
        <v>365</v>
      </c>
      <c r="D239" s="133" t="s">
        <v>562</v>
      </c>
      <c r="E239" s="133"/>
      <c r="F239" s="134">
        <f>SUM(F240)</f>
        <v>14739.71</v>
      </c>
    </row>
    <row r="240" spans="1:6" ht="25.5" x14ac:dyDescent="0.2">
      <c r="A240" s="128" t="s">
        <v>426</v>
      </c>
      <c r="B240" s="129" t="s">
        <v>555</v>
      </c>
      <c r="C240" s="129" t="s">
        <v>365</v>
      </c>
      <c r="D240" s="129" t="s">
        <v>562</v>
      </c>
      <c r="E240" s="129" t="s">
        <v>427</v>
      </c>
      <c r="F240" s="130">
        <v>14739.71</v>
      </c>
    </row>
    <row r="241" spans="1:6" ht="14.25" x14ac:dyDescent="0.2">
      <c r="A241" s="206" t="s">
        <v>564</v>
      </c>
      <c r="B241" s="138" t="s">
        <v>555</v>
      </c>
      <c r="C241" s="138" t="s">
        <v>372</v>
      </c>
      <c r="D241" s="138"/>
      <c r="E241" s="138"/>
      <c r="F241" s="139">
        <f>SUM(F242)</f>
        <v>11076.57</v>
      </c>
    </row>
    <row r="242" spans="1:6" ht="13.5" x14ac:dyDescent="0.25">
      <c r="A242" s="207" t="s">
        <v>565</v>
      </c>
      <c r="B242" s="126" t="s">
        <v>555</v>
      </c>
      <c r="C242" s="126" t="s">
        <v>372</v>
      </c>
      <c r="D242" s="126"/>
      <c r="E242" s="126"/>
      <c r="F242" s="169">
        <f>SUM(F245+F258+F243)</f>
        <v>11076.57</v>
      </c>
    </row>
    <row r="243" spans="1:6" ht="78" customHeight="1" x14ac:dyDescent="0.2">
      <c r="A243" s="208" t="s">
        <v>566</v>
      </c>
      <c r="B243" s="129" t="s">
        <v>555</v>
      </c>
      <c r="C243" s="129" t="s">
        <v>372</v>
      </c>
      <c r="D243" s="129" t="s">
        <v>567</v>
      </c>
      <c r="E243" s="129"/>
      <c r="F243" s="161">
        <f>SUM(F244)</f>
        <v>332.61</v>
      </c>
    </row>
    <row r="244" spans="1:6" ht="25.5" x14ac:dyDescent="0.2">
      <c r="A244" s="132" t="s">
        <v>387</v>
      </c>
      <c r="B244" s="133" t="s">
        <v>555</v>
      </c>
      <c r="C244" s="133" t="s">
        <v>372</v>
      </c>
      <c r="D244" s="133" t="s">
        <v>567</v>
      </c>
      <c r="E244" s="133" t="s">
        <v>376</v>
      </c>
      <c r="F244" s="159">
        <v>332.61</v>
      </c>
    </row>
    <row r="245" spans="1:6" ht="24.75" x14ac:dyDescent="0.25">
      <c r="A245" s="209" t="s">
        <v>558</v>
      </c>
      <c r="B245" s="126" t="s">
        <v>555</v>
      </c>
      <c r="C245" s="126" t="s">
        <v>372</v>
      </c>
      <c r="D245" s="126" t="s">
        <v>568</v>
      </c>
      <c r="E245" s="126"/>
      <c r="F245" s="169">
        <f>SUM(F246)</f>
        <v>843.14</v>
      </c>
    </row>
    <row r="246" spans="1:6" x14ac:dyDescent="0.2">
      <c r="A246" s="132" t="s">
        <v>385</v>
      </c>
      <c r="B246" s="133" t="s">
        <v>555</v>
      </c>
      <c r="C246" s="133" t="s">
        <v>372</v>
      </c>
      <c r="D246" s="133" t="s">
        <v>568</v>
      </c>
      <c r="E246" s="133"/>
      <c r="F246" s="159">
        <f>SUM(F252+F255+F250+F247)</f>
        <v>843.14</v>
      </c>
    </row>
    <row r="247" spans="1:6" ht="51" x14ac:dyDescent="0.2">
      <c r="A247" s="208" t="s">
        <v>569</v>
      </c>
      <c r="B247" s="129" t="s">
        <v>555</v>
      </c>
      <c r="C247" s="129" t="s">
        <v>372</v>
      </c>
      <c r="D247" s="129" t="s">
        <v>570</v>
      </c>
      <c r="E247" s="129"/>
      <c r="F247" s="161">
        <f>SUM(F248+F249)</f>
        <v>200</v>
      </c>
    </row>
    <row r="248" spans="1:6" ht="25.5" x14ac:dyDescent="0.2">
      <c r="A248" s="132" t="s">
        <v>387</v>
      </c>
      <c r="B248" s="133" t="s">
        <v>555</v>
      </c>
      <c r="C248" s="133" t="s">
        <v>372</v>
      </c>
      <c r="D248" s="133" t="s">
        <v>570</v>
      </c>
      <c r="E248" s="133" t="s">
        <v>376</v>
      </c>
      <c r="F248" s="159">
        <v>1</v>
      </c>
    </row>
    <row r="249" spans="1:6" x14ac:dyDescent="0.2">
      <c r="A249" s="142" t="s">
        <v>385</v>
      </c>
      <c r="B249" s="133" t="s">
        <v>555</v>
      </c>
      <c r="C249" s="133" t="s">
        <v>372</v>
      </c>
      <c r="D249" s="133" t="s">
        <v>570</v>
      </c>
      <c r="E249" s="133" t="s">
        <v>386</v>
      </c>
      <c r="F249" s="159">
        <v>199</v>
      </c>
    </row>
    <row r="250" spans="1:6" ht="38.25" x14ac:dyDescent="0.2">
      <c r="A250" s="208" t="s">
        <v>571</v>
      </c>
      <c r="B250" s="129" t="s">
        <v>555</v>
      </c>
      <c r="C250" s="129" t="s">
        <v>372</v>
      </c>
      <c r="D250" s="129" t="s">
        <v>572</v>
      </c>
      <c r="E250" s="129"/>
      <c r="F250" s="161">
        <f>SUM(F251)</f>
        <v>150</v>
      </c>
    </row>
    <row r="251" spans="1:6" x14ac:dyDescent="0.2">
      <c r="A251" s="142" t="s">
        <v>385</v>
      </c>
      <c r="B251" s="133" t="s">
        <v>555</v>
      </c>
      <c r="C251" s="133" t="s">
        <v>372</v>
      </c>
      <c r="D251" s="133" t="s">
        <v>572</v>
      </c>
      <c r="E251" s="133" t="s">
        <v>386</v>
      </c>
      <c r="F251" s="159">
        <v>150</v>
      </c>
    </row>
    <row r="252" spans="1:6" s="131" customFormat="1" ht="39.200000000000003" customHeight="1" x14ac:dyDescent="0.2">
      <c r="A252" s="208" t="s">
        <v>573</v>
      </c>
      <c r="B252" s="129" t="s">
        <v>555</v>
      </c>
      <c r="C252" s="129" t="s">
        <v>372</v>
      </c>
      <c r="D252" s="129" t="s">
        <v>574</v>
      </c>
      <c r="E252" s="129"/>
      <c r="F252" s="161">
        <f>SUM(F254+F253)</f>
        <v>240.54</v>
      </c>
    </row>
    <row r="253" spans="1:6" ht="26.25" customHeight="1" x14ac:dyDescent="0.2">
      <c r="A253" s="132" t="s">
        <v>387</v>
      </c>
      <c r="B253" s="133" t="s">
        <v>555</v>
      </c>
      <c r="C253" s="133" t="s">
        <v>372</v>
      </c>
      <c r="D253" s="133" t="s">
        <v>574</v>
      </c>
      <c r="E253" s="133" t="s">
        <v>376</v>
      </c>
      <c r="F253" s="159">
        <v>0.54</v>
      </c>
    </row>
    <row r="254" spans="1:6" x14ac:dyDescent="0.2">
      <c r="A254" s="142" t="s">
        <v>385</v>
      </c>
      <c r="B254" s="133" t="s">
        <v>555</v>
      </c>
      <c r="C254" s="133" t="s">
        <v>372</v>
      </c>
      <c r="D254" s="133" t="s">
        <v>574</v>
      </c>
      <c r="E254" s="133" t="s">
        <v>386</v>
      </c>
      <c r="F254" s="159">
        <v>240</v>
      </c>
    </row>
    <row r="255" spans="1:6" s="131" customFormat="1" ht="38.25" customHeight="1" x14ac:dyDescent="0.2">
      <c r="A255" s="208" t="s">
        <v>575</v>
      </c>
      <c r="B255" s="129" t="s">
        <v>555</v>
      </c>
      <c r="C255" s="129" t="s">
        <v>372</v>
      </c>
      <c r="D255" s="129" t="s">
        <v>576</v>
      </c>
      <c r="E255" s="129"/>
      <c r="F255" s="161">
        <f>SUM(F257+F256)</f>
        <v>252.6</v>
      </c>
    </row>
    <row r="256" spans="1:6" s="131" customFormat="1" ht="24.95" customHeight="1" x14ac:dyDescent="0.2">
      <c r="A256" s="132" t="s">
        <v>387</v>
      </c>
      <c r="B256" s="133" t="s">
        <v>555</v>
      </c>
      <c r="C256" s="133" t="s">
        <v>372</v>
      </c>
      <c r="D256" s="133" t="s">
        <v>576</v>
      </c>
      <c r="E256" s="133" t="s">
        <v>376</v>
      </c>
      <c r="F256" s="159">
        <v>0.6</v>
      </c>
    </row>
    <row r="257" spans="1:6" x14ac:dyDescent="0.2">
      <c r="A257" s="142" t="s">
        <v>385</v>
      </c>
      <c r="B257" s="133" t="s">
        <v>555</v>
      </c>
      <c r="C257" s="133" t="s">
        <v>372</v>
      </c>
      <c r="D257" s="133" t="s">
        <v>576</v>
      </c>
      <c r="E257" s="133" t="s">
        <v>386</v>
      </c>
      <c r="F257" s="159">
        <v>252</v>
      </c>
    </row>
    <row r="258" spans="1:6" ht="15.75" customHeight="1" x14ac:dyDescent="0.25">
      <c r="A258" s="125" t="s">
        <v>417</v>
      </c>
      <c r="B258" s="126" t="s">
        <v>555</v>
      </c>
      <c r="C258" s="126" t="s">
        <v>372</v>
      </c>
      <c r="D258" s="126" t="s">
        <v>418</v>
      </c>
      <c r="E258" s="126"/>
      <c r="F258" s="169">
        <f>SUM(F262+F265+F269+F259)</f>
        <v>9900.82</v>
      </c>
    </row>
    <row r="259" spans="1:6" ht="30" customHeight="1" x14ac:dyDescent="0.25">
      <c r="A259" s="132" t="s">
        <v>497</v>
      </c>
      <c r="B259" s="133" t="s">
        <v>555</v>
      </c>
      <c r="C259" s="133" t="s">
        <v>372</v>
      </c>
      <c r="D259" s="129" t="s">
        <v>498</v>
      </c>
      <c r="E259" s="126"/>
      <c r="F259" s="159">
        <f>SUM(F260+F261)</f>
        <v>500</v>
      </c>
    </row>
    <row r="260" spans="1:6" s="131" customFormat="1" x14ac:dyDescent="0.2">
      <c r="A260" s="199" t="s">
        <v>385</v>
      </c>
      <c r="B260" s="129" t="s">
        <v>555</v>
      </c>
      <c r="C260" s="129" t="s">
        <v>372</v>
      </c>
      <c r="D260" s="129" t="s">
        <v>498</v>
      </c>
      <c r="E260" s="147" t="s">
        <v>386</v>
      </c>
      <c r="F260" s="130">
        <v>300</v>
      </c>
    </row>
    <row r="261" spans="1:6" ht="27.6" customHeight="1" x14ac:dyDescent="0.2">
      <c r="A261" s="128" t="s">
        <v>426</v>
      </c>
      <c r="B261" s="129" t="s">
        <v>555</v>
      </c>
      <c r="C261" s="129" t="s">
        <v>372</v>
      </c>
      <c r="D261" s="129" t="s">
        <v>498</v>
      </c>
      <c r="E261" s="129" t="s">
        <v>427</v>
      </c>
      <c r="F261" s="161">
        <v>200</v>
      </c>
    </row>
    <row r="262" spans="1:6" s="170" customFormat="1" ht="64.5" customHeight="1" x14ac:dyDescent="0.2">
      <c r="A262" s="132" t="s">
        <v>577</v>
      </c>
      <c r="B262" s="133" t="s">
        <v>555</v>
      </c>
      <c r="C262" s="133" t="s">
        <v>372</v>
      </c>
      <c r="D262" s="133" t="s">
        <v>578</v>
      </c>
      <c r="E262" s="133"/>
      <c r="F262" s="159">
        <f>SUM(F264+F263)</f>
        <v>8379</v>
      </c>
    </row>
    <row r="263" spans="1:6" s="170" customFormat="1" ht="17.45" customHeight="1" x14ac:dyDescent="0.2">
      <c r="A263" s="199" t="s">
        <v>385</v>
      </c>
      <c r="B263" s="129" t="s">
        <v>555</v>
      </c>
      <c r="C263" s="129" t="s">
        <v>372</v>
      </c>
      <c r="D263" s="129" t="s">
        <v>579</v>
      </c>
      <c r="E263" s="129" t="s">
        <v>386</v>
      </c>
      <c r="F263" s="161">
        <v>5525.25</v>
      </c>
    </row>
    <row r="264" spans="1:6" s="171" customFormat="1" ht="14.25" customHeight="1" x14ac:dyDescent="0.2">
      <c r="A264" s="199" t="s">
        <v>385</v>
      </c>
      <c r="B264" s="129" t="s">
        <v>555</v>
      </c>
      <c r="C264" s="129" t="s">
        <v>372</v>
      </c>
      <c r="D264" s="129" t="s">
        <v>580</v>
      </c>
      <c r="E264" s="129" t="s">
        <v>386</v>
      </c>
      <c r="F264" s="161">
        <v>2853.75</v>
      </c>
    </row>
    <row r="265" spans="1:6" s="170" customFormat="1" ht="51" customHeight="1" x14ac:dyDescent="0.2">
      <c r="A265" s="132" t="s">
        <v>581</v>
      </c>
      <c r="B265" s="133" t="s">
        <v>555</v>
      </c>
      <c r="C265" s="133" t="s">
        <v>372</v>
      </c>
      <c r="D265" s="133" t="s">
        <v>582</v>
      </c>
      <c r="E265" s="133"/>
      <c r="F265" s="159">
        <f>SUM(F266+F267+F268)</f>
        <v>421.82</v>
      </c>
    </row>
    <row r="266" spans="1:6" s="171" customFormat="1" ht="26.25" customHeight="1" x14ac:dyDescent="0.2">
      <c r="A266" s="128" t="s">
        <v>387</v>
      </c>
      <c r="B266" s="129" t="s">
        <v>555</v>
      </c>
      <c r="C266" s="129" t="s">
        <v>372</v>
      </c>
      <c r="D266" s="129" t="s">
        <v>582</v>
      </c>
      <c r="E266" s="129" t="s">
        <v>376</v>
      </c>
      <c r="F266" s="161">
        <v>140</v>
      </c>
    </row>
    <row r="267" spans="1:6" s="171" customFormat="1" ht="26.25" customHeight="1" x14ac:dyDescent="0.2">
      <c r="A267" s="128" t="s">
        <v>426</v>
      </c>
      <c r="B267" s="129" t="s">
        <v>555</v>
      </c>
      <c r="C267" s="129" t="s">
        <v>372</v>
      </c>
      <c r="D267" s="129" t="s">
        <v>582</v>
      </c>
      <c r="E267" s="129" t="s">
        <v>427</v>
      </c>
      <c r="F267" s="161">
        <v>100</v>
      </c>
    </row>
    <row r="268" spans="1:6" s="171" customFormat="1" ht="26.25" customHeight="1" x14ac:dyDescent="0.2">
      <c r="A268" s="128" t="s">
        <v>426</v>
      </c>
      <c r="B268" s="129" t="s">
        <v>555</v>
      </c>
      <c r="C268" s="129" t="s">
        <v>372</v>
      </c>
      <c r="D268" s="129" t="s">
        <v>583</v>
      </c>
      <c r="E268" s="129" t="s">
        <v>427</v>
      </c>
      <c r="F268" s="161">
        <v>181.82</v>
      </c>
    </row>
    <row r="269" spans="1:6" ht="79.150000000000006" customHeight="1" x14ac:dyDescent="0.2">
      <c r="A269" s="151" t="s">
        <v>584</v>
      </c>
      <c r="B269" s="136" t="s">
        <v>555</v>
      </c>
      <c r="C269" s="136" t="s">
        <v>372</v>
      </c>
      <c r="D269" s="136" t="s">
        <v>585</v>
      </c>
      <c r="E269" s="136"/>
      <c r="F269" s="134">
        <f>SUM(F270)</f>
        <v>600</v>
      </c>
    </row>
    <row r="270" spans="1:6" s="131" customFormat="1" ht="25.5" x14ac:dyDescent="0.2">
      <c r="A270" s="128" t="s">
        <v>387</v>
      </c>
      <c r="B270" s="147" t="s">
        <v>555</v>
      </c>
      <c r="C270" s="147" t="s">
        <v>372</v>
      </c>
      <c r="D270" s="147" t="s">
        <v>585</v>
      </c>
      <c r="E270" s="147" t="s">
        <v>376</v>
      </c>
      <c r="F270" s="130">
        <v>600</v>
      </c>
    </row>
    <row r="271" spans="1:6" ht="16.5" customHeight="1" x14ac:dyDescent="0.2">
      <c r="A271" s="206" t="s">
        <v>586</v>
      </c>
      <c r="B271" s="138" t="s">
        <v>555</v>
      </c>
      <c r="C271" s="138" t="s">
        <v>380</v>
      </c>
      <c r="D271" s="138"/>
      <c r="E271" s="138"/>
      <c r="F271" s="139">
        <f>SUM(F272)</f>
        <v>20264.77</v>
      </c>
    </row>
    <row r="272" spans="1:6" ht="15.6" customHeight="1" x14ac:dyDescent="0.2">
      <c r="A272" s="206" t="s">
        <v>587</v>
      </c>
      <c r="B272" s="138" t="s">
        <v>555</v>
      </c>
      <c r="C272" s="138" t="s">
        <v>380</v>
      </c>
      <c r="D272" s="138"/>
      <c r="E272" s="138"/>
      <c r="F272" s="139">
        <f>SUM(F273)</f>
        <v>20264.77</v>
      </c>
    </row>
    <row r="273" spans="1:6" s="158" customFormat="1" ht="17.25" customHeight="1" x14ac:dyDescent="0.25">
      <c r="A273" s="207" t="s">
        <v>588</v>
      </c>
      <c r="B273" s="126" t="s">
        <v>555</v>
      </c>
      <c r="C273" s="126" t="s">
        <v>380</v>
      </c>
      <c r="D273" s="126"/>
      <c r="E273" s="126"/>
      <c r="F273" s="169">
        <f>SUM(F274+F276+F278)</f>
        <v>20264.77</v>
      </c>
    </row>
    <row r="274" spans="1:6" s="131" customFormat="1" ht="17.25" customHeight="1" x14ac:dyDescent="0.2">
      <c r="A274" s="208" t="s">
        <v>589</v>
      </c>
      <c r="B274" s="129" t="s">
        <v>555</v>
      </c>
      <c r="C274" s="129" t="s">
        <v>380</v>
      </c>
      <c r="D274" s="129" t="s">
        <v>590</v>
      </c>
      <c r="E274" s="129"/>
      <c r="F274" s="161">
        <f>SUM(F275)</f>
        <v>5000</v>
      </c>
    </row>
    <row r="275" spans="1:6" ht="15.75" customHeight="1" x14ac:dyDescent="0.2">
      <c r="A275" s="142" t="s">
        <v>385</v>
      </c>
      <c r="B275" s="133" t="s">
        <v>555</v>
      </c>
      <c r="C275" s="133" t="s">
        <v>380</v>
      </c>
      <c r="D275" s="133" t="s">
        <v>590</v>
      </c>
      <c r="E275" s="133" t="s">
        <v>386</v>
      </c>
      <c r="F275" s="159">
        <v>5000</v>
      </c>
    </row>
    <row r="276" spans="1:6" s="131" customFormat="1" ht="17.25" customHeight="1" x14ac:dyDescent="0.2">
      <c r="A276" s="208" t="s">
        <v>591</v>
      </c>
      <c r="B276" s="129" t="s">
        <v>555</v>
      </c>
      <c r="C276" s="129" t="s">
        <v>380</v>
      </c>
      <c r="D276" s="133" t="s">
        <v>592</v>
      </c>
      <c r="E276" s="129"/>
      <c r="F276" s="161">
        <f>SUM(F277)</f>
        <v>4750</v>
      </c>
    </row>
    <row r="277" spans="1:6" s="131" customFormat="1" ht="17.25" customHeight="1" x14ac:dyDescent="0.2">
      <c r="A277" s="199" t="s">
        <v>385</v>
      </c>
      <c r="B277" s="129" t="s">
        <v>555</v>
      </c>
      <c r="C277" s="129" t="s">
        <v>380</v>
      </c>
      <c r="D277" s="129" t="s">
        <v>592</v>
      </c>
      <c r="E277" s="129" t="s">
        <v>386</v>
      </c>
      <c r="F277" s="161">
        <v>4750</v>
      </c>
    </row>
    <row r="278" spans="1:6" s="131" customFormat="1" ht="15" customHeight="1" x14ac:dyDescent="0.2">
      <c r="A278" s="208" t="s">
        <v>589</v>
      </c>
      <c r="B278" s="129" t="s">
        <v>555</v>
      </c>
      <c r="C278" s="129" t="s">
        <v>380</v>
      </c>
      <c r="D278" s="133" t="s">
        <v>593</v>
      </c>
      <c r="E278" s="129"/>
      <c r="F278" s="161">
        <f>SUM(F279)</f>
        <v>10514.77</v>
      </c>
    </row>
    <row r="279" spans="1:6" ht="15.6" customHeight="1" x14ac:dyDescent="0.2">
      <c r="A279" s="199" t="s">
        <v>385</v>
      </c>
      <c r="B279" s="133" t="s">
        <v>555</v>
      </c>
      <c r="C279" s="133" t="s">
        <v>380</v>
      </c>
      <c r="D279" s="133" t="s">
        <v>593</v>
      </c>
      <c r="E279" s="133" t="s">
        <v>386</v>
      </c>
      <c r="F279" s="159">
        <v>10514.77</v>
      </c>
    </row>
    <row r="280" spans="1:6" ht="30" customHeight="1" x14ac:dyDescent="0.25">
      <c r="A280" s="153" t="s">
        <v>594</v>
      </c>
      <c r="B280" s="154" t="s">
        <v>555</v>
      </c>
      <c r="C280" s="154" t="s">
        <v>505</v>
      </c>
      <c r="D280" s="154"/>
      <c r="E280" s="154"/>
      <c r="F280" s="155">
        <f>SUM(F281)</f>
        <v>5751.5199999999995</v>
      </c>
    </row>
    <row r="281" spans="1:6" ht="25.5" x14ac:dyDescent="0.2">
      <c r="A281" s="148" t="s">
        <v>402</v>
      </c>
      <c r="B281" s="149" t="s">
        <v>555</v>
      </c>
      <c r="C281" s="149" t="s">
        <v>505</v>
      </c>
      <c r="D281" s="149"/>
      <c r="E281" s="149"/>
      <c r="F281" s="124">
        <f>SUM(F282+F292+F285)</f>
        <v>5751.5199999999995</v>
      </c>
    </row>
    <row r="282" spans="1:6" x14ac:dyDescent="0.2">
      <c r="A282" s="132" t="s">
        <v>374</v>
      </c>
      <c r="B282" s="136" t="s">
        <v>555</v>
      </c>
      <c r="C282" s="136" t="s">
        <v>505</v>
      </c>
      <c r="D282" s="136"/>
      <c r="E282" s="136"/>
      <c r="F282" s="134">
        <f>SUM(F288+F283)</f>
        <v>2751.58</v>
      </c>
    </row>
    <row r="283" spans="1:6" s="131" customFormat="1" ht="38.25" x14ac:dyDescent="0.2">
      <c r="A283" s="128" t="s">
        <v>595</v>
      </c>
      <c r="B283" s="147" t="s">
        <v>555</v>
      </c>
      <c r="C283" s="147" t="s">
        <v>505</v>
      </c>
      <c r="D283" s="147" t="s">
        <v>596</v>
      </c>
      <c r="E283" s="147"/>
      <c r="F283" s="130">
        <f>SUM(F284)</f>
        <v>621.44000000000005</v>
      </c>
    </row>
    <row r="284" spans="1:6" ht="51.2" customHeight="1" x14ac:dyDescent="0.2">
      <c r="A284" s="132" t="s">
        <v>369</v>
      </c>
      <c r="B284" s="136" t="s">
        <v>555</v>
      </c>
      <c r="C284" s="136" t="s">
        <v>505</v>
      </c>
      <c r="D284" s="136" t="s">
        <v>596</v>
      </c>
      <c r="E284" s="133" t="s">
        <v>370</v>
      </c>
      <c r="F284" s="134">
        <v>621.44000000000005</v>
      </c>
    </row>
    <row r="285" spans="1:6" ht="39.200000000000003" customHeight="1" x14ac:dyDescent="0.2">
      <c r="A285" s="199" t="s">
        <v>597</v>
      </c>
      <c r="B285" s="136" t="s">
        <v>555</v>
      </c>
      <c r="C285" s="136" t="s">
        <v>505</v>
      </c>
      <c r="D285" s="147" t="s">
        <v>598</v>
      </c>
      <c r="E285" s="136"/>
      <c r="F285" s="134">
        <f>SUM(F286+F287)</f>
        <v>1873.84</v>
      </c>
    </row>
    <row r="286" spans="1:6" ht="51.75" customHeight="1" x14ac:dyDescent="0.2">
      <c r="A286" s="132" t="s">
        <v>369</v>
      </c>
      <c r="B286" s="133" t="s">
        <v>555</v>
      </c>
      <c r="C286" s="133" t="s">
        <v>505</v>
      </c>
      <c r="D286" s="136" t="s">
        <v>598</v>
      </c>
      <c r="E286" s="133" t="s">
        <v>370</v>
      </c>
      <c r="F286" s="134">
        <v>1863.84</v>
      </c>
    </row>
    <row r="287" spans="1:6" ht="25.5" customHeight="1" x14ac:dyDescent="0.2">
      <c r="A287" s="132" t="s">
        <v>387</v>
      </c>
      <c r="B287" s="133" t="s">
        <v>555</v>
      </c>
      <c r="C287" s="133" t="s">
        <v>505</v>
      </c>
      <c r="D287" s="136" t="s">
        <v>598</v>
      </c>
      <c r="E287" s="133" t="s">
        <v>376</v>
      </c>
      <c r="F287" s="134">
        <v>10</v>
      </c>
    </row>
    <row r="288" spans="1:6" ht="38.25" x14ac:dyDescent="0.2">
      <c r="A288" s="199" t="s">
        <v>599</v>
      </c>
      <c r="B288" s="147" t="s">
        <v>555</v>
      </c>
      <c r="C288" s="147" t="s">
        <v>505</v>
      </c>
      <c r="D288" s="147" t="s">
        <v>600</v>
      </c>
      <c r="E288" s="147"/>
      <c r="F288" s="130">
        <f>SUM(F289+F290+F291)</f>
        <v>2130.14</v>
      </c>
    </row>
    <row r="289" spans="1:6" ht="51.75" customHeight="1" x14ac:dyDescent="0.2">
      <c r="A289" s="132" t="s">
        <v>369</v>
      </c>
      <c r="B289" s="136" t="s">
        <v>555</v>
      </c>
      <c r="C289" s="136" t="s">
        <v>505</v>
      </c>
      <c r="D289" s="136" t="s">
        <v>600</v>
      </c>
      <c r="E289" s="133" t="s">
        <v>370</v>
      </c>
      <c r="F289" s="134">
        <v>2125.14</v>
      </c>
    </row>
    <row r="290" spans="1:6" ht="27.2" customHeight="1" x14ac:dyDescent="0.2">
      <c r="A290" s="128" t="s">
        <v>387</v>
      </c>
      <c r="B290" s="147" t="s">
        <v>555</v>
      </c>
      <c r="C290" s="147" t="s">
        <v>505</v>
      </c>
      <c r="D290" s="147" t="s">
        <v>600</v>
      </c>
      <c r="E290" s="129" t="s">
        <v>376</v>
      </c>
      <c r="F290" s="130">
        <v>4.72</v>
      </c>
    </row>
    <row r="291" spans="1:6" s="131" customFormat="1" ht="18.75" customHeight="1" x14ac:dyDescent="0.2">
      <c r="A291" s="128" t="s">
        <v>377</v>
      </c>
      <c r="B291" s="147" t="s">
        <v>555</v>
      </c>
      <c r="C291" s="147" t="s">
        <v>505</v>
      </c>
      <c r="D291" s="147" t="s">
        <v>600</v>
      </c>
      <c r="E291" s="129" t="s">
        <v>378</v>
      </c>
      <c r="F291" s="130">
        <v>0.28000000000000003</v>
      </c>
    </row>
    <row r="292" spans="1:6" s="131" customFormat="1" ht="26.25" customHeight="1" x14ac:dyDescent="0.2">
      <c r="A292" s="128" t="s">
        <v>601</v>
      </c>
      <c r="B292" s="147" t="s">
        <v>555</v>
      </c>
      <c r="C292" s="147" t="s">
        <v>505</v>
      </c>
      <c r="D292" s="147" t="s">
        <v>602</v>
      </c>
      <c r="E292" s="147"/>
      <c r="F292" s="130">
        <f>SUM(F293+F294)</f>
        <v>1126.0999999999999</v>
      </c>
    </row>
    <row r="293" spans="1:6" ht="51.75" customHeight="1" x14ac:dyDescent="0.2">
      <c r="A293" s="132" t="s">
        <v>369</v>
      </c>
      <c r="B293" s="136" t="s">
        <v>555</v>
      </c>
      <c r="C293" s="136" t="s">
        <v>505</v>
      </c>
      <c r="D293" s="136" t="s">
        <v>602</v>
      </c>
      <c r="E293" s="133" t="s">
        <v>370</v>
      </c>
      <c r="F293" s="134">
        <v>876.1</v>
      </c>
    </row>
    <row r="294" spans="1:6" ht="24.95" customHeight="1" x14ac:dyDescent="0.2">
      <c r="A294" s="128" t="s">
        <v>387</v>
      </c>
      <c r="B294" s="147" t="s">
        <v>555</v>
      </c>
      <c r="C294" s="147" t="s">
        <v>505</v>
      </c>
      <c r="D294" s="147" t="s">
        <v>602</v>
      </c>
      <c r="E294" s="129" t="s">
        <v>376</v>
      </c>
      <c r="F294" s="130">
        <v>250</v>
      </c>
    </row>
    <row r="295" spans="1:6" ht="15.75" x14ac:dyDescent="0.25">
      <c r="A295" s="119" t="s">
        <v>603</v>
      </c>
      <c r="B295" s="154" t="s">
        <v>394</v>
      </c>
      <c r="C295" s="154"/>
      <c r="D295" s="154"/>
      <c r="E295" s="154"/>
      <c r="F295" s="155">
        <f>SUM(F296+F299)</f>
        <v>4900</v>
      </c>
    </row>
    <row r="296" spans="1:6" s="144" customFormat="1" ht="17.25" customHeight="1" x14ac:dyDescent="0.25">
      <c r="A296" s="173" t="s">
        <v>604</v>
      </c>
      <c r="B296" s="163" t="s">
        <v>394</v>
      </c>
      <c r="C296" s="163" t="s">
        <v>363</v>
      </c>
      <c r="D296" s="163"/>
      <c r="E296" s="163"/>
      <c r="F296" s="164">
        <f>SUM(F297)</f>
        <v>3800</v>
      </c>
    </row>
    <row r="297" spans="1:6" ht="38.25" x14ac:dyDescent="0.2">
      <c r="A297" s="132" t="s">
        <v>605</v>
      </c>
      <c r="B297" s="136" t="s">
        <v>394</v>
      </c>
      <c r="C297" s="136" t="s">
        <v>363</v>
      </c>
      <c r="D297" s="136" t="s">
        <v>606</v>
      </c>
      <c r="E297" s="136"/>
      <c r="F297" s="134">
        <f>SUM(F298)</f>
        <v>3800</v>
      </c>
    </row>
    <row r="298" spans="1:6" s="131" customFormat="1" ht="25.5" x14ac:dyDescent="0.2">
      <c r="A298" s="128" t="s">
        <v>426</v>
      </c>
      <c r="B298" s="147" t="s">
        <v>394</v>
      </c>
      <c r="C298" s="147" t="s">
        <v>363</v>
      </c>
      <c r="D298" s="147" t="s">
        <v>606</v>
      </c>
      <c r="E298" s="147" t="s">
        <v>427</v>
      </c>
      <c r="F298" s="130">
        <v>3800</v>
      </c>
    </row>
    <row r="299" spans="1:6" s="144" customFormat="1" ht="29.25" customHeight="1" x14ac:dyDescent="0.25">
      <c r="A299" s="173" t="s">
        <v>607</v>
      </c>
      <c r="B299" s="163" t="s">
        <v>394</v>
      </c>
      <c r="C299" s="163" t="s">
        <v>389</v>
      </c>
      <c r="D299" s="163"/>
      <c r="E299" s="163"/>
      <c r="F299" s="164">
        <f>SUM(F300)</f>
        <v>1100</v>
      </c>
    </row>
    <row r="300" spans="1:6" ht="36.950000000000003" customHeight="1" x14ac:dyDescent="0.2">
      <c r="A300" s="132" t="s">
        <v>608</v>
      </c>
      <c r="B300" s="136" t="s">
        <v>394</v>
      </c>
      <c r="C300" s="136" t="s">
        <v>389</v>
      </c>
      <c r="D300" s="136" t="s">
        <v>606</v>
      </c>
      <c r="E300" s="136"/>
      <c r="F300" s="134">
        <f>SUM(F301+F303+F302)</f>
        <v>1100</v>
      </c>
    </row>
    <row r="301" spans="1:6" s="131" customFormat="1" ht="25.5" customHeight="1" x14ac:dyDescent="0.2">
      <c r="A301" s="128" t="s">
        <v>387</v>
      </c>
      <c r="B301" s="147" t="s">
        <v>394</v>
      </c>
      <c r="C301" s="147" t="s">
        <v>389</v>
      </c>
      <c r="D301" s="147" t="s">
        <v>606</v>
      </c>
      <c r="E301" s="147" t="s">
        <v>376</v>
      </c>
      <c r="F301" s="130">
        <v>200</v>
      </c>
    </row>
    <row r="302" spans="1:6" s="131" customFormat="1" ht="25.5" customHeight="1" x14ac:dyDescent="0.2">
      <c r="A302" s="128" t="s">
        <v>447</v>
      </c>
      <c r="B302" s="147" t="s">
        <v>394</v>
      </c>
      <c r="C302" s="147" t="s">
        <v>389</v>
      </c>
      <c r="D302" s="147" t="s">
        <v>606</v>
      </c>
      <c r="E302" s="147" t="s">
        <v>449</v>
      </c>
      <c r="F302" s="130">
        <v>80</v>
      </c>
    </row>
    <row r="303" spans="1:6" s="131" customFormat="1" ht="25.5" customHeight="1" x14ac:dyDescent="0.2">
      <c r="A303" s="128" t="s">
        <v>426</v>
      </c>
      <c r="B303" s="147" t="s">
        <v>394</v>
      </c>
      <c r="C303" s="147" t="s">
        <v>389</v>
      </c>
      <c r="D303" s="147" t="s">
        <v>606</v>
      </c>
      <c r="E303" s="147" t="s">
        <v>427</v>
      </c>
      <c r="F303" s="130">
        <v>820</v>
      </c>
    </row>
    <row r="304" spans="1:6" s="156" customFormat="1" ht="19.5" customHeight="1" x14ac:dyDescent="0.25">
      <c r="A304" s="153" t="s">
        <v>609</v>
      </c>
      <c r="B304" s="154" t="s">
        <v>464</v>
      </c>
      <c r="C304" s="154"/>
      <c r="D304" s="154"/>
      <c r="E304" s="154"/>
      <c r="F304" s="155">
        <f>SUM(F305)</f>
        <v>1678.3</v>
      </c>
    </row>
    <row r="305" spans="1:6" s="210" customFormat="1" ht="15" x14ac:dyDescent="0.25">
      <c r="A305" s="173" t="s">
        <v>610</v>
      </c>
      <c r="B305" s="163" t="s">
        <v>464</v>
      </c>
      <c r="C305" s="163" t="s">
        <v>365</v>
      </c>
      <c r="D305" s="163"/>
      <c r="E305" s="163"/>
      <c r="F305" s="164">
        <f>SUM(F306+F308)</f>
        <v>1678.3</v>
      </c>
    </row>
    <row r="306" spans="1:6" s="131" customFormat="1" x14ac:dyDescent="0.2">
      <c r="A306" s="150" t="s">
        <v>610</v>
      </c>
      <c r="B306" s="147" t="s">
        <v>464</v>
      </c>
      <c r="C306" s="147" t="s">
        <v>365</v>
      </c>
      <c r="D306" s="147" t="s">
        <v>611</v>
      </c>
      <c r="E306" s="147"/>
      <c r="F306" s="130">
        <f>SUM(F307)</f>
        <v>1500</v>
      </c>
    </row>
    <row r="307" spans="1:6" ht="25.5" x14ac:dyDescent="0.2">
      <c r="A307" s="132" t="s">
        <v>426</v>
      </c>
      <c r="B307" s="136" t="s">
        <v>464</v>
      </c>
      <c r="C307" s="136" t="s">
        <v>365</v>
      </c>
      <c r="D307" s="136" t="s">
        <v>611</v>
      </c>
      <c r="E307" s="136" t="s">
        <v>427</v>
      </c>
      <c r="F307" s="134">
        <v>1500</v>
      </c>
    </row>
    <row r="308" spans="1:6" s="131" customFormat="1" x14ac:dyDescent="0.2">
      <c r="A308" s="128" t="s">
        <v>612</v>
      </c>
      <c r="B308" s="147" t="s">
        <v>613</v>
      </c>
      <c r="C308" s="147" t="s">
        <v>365</v>
      </c>
      <c r="D308" s="147" t="s">
        <v>614</v>
      </c>
      <c r="E308" s="147"/>
      <c r="F308" s="130">
        <f>SUM(F309)</f>
        <v>178.3</v>
      </c>
    </row>
    <row r="309" spans="1:6" ht="25.5" x14ac:dyDescent="0.2">
      <c r="A309" s="132" t="s">
        <v>426</v>
      </c>
      <c r="B309" s="136" t="s">
        <v>464</v>
      </c>
      <c r="C309" s="136" t="s">
        <v>365</v>
      </c>
      <c r="D309" s="136" t="s">
        <v>614</v>
      </c>
      <c r="E309" s="136" t="s">
        <v>427</v>
      </c>
      <c r="F309" s="134">
        <v>178.3</v>
      </c>
    </row>
    <row r="310" spans="1:6" s="211" customFormat="1" ht="29.25" customHeight="1" x14ac:dyDescent="0.25">
      <c r="A310" s="153" t="s">
        <v>615</v>
      </c>
      <c r="B310" s="154" t="s">
        <v>398</v>
      </c>
      <c r="C310" s="154"/>
      <c r="D310" s="154"/>
      <c r="E310" s="154"/>
      <c r="F310" s="155">
        <f>SUM(F311)</f>
        <v>9300</v>
      </c>
    </row>
    <row r="311" spans="1:6" s="210" customFormat="1" ht="26.45" customHeight="1" x14ac:dyDescent="0.25">
      <c r="A311" s="173" t="s">
        <v>616</v>
      </c>
      <c r="B311" s="163" t="s">
        <v>398</v>
      </c>
      <c r="C311" s="163" t="s">
        <v>363</v>
      </c>
      <c r="D311" s="163"/>
      <c r="E311" s="163"/>
      <c r="F311" s="164">
        <f>SUM(F314+F312)</f>
        <v>9300</v>
      </c>
    </row>
    <row r="312" spans="1:6" s="131" customFormat="1" ht="25.5" x14ac:dyDescent="0.2">
      <c r="A312" s="199" t="s">
        <v>617</v>
      </c>
      <c r="B312" s="147" t="s">
        <v>398</v>
      </c>
      <c r="C312" s="147" t="s">
        <v>363</v>
      </c>
      <c r="D312" s="147" t="s">
        <v>618</v>
      </c>
      <c r="E312" s="147"/>
      <c r="F312" s="130">
        <f>SUM(F313)</f>
        <v>3800</v>
      </c>
    </row>
    <row r="313" spans="1:6" x14ac:dyDescent="0.2">
      <c r="A313" s="176" t="s">
        <v>619</v>
      </c>
      <c r="B313" s="136" t="s">
        <v>398</v>
      </c>
      <c r="C313" s="136" t="s">
        <v>363</v>
      </c>
      <c r="D313" s="136" t="s">
        <v>618</v>
      </c>
      <c r="E313" s="136" t="s">
        <v>620</v>
      </c>
      <c r="F313" s="134">
        <v>3800</v>
      </c>
    </row>
    <row r="314" spans="1:6" ht="25.5" x14ac:dyDescent="0.2">
      <c r="A314" s="199" t="s">
        <v>617</v>
      </c>
      <c r="B314" s="147" t="s">
        <v>398</v>
      </c>
      <c r="C314" s="147" t="s">
        <v>363</v>
      </c>
      <c r="D314" s="147" t="s">
        <v>621</v>
      </c>
      <c r="E314" s="147"/>
      <c r="F314" s="130">
        <f>SUM(F315)</f>
        <v>5500</v>
      </c>
    </row>
    <row r="315" spans="1:6" ht="12" customHeight="1" x14ac:dyDescent="0.2">
      <c r="A315" s="176" t="s">
        <v>619</v>
      </c>
      <c r="B315" s="136" t="s">
        <v>398</v>
      </c>
      <c r="C315" s="136" t="s">
        <v>363</v>
      </c>
      <c r="D315" s="136" t="s">
        <v>621</v>
      </c>
      <c r="E315" s="136" t="s">
        <v>620</v>
      </c>
      <c r="F315" s="134">
        <v>5500</v>
      </c>
    </row>
    <row r="316" spans="1:6" ht="20.25" customHeight="1" x14ac:dyDescent="0.2">
      <c r="A316" s="145" t="s">
        <v>622</v>
      </c>
      <c r="B316" s="120"/>
      <c r="C316" s="120"/>
      <c r="D316" s="120"/>
      <c r="E316" s="120"/>
      <c r="F316" s="121">
        <f>SUM(F13+F92+F118+F168+F215+F231+F295+F304+F310+F163+F80+F84)</f>
        <v>846778.8</v>
      </c>
    </row>
  </sheetData>
  <mergeCells count="13">
    <mergeCell ref="A6:F6"/>
    <mergeCell ref="A1:F1"/>
    <mergeCell ref="A2:F2"/>
    <mergeCell ref="A3:F3"/>
    <mergeCell ref="A4:F4"/>
    <mergeCell ref="A5:F5"/>
    <mergeCell ref="A8:F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6"/>
  <sheetViews>
    <sheetView workbookViewId="0">
      <selection activeCell="A3" sqref="A3:G3"/>
    </sheetView>
  </sheetViews>
  <sheetFormatPr defaultColWidth="8.85546875" defaultRowHeight="12.75" x14ac:dyDescent="0.2"/>
  <cols>
    <col min="1" max="1" width="47.7109375" style="111" customWidth="1"/>
    <col min="2" max="2" width="5.42578125" style="346" customWidth="1"/>
    <col min="3" max="3" width="6.7109375" style="212" customWidth="1"/>
    <col min="4" max="4" width="6.42578125" style="212" customWidth="1"/>
    <col min="5" max="5" width="13.7109375" style="212" customWidth="1"/>
    <col min="6" max="6" width="6" style="212" customWidth="1"/>
    <col min="7" max="7" width="12.140625" style="347" customWidth="1"/>
    <col min="8" max="256" width="8.85546875" style="214"/>
    <col min="257" max="257" width="47.7109375" style="214" customWidth="1"/>
    <col min="258" max="258" width="5.42578125" style="214" customWidth="1"/>
    <col min="259" max="259" width="6.7109375" style="214" customWidth="1"/>
    <col min="260" max="260" width="6.42578125" style="214" customWidth="1"/>
    <col min="261" max="261" width="13.7109375" style="214" customWidth="1"/>
    <col min="262" max="262" width="6" style="214" customWidth="1"/>
    <col min="263" max="263" width="12.140625" style="214" customWidth="1"/>
    <col min="264" max="512" width="8.85546875" style="214"/>
    <col min="513" max="513" width="47.7109375" style="214" customWidth="1"/>
    <col min="514" max="514" width="5.42578125" style="214" customWidth="1"/>
    <col min="515" max="515" width="6.7109375" style="214" customWidth="1"/>
    <col min="516" max="516" width="6.42578125" style="214" customWidth="1"/>
    <col min="517" max="517" width="13.7109375" style="214" customWidth="1"/>
    <col min="518" max="518" width="6" style="214" customWidth="1"/>
    <col min="519" max="519" width="12.140625" style="214" customWidth="1"/>
    <col min="520" max="768" width="8.85546875" style="214"/>
    <col min="769" max="769" width="47.7109375" style="214" customWidth="1"/>
    <col min="770" max="770" width="5.42578125" style="214" customWidth="1"/>
    <col min="771" max="771" width="6.7109375" style="214" customWidth="1"/>
    <col min="772" max="772" width="6.42578125" style="214" customWidth="1"/>
    <col min="773" max="773" width="13.7109375" style="214" customWidth="1"/>
    <col min="774" max="774" width="6" style="214" customWidth="1"/>
    <col min="775" max="775" width="12.140625" style="214" customWidth="1"/>
    <col min="776" max="1024" width="8.85546875" style="214"/>
    <col min="1025" max="1025" width="47.7109375" style="214" customWidth="1"/>
    <col min="1026" max="1026" width="5.42578125" style="214" customWidth="1"/>
    <col min="1027" max="1027" width="6.7109375" style="214" customWidth="1"/>
    <col min="1028" max="1028" width="6.42578125" style="214" customWidth="1"/>
    <col min="1029" max="1029" width="13.7109375" style="214" customWidth="1"/>
    <col min="1030" max="1030" width="6" style="214" customWidth="1"/>
    <col min="1031" max="1031" width="12.140625" style="214" customWidth="1"/>
    <col min="1032" max="1280" width="8.85546875" style="214"/>
    <col min="1281" max="1281" width="47.7109375" style="214" customWidth="1"/>
    <col min="1282" max="1282" width="5.42578125" style="214" customWidth="1"/>
    <col min="1283" max="1283" width="6.7109375" style="214" customWidth="1"/>
    <col min="1284" max="1284" width="6.42578125" style="214" customWidth="1"/>
    <col min="1285" max="1285" width="13.7109375" style="214" customWidth="1"/>
    <col min="1286" max="1286" width="6" style="214" customWidth="1"/>
    <col min="1287" max="1287" width="12.140625" style="214" customWidth="1"/>
    <col min="1288" max="1536" width="8.85546875" style="214"/>
    <col min="1537" max="1537" width="47.7109375" style="214" customWidth="1"/>
    <col min="1538" max="1538" width="5.42578125" style="214" customWidth="1"/>
    <col min="1539" max="1539" width="6.7109375" style="214" customWidth="1"/>
    <col min="1540" max="1540" width="6.42578125" style="214" customWidth="1"/>
    <col min="1541" max="1541" width="13.7109375" style="214" customWidth="1"/>
    <col min="1542" max="1542" width="6" style="214" customWidth="1"/>
    <col min="1543" max="1543" width="12.140625" style="214" customWidth="1"/>
    <col min="1544" max="1792" width="8.85546875" style="214"/>
    <col min="1793" max="1793" width="47.7109375" style="214" customWidth="1"/>
    <col min="1794" max="1794" width="5.42578125" style="214" customWidth="1"/>
    <col min="1795" max="1795" width="6.7109375" style="214" customWidth="1"/>
    <col min="1796" max="1796" width="6.42578125" style="214" customWidth="1"/>
    <col min="1797" max="1797" width="13.7109375" style="214" customWidth="1"/>
    <col min="1798" max="1798" width="6" style="214" customWidth="1"/>
    <col min="1799" max="1799" width="12.140625" style="214" customWidth="1"/>
    <col min="1800" max="2048" width="8.85546875" style="214"/>
    <col min="2049" max="2049" width="47.7109375" style="214" customWidth="1"/>
    <col min="2050" max="2050" width="5.42578125" style="214" customWidth="1"/>
    <col min="2051" max="2051" width="6.7109375" style="214" customWidth="1"/>
    <col min="2052" max="2052" width="6.42578125" style="214" customWidth="1"/>
    <col min="2053" max="2053" width="13.7109375" style="214" customWidth="1"/>
    <col min="2054" max="2054" width="6" style="214" customWidth="1"/>
    <col min="2055" max="2055" width="12.140625" style="214" customWidth="1"/>
    <col min="2056" max="2304" width="8.85546875" style="214"/>
    <col min="2305" max="2305" width="47.7109375" style="214" customWidth="1"/>
    <col min="2306" max="2306" width="5.42578125" style="214" customWidth="1"/>
    <col min="2307" max="2307" width="6.7109375" style="214" customWidth="1"/>
    <col min="2308" max="2308" width="6.42578125" style="214" customWidth="1"/>
    <col min="2309" max="2309" width="13.7109375" style="214" customWidth="1"/>
    <col min="2310" max="2310" width="6" style="214" customWidth="1"/>
    <col min="2311" max="2311" width="12.140625" style="214" customWidth="1"/>
    <col min="2312" max="2560" width="8.85546875" style="214"/>
    <col min="2561" max="2561" width="47.7109375" style="214" customWidth="1"/>
    <col min="2562" max="2562" width="5.42578125" style="214" customWidth="1"/>
    <col min="2563" max="2563" width="6.7109375" style="214" customWidth="1"/>
    <col min="2564" max="2564" width="6.42578125" style="214" customWidth="1"/>
    <col min="2565" max="2565" width="13.7109375" style="214" customWidth="1"/>
    <col min="2566" max="2566" width="6" style="214" customWidth="1"/>
    <col min="2567" max="2567" width="12.140625" style="214" customWidth="1"/>
    <col min="2568" max="2816" width="8.85546875" style="214"/>
    <col min="2817" max="2817" width="47.7109375" style="214" customWidth="1"/>
    <col min="2818" max="2818" width="5.42578125" style="214" customWidth="1"/>
    <col min="2819" max="2819" width="6.7109375" style="214" customWidth="1"/>
    <col min="2820" max="2820" width="6.42578125" style="214" customWidth="1"/>
    <col min="2821" max="2821" width="13.7109375" style="214" customWidth="1"/>
    <col min="2822" max="2822" width="6" style="214" customWidth="1"/>
    <col min="2823" max="2823" width="12.140625" style="214" customWidth="1"/>
    <col min="2824" max="3072" width="8.85546875" style="214"/>
    <col min="3073" max="3073" width="47.7109375" style="214" customWidth="1"/>
    <col min="3074" max="3074" width="5.42578125" style="214" customWidth="1"/>
    <col min="3075" max="3075" width="6.7109375" style="214" customWidth="1"/>
    <col min="3076" max="3076" width="6.42578125" style="214" customWidth="1"/>
    <col min="3077" max="3077" width="13.7109375" style="214" customWidth="1"/>
    <col min="3078" max="3078" width="6" style="214" customWidth="1"/>
    <col min="3079" max="3079" width="12.140625" style="214" customWidth="1"/>
    <col min="3080" max="3328" width="8.85546875" style="214"/>
    <col min="3329" max="3329" width="47.7109375" style="214" customWidth="1"/>
    <col min="3330" max="3330" width="5.42578125" style="214" customWidth="1"/>
    <col min="3331" max="3331" width="6.7109375" style="214" customWidth="1"/>
    <col min="3332" max="3332" width="6.42578125" style="214" customWidth="1"/>
    <col min="3333" max="3333" width="13.7109375" style="214" customWidth="1"/>
    <col min="3334" max="3334" width="6" style="214" customWidth="1"/>
    <col min="3335" max="3335" width="12.140625" style="214" customWidth="1"/>
    <col min="3336" max="3584" width="8.85546875" style="214"/>
    <col min="3585" max="3585" width="47.7109375" style="214" customWidth="1"/>
    <col min="3586" max="3586" width="5.42578125" style="214" customWidth="1"/>
    <col min="3587" max="3587" width="6.7109375" style="214" customWidth="1"/>
    <col min="3588" max="3588" width="6.42578125" style="214" customWidth="1"/>
    <col min="3589" max="3589" width="13.7109375" style="214" customWidth="1"/>
    <col min="3590" max="3590" width="6" style="214" customWidth="1"/>
    <col min="3591" max="3591" width="12.140625" style="214" customWidth="1"/>
    <col min="3592" max="3840" width="8.85546875" style="214"/>
    <col min="3841" max="3841" width="47.7109375" style="214" customWidth="1"/>
    <col min="3842" max="3842" width="5.42578125" style="214" customWidth="1"/>
    <col min="3843" max="3843" width="6.7109375" style="214" customWidth="1"/>
    <col min="3844" max="3844" width="6.42578125" style="214" customWidth="1"/>
    <col min="3845" max="3845" width="13.7109375" style="214" customWidth="1"/>
    <col min="3846" max="3846" width="6" style="214" customWidth="1"/>
    <col min="3847" max="3847" width="12.140625" style="214" customWidth="1"/>
    <col min="3848" max="4096" width="8.85546875" style="214"/>
    <col min="4097" max="4097" width="47.7109375" style="214" customWidth="1"/>
    <col min="4098" max="4098" width="5.42578125" style="214" customWidth="1"/>
    <col min="4099" max="4099" width="6.7109375" style="214" customWidth="1"/>
    <col min="4100" max="4100" width="6.42578125" style="214" customWidth="1"/>
    <col min="4101" max="4101" width="13.7109375" style="214" customWidth="1"/>
    <col min="4102" max="4102" width="6" style="214" customWidth="1"/>
    <col min="4103" max="4103" width="12.140625" style="214" customWidth="1"/>
    <col min="4104" max="4352" width="8.85546875" style="214"/>
    <col min="4353" max="4353" width="47.7109375" style="214" customWidth="1"/>
    <col min="4354" max="4354" width="5.42578125" style="214" customWidth="1"/>
    <col min="4355" max="4355" width="6.7109375" style="214" customWidth="1"/>
    <col min="4356" max="4356" width="6.42578125" style="214" customWidth="1"/>
    <col min="4357" max="4357" width="13.7109375" style="214" customWidth="1"/>
    <col min="4358" max="4358" width="6" style="214" customWidth="1"/>
    <col min="4359" max="4359" width="12.140625" style="214" customWidth="1"/>
    <col min="4360" max="4608" width="8.85546875" style="214"/>
    <col min="4609" max="4609" width="47.7109375" style="214" customWidth="1"/>
    <col min="4610" max="4610" width="5.42578125" style="214" customWidth="1"/>
    <col min="4611" max="4611" width="6.7109375" style="214" customWidth="1"/>
    <col min="4612" max="4612" width="6.42578125" style="214" customWidth="1"/>
    <col min="4613" max="4613" width="13.7109375" style="214" customWidth="1"/>
    <col min="4614" max="4614" width="6" style="214" customWidth="1"/>
    <col min="4615" max="4615" width="12.140625" style="214" customWidth="1"/>
    <col min="4616" max="4864" width="8.85546875" style="214"/>
    <col min="4865" max="4865" width="47.7109375" style="214" customWidth="1"/>
    <col min="4866" max="4866" width="5.42578125" style="214" customWidth="1"/>
    <col min="4867" max="4867" width="6.7109375" style="214" customWidth="1"/>
    <col min="4868" max="4868" width="6.42578125" style="214" customWidth="1"/>
    <col min="4869" max="4869" width="13.7109375" style="214" customWidth="1"/>
    <col min="4870" max="4870" width="6" style="214" customWidth="1"/>
    <col min="4871" max="4871" width="12.140625" style="214" customWidth="1"/>
    <col min="4872" max="5120" width="8.85546875" style="214"/>
    <col min="5121" max="5121" width="47.7109375" style="214" customWidth="1"/>
    <col min="5122" max="5122" width="5.42578125" style="214" customWidth="1"/>
    <col min="5123" max="5123" width="6.7109375" style="214" customWidth="1"/>
    <col min="5124" max="5124" width="6.42578125" style="214" customWidth="1"/>
    <col min="5125" max="5125" width="13.7109375" style="214" customWidth="1"/>
    <col min="5126" max="5126" width="6" style="214" customWidth="1"/>
    <col min="5127" max="5127" width="12.140625" style="214" customWidth="1"/>
    <col min="5128" max="5376" width="8.85546875" style="214"/>
    <col min="5377" max="5377" width="47.7109375" style="214" customWidth="1"/>
    <col min="5378" max="5378" width="5.42578125" style="214" customWidth="1"/>
    <col min="5379" max="5379" width="6.7109375" style="214" customWidth="1"/>
    <col min="5380" max="5380" width="6.42578125" style="214" customWidth="1"/>
    <col min="5381" max="5381" width="13.7109375" style="214" customWidth="1"/>
    <col min="5382" max="5382" width="6" style="214" customWidth="1"/>
    <col min="5383" max="5383" width="12.140625" style="214" customWidth="1"/>
    <col min="5384" max="5632" width="8.85546875" style="214"/>
    <col min="5633" max="5633" width="47.7109375" style="214" customWidth="1"/>
    <col min="5634" max="5634" width="5.42578125" style="214" customWidth="1"/>
    <col min="5635" max="5635" width="6.7109375" style="214" customWidth="1"/>
    <col min="5636" max="5636" width="6.42578125" style="214" customWidth="1"/>
    <col min="5637" max="5637" width="13.7109375" style="214" customWidth="1"/>
    <col min="5638" max="5638" width="6" style="214" customWidth="1"/>
    <col min="5639" max="5639" width="12.140625" style="214" customWidth="1"/>
    <col min="5640" max="5888" width="8.85546875" style="214"/>
    <col min="5889" max="5889" width="47.7109375" style="214" customWidth="1"/>
    <col min="5890" max="5890" width="5.42578125" style="214" customWidth="1"/>
    <col min="5891" max="5891" width="6.7109375" style="214" customWidth="1"/>
    <col min="5892" max="5892" width="6.42578125" style="214" customWidth="1"/>
    <col min="5893" max="5893" width="13.7109375" style="214" customWidth="1"/>
    <col min="5894" max="5894" width="6" style="214" customWidth="1"/>
    <col min="5895" max="5895" width="12.140625" style="214" customWidth="1"/>
    <col min="5896" max="6144" width="8.85546875" style="214"/>
    <col min="6145" max="6145" width="47.7109375" style="214" customWidth="1"/>
    <col min="6146" max="6146" width="5.42578125" style="214" customWidth="1"/>
    <col min="6147" max="6147" width="6.7109375" style="214" customWidth="1"/>
    <col min="6148" max="6148" width="6.42578125" style="214" customWidth="1"/>
    <col min="6149" max="6149" width="13.7109375" style="214" customWidth="1"/>
    <col min="6150" max="6150" width="6" style="214" customWidth="1"/>
    <col min="6151" max="6151" width="12.140625" style="214" customWidth="1"/>
    <col min="6152" max="6400" width="8.85546875" style="214"/>
    <col min="6401" max="6401" width="47.7109375" style="214" customWidth="1"/>
    <col min="6402" max="6402" width="5.42578125" style="214" customWidth="1"/>
    <col min="6403" max="6403" width="6.7109375" style="214" customWidth="1"/>
    <col min="6404" max="6404" width="6.42578125" style="214" customWidth="1"/>
    <col min="6405" max="6405" width="13.7109375" style="214" customWidth="1"/>
    <col min="6406" max="6406" width="6" style="214" customWidth="1"/>
    <col min="6407" max="6407" width="12.140625" style="214" customWidth="1"/>
    <col min="6408" max="6656" width="8.85546875" style="214"/>
    <col min="6657" max="6657" width="47.7109375" style="214" customWidth="1"/>
    <col min="6658" max="6658" width="5.42578125" style="214" customWidth="1"/>
    <col min="6659" max="6659" width="6.7109375" style="214" customWidth="1"/>
    <col min="6660" max="6660" width="6.42578125" style="214" customWidth="1"/>
    <col min="6661" max="6661" width="13.7109375" style="214" customWidth="1"/>
    <col min="6662" max="6662" width="6" style="214" customWidth="1"/>
    <col min="6663" max="6663" width="12.140625" style="214" customWidth="1"/>
    <col min="6664" max="6912" width="8.85546875" style="214"/>
    <col min="6913" max="6913" width="47.7109375" style="214" customWidth="1"/>
    <col min="6914" max="6914" width="5.42578125" style="214" customWidth="1"/>
    <col min="6915" max="6915" width="6.7109375" style="214" customWidth="1"/>
    <col min="6916" max="6916" width="6.42578125" style="214" customWidth="1"/>
    <col min="6917" max="6917" width="13.7109375" style="214" customWidth="1"/>
    <col min="6918" max="6918" width="6" style="214" customWidth="1"/>
    <col min="6919" max="6919" width="12.140625" style="214" customWidth="1"/>
    <col min="6920" max="7168" width="8.85546875" style="214"/>
    <col min="7169" max="7169" width="47.7109375" style="214" customWidth="1"/>
    <col min="7170" max="7170" width="5.42578125" style="214" customWidth="1"/>
    <col min="7171" max="7171" width="6.7109375" style="214" customWidth="1"/>
    <col min="7172" max="7172" width="6.42578125" style="214" customWidth="1"/>
    <col min="7173" max="7173" width="13.7109375" style="214" customWidth="1"/>
    <col min="7174" max="7174" width="6" style="214" customWidth="1"/>
    <col min="7175" max="7175" width="12.140625" style="214" customWidth="1"/>
    <col min="7176" max="7424" width="8.85546875" style="214"/>
    <col min="7425" max="7425" width="47.7109375" style="214" customWidth="1"/>
    <col min="7426" max="7426" width="5.42578125" style="214" customWidth="1"/>
    <col min="7427" max="7427" width="6.7109375" style="214" customWidth="1"/>
    <col min="7428" max="7428" width="6.42578125" style="214" customWidth="1"/>
    <col min="7429" max="7429" width="13.7109375" style="214" customWidth="1"/>
    <col min="7430" max="7430" width="6" style="214" customWidth="1"/>
    <col min="7431" max="7431" width="12.140625" style="214" customWidth="1"/>
    <col min="7432" max="7680" width="8.85546875" style="214"/>
    <col min="7681" max="7681" width="47.7109375" style="214" customWidth="1"/>
    <col min="7682" max="7682" width="5.42578125" style="214" customWidth="1"/>
    <col min="7683" max="7683" width="6.7109375" style="214" customWidth="1"/>
    <col min="7684" max="7684" width="6.42578125" style="214" customWidth="1"/>
    <col min="7685" max="7685" width="13.7109375" style="214" customWidth="1"/>
    <col min="7686" max="7686" width="6" style="214" customWidth="1"/>
    <col min="7687" max="7687" width="12.140625" style="214" customWidth="1"/>
    <col min="7688" max="7936" width="8.85546875" style="214"/>
    <col min="7937" max="7937" width="47.7109375" style="214" customWidth="1"/>
    <col min="7938" max="7938" width="5.42578125" style="214" customWidth="1"/>
    <col min="7939" max="7939" width="6.7109375" style="214" customWidth="1"/>
    <col min="7940" max="7940" width="6.42578125" style="214" customWidth="1"/>
    <col min="7941" max="7941" width="13.7109375" style="214" customWidth="1"/>
    <col min="7942" max="7942" width="6" style="214" customWidth="1"/>
    <col min="7943" max="7943" width="12.140625" style="214" customWidth="1"/>
    <col min="7944" max="8192" width="8.85546875" style="214"/>
    <col min="8193" max="8193" width="47.7109375" style="214" customWidth="1"/>
    <col min="8194" max="8194" width="5.42578125" style="214" customWidth="1"/>
    <col min="8195" max="8195" width="6.7109375" style="214" customWidth="1"/>
    <col min="8196" max="8196" width="6.42578125" style="214" customWidth="1"/>
    <col min="8197" max="8197" width="13.7109375" style="214" customWidth="1"/>
    <col min="8198" max="8198" width="6" style="214" customWidth="1"/>
    <col min="8199" max="8199" width="12.140625" style="214" customWidth="1"/>
    <col min="8200" max="8448" width="8.85546875" style="214"/>
    <col min="8449" max="8449" width="47.7109375" style="214" customWidth="1"/>
    <col min="8450" max="8450" width="5.42578125" style="214" customWidth="1"/>
    <col min="8451" max="8451" width="6.7109375" style="214" customWidth="1"/>
    <col min="8452" max="8452" width="6.42578125" style="214" customWidth="1"/>
    <col min="8453" max="8453" width="13.7109375" style="214" customWidth="1"/>
    <col min="8454" max="8454" width="6" style="214" customWidth="1"/>
    <col min="8455" max="8455" width="12.140625" style="214" customWidth="1"/>
    <col min="8456" max="8704" width="8.85546875" style="214"/>
    <col min="8705" max="8705" width="47.7109375" style="214" customWidth="1"/>
    <col min="8706" max="8706" width="5.42578125" style="214" customWidth="1"/>
    <col min="8707" max="8707" width="6.7109375" style="214" customWidth="1"/>
    <col min="8708" max="8708" width="6.42578125" style="214" customWidth="1"/>
    <col min="8709" max="8709" width="13.7109375" style="214" customWidth="1"/>
    <col min="8710" max="8710" width="6" style="214" customWidth="1"/>
    <col min="8711" max="8711" width="12.140625" style="214" customWidth="1"/>
    <col min="8712" max="8960" width="8.85546875" style="214"/>
    <col min="8961" max="8961" width="47.7109375" style="214" customWidth="1"/>
    <col min="8962" max="8962" width="5.42578125" style="214" customWidth="1"/>
    <col min="8963" max="8963" width="6.7109375" style="214" customWidth="1"/>
    <col min="8964" max="8964" width="6.42578125" style="214" customWidth="1"/>
    <col min="8965" max="8965" width="13.7109375" style="214" customWidth="1"/>
    <col min="8966" max="8966" width="6" style="214" customWidth="1"/>
    <col min="8967" max="8967" width="12.140625" style="214" customWidth="1"/>
    <col min="8968" max="9216" width="8.85546875" style="214"/>
    <col min="9217" max="9217" width="47.7109375" style="214" customWidth="1"/>
    <col min="9218" max="9218" width="5.42578125" style="214" customWidth="1"/>
    <col min="9219" max="9219" width="6.7109375" style="214" customWidth="1"/>
    <col min="9220" max="9220" width="6.42578125" style="214" customWidth="1"/>
    <col min="9221" max="9221" width="13.7109375" style="214" customWidth="1"/>
    <col min="9222" max="9222" width="6" style="214" customWidth="1"/>
    <col min="9223" max="9223" width="12.140625" style="214" customWidth="1"/>
    <col min="9224" max="9472" width="8.85546875" style="214"/>
    <col min="9473" max="9473" width="47.7109375" style="214" customWidth="1"/>
    <col min="9474" max="9474" width="5.42578125" style="214" customWidth="1"/>
    <col min="9475" max="9475" width="6.7109375" style="214" customWidth="1"/>
    <col min="9476" max="9476" width="6.42578125" style="214" customWidth="1"/>
    <col min="9477" max="9477" width="13.7109375" style="214" customWidth="1"/>
    <col min="9478" max="9478" width="6" style="214" customWidth="1"/>
    <col min="9479" max="9479" width="12.140625" style="214" customWidth="1"/>
    <col min="9480" max="9728" width="8.85546875" style="214"/>
    <col min="9729" max="9729" width="47.7109375" style="214" customWidth="1"/>
    <col min="9730" max="9730" width="5.42578125" style="214" customWidth="1"/>
    <col min="9731" max="9731" width="6.7109375" style="214" customWidth="1"/>
    <col min="9732" max="9732" width="6.42578125" style="214" customWidth="1"/>
    <col min="9733" max="9733" width="13.7109375" style="214" customWidth="1"/>
    <col min="9734" max="9734" width="6" style="214" customWidth="1"/>
    <col min="9735" max="9735" width="12.140625" style="214" customWidth="1"/>
    <col min="9736" max="9984" width="8.85546875" style="214"/>
    <col min="9985" max="9985" width="47.7109375" style="214" customWidth="1"/>
    <col min="9986" max="9986" width="5.42578125" style="214" customWidth="1"/>
    <col min="9987" max="9987" width="6.7109375" style="214" customWidth="1"/>
    <col min="9988" max="9988" width="6.42578125" style="214" customWidth="1"/>
    <col min="9989" max="9989" width="13.7109375" style="214" customWidth="1"/>
    <col min="9990" max="9990" width="6" style="214" customWidth="1"/>
    <col min="9991" max="9991" width="12.140625" style="214" customWidth="1"/>
    <col min="9992" max="10240" width="8.85546875" style="214"/>
    <col min="10241" max="10241" width="47.7109375" style="214" customWidth="1"/>
    <col min="10242" max="10242" width="5.42578125" style="214" customWidth="1"/>
    <col min="10243" max="10243" width="6.7109375" style="214" customWidth="1"/>
    <col min="10244" max="10244" width="6.42578125" style="214" customWidth="1"/>
    <col min="10245" max="10245" width="13.7109375" style="214" customWidth="1"/>
    <col min="10246" max="10246" width="6" style="214" customWidth="1"/>
    <col min="10247" max="10247" width="12.140625" style="214" customWidth="1"/>
    <col min="10248" max="10496" width="8.85546875" style="214"/>
    <col min="10497" max="10497" width="47.7109375" style="214" customWidth="1"/>
    <col min="10498" max="10498" width="5.42578125" style="214" customWidth="1"/>
    <col min="10499" max="10499" width="6.7109375" style="214" customWidth="1"/>
    <col min="10500" max="10500" width="6.42578125" style="214" customWidth="1"/>
    <col min="10501" max="10501" width="13.7109375" style="214" customWidth="1"/>
    <col min="10502" max="10502" width="6" style="214" customWidth="1"/>
    <col min="10503" max="10503" width="12.140625" style="214" customWidth="1"/>
    <col min="10504" max="10752" width="8.85546875" style="214"/>
    <col min="10753" max="10753" width="47.7109375" style="214" customWidth="1"/>
    <col min="10754" max="10754" width="5.42578125" style="214" customWidth="1"/>
    <col min="10755" max="10755" width="6.7109375" style="214" customWidth="1"/>
    <col min="10756" max="10756" width="6.42578125" style="214" customWidth="1"/>
    <col min="10757" max="10757" width="13.7109375" style="214" customWidth="1"/>
    <col min="10758" max="10758" width="6" style="214" customWidth="1"/>
    <col min="10759" max="10759" width="12.140625" style="214" customWidth="1"/>
    <col min="10760" max="11008" width="8.85546875" style="214"/>
    <col min="11009" max="11009" width="47.7109375" style="214" customWidth="1"/>
    <col min="11010" max="11010" width="5.42578125" style="214" customWidth="1"/>
    <col min="11011" max="11011" width="6.7109375" style="214" customWidth="1"/>
    <col min="11012" max="11012" width="6.42578125" style="214" customWidth="1"/>
    <col min="11013" max="11013" width="13.7109375" style="214" customWidth="1"/>
    <col min="11014" max="11014" width="6" style="214" customWidth="1"/>
    <col min="11015" max="11015" width="12.140625" style="214" customWidth="1"/>
    <col min="11016" max="11264" width="8.85546875" style="214"/>
    <col min="11265" max="11265" width="47.7109375" style="214" customWidth="1"/>
    <col min="11266" max="11266" width="5.42578125" style="214" customWidth="1"/>
    <col min="11267" max="11267" width="6.7109375" style="214" customWidth="1"/>
    <col min="11268" max="11268" width="6.42578125" style="214" customWidth="1"/>
    <col min="11269" max="11269" width="13.7109375" style="214" customWidth="1"/>
    <col min="11270" max="11270" width="6" style="214" customWidth="1"/>
    <col min="11271" max="11271" width="12.140625" style="214" customWidth="1"/>
    <col min="11272" max="11520" width="8.85546875" style="214"/>
    <col min="11521" max="11521" width="47.7109375" style="214" customWidth="1"/>
    <col min="11522" max="11522" width="5.42578125" style="214" customWidth="1"/>
    <col min="11523" max="11523" width="6.7109375" style="214" customWidth="1"/>
    <col min="11524" max="11524" width="6.42578125" style="214" customWidth="1"/>
    <col min="11525" max="11525" width="13.7109375" style="214" customWidth="1"/>
    <col min="11526" max="11526" width="6" style="214" customWidth="1"/>
    <col min="11527" max="11527" width="12.140625" style="214" customWidth="1"/>
    <col min="11528" max="11776" width="8.85546875" style="214"/>
    <col min="11777" max="11777" width="47.7109375" style="214" customWidth="1"/>
    <col min="11778" max="11778" width="5.42578125" style="214" customWidth="1"/>
    <col min="11779" max="11779" width="6.7109375" style="214" customWidth="1"/>
    <col min="11780" max="11780" width="6.42578125" style="214" customWidth="1"/>
    <col min="11781" max="11781" width="13.7109375" style="214" customWidth="1"/>
    <col min="11782" max="11782" width="6" style="214" customWidth="1"/>
    <col min="11783" max="11783" width="12.140625" style="214" customWidth="1"/>
    <col min="11784" max="12032" width="8.85546875" style="214"/>
    <col min="12033" max="12033" width="47.7109375" style="214" customWidth="1"/>
    <col min="12034" max="12034" width="5.42578125" style="214" customWidth="1"/>
    <col min="12035" max="12035" width="6.7109375" style="214" customWidth="1"/>
    <col min="12036" max="12036" width="6.42578125" style="214" customWidth="1"/>
    <col min="12037" max="12037" width="13.7109375" style="214" customWidth="1"/>
    <col min="12038" max="12038" width="6" style="214" customWidth="1"/>
    <col min="12039" max="12039" width="12.140625" style="214" customWidth="1"/>
    <col min="12040" max="12288" width="8.85546875" style="214"/>
    <col min="12289" max="12289" width="47.7109375" style="214" customWidth="1"/>
    <col min="12290" max="12290" width="5.42578125" style="214" customWidth="1"/>
    <col min="12291" max="12291" width="6.7109375" style="214" customWidth="1"/>
    <col min="12292" max="12292" width="6.42578125" style="214" customWidth="1"/>
    <col min="12293" max="12293" width="13.7109375" style="214" customWidth="1"/>
    <col min="12294" max="12294" width="6" style="214" customWidth="1"/>
    <col min="12295" max="12295" width="12.140625" style="214" customWidth="1"/>
    <col min="12296" max="12544" width="8.85546875" style="214"/>
    <col min="12545" max="12545" width="47.7109375" style="214" customWidth="1"/>
    <col min="12546" max="12546" width="5.42578125" style="214" customWidth="1"/>
    <col min="12547" max="12547" width="6.7109375" style="214" customWidth="1"/>
    <col min="12548" max="12548" width="6.42578125" style="214" customWidth="1"/>
    <col min="12549" max="12549" width="13.7109375" style="214" customWidth="1"/>
    <col min="12550" max="12550" width="6" style="214" customWidth="1"/>
    <col min="12551" max="12551" width="12.140625" style="214" customWidth="1"/>
    <col min="12552" max="12800" width="8.85546875" style="214"/>
    <col min="12801" max="12801" width="47.7109375" style="214" customWidth="1"/>
    <col min="12802" max="12802" width="5.42578125" style="214" customWidth="1"/>
    <col min="12803" max="12803" width="6.7109375" style="214" customWidth="1"/>
    <col min="12804" max="12804" width="6.42578125" style="214" customWidth="1"/>
    <col min="12805" max="12805" width="13.7109375" style="214" customWidth="1"/>
    <col min="12806" max="12806" width="6" style="214" customWidth="1"/>
    <col min="12807" max="12807" width="12.140625" style="214" customWidth="1"/>
    <col min="12808" max="13056" width="8.85546875" style="214"/>
    <col min="13057" max="13057" width="47.7109375" style="214" customWidth="1"/>
    <col min="13058" max="13058" width="5.42578125" style="214" customWidth="1"/>
    <col min="13059" max="13059" width="6.7109375" style="214" customWidth="1"/>
    <col min="13060" max="13060" width="6.42578125" style="214" customWidth="1"/>
    <col min="13061" max="13061" width="13.7109375" style="214" customWidth="1"/>
    <col min="13062" max="13062" width="6" style="214" customWidth="1"/>
    <col min="13063" max="13063" width="12.140625" style="214" customWidth="1"/>
    <col min="13064" max="13312" width="8.85546875" style="214"/>
    <col min="13313" max="13313" width="47.7109375" style="214" customWidth="1"/>
    <col min="13314" max="13314" width="5.42578125" style="214" customWidth="1"/>
    <col min="13315" max="13315" width="6.7109375" style="214" customWidth="1"/>
    <col min="13316" max="13316" width="6.42578125" style="214" customWidth="1"/>
    <col min="13317" max="13317" width="13.7109375" style="214" customWidth="1"/>
    <col min="13318" max="13318" width="6" style="214" customWidth="1"/>
    <col min="13319" max="13319" width="12.140625" style="214" customWidth="1"/>
    <col min="13320" max="13568" width="8.85546875" style="214"/>
    <col min="13569" max="13569" width="47.7109375" style="214" customWidth="1"/>
    <col min="13570" max="13570" width="5.42578125" style="214" customWidth="1"/>
    <col min="13571" max="13571" width="6.7109375" style="214" customWidth="1"/>
    <col min="13572" max="13572" width="6.42578125" style="214" customWidth="1"/>
    <col min="13573" max="13573" width="13.7109375" style="214" customWidth="1"/>
    <col min="13574" max="13574" width="6" style="214" customWidth="1"/>
    <col min="13575" max="13575" width="12.140625" style="214" customWidth="1"/>
    <col min="13576" max="13824" width="8.85546875" style="214"/>
    <col min="13825" max="13825" width="47.7109375" style="214" customWidth="1"/>
    <col min="13826" max="13826" width="5.42578125" style="214" customWidth="1"/>
    <col min="13827" max="13827" width="6.7109375" style="214" customWidth="1"/>
    <col min="13828" max="13828" width="6.42578125" style="214" customWidth="1"/>
    <col min="13829" max="13829" width="13.7109375" style="214" customWidth="1"/>
    <col min="13830" max="13830" width="6" style="214" customWidth="1"/>
    <col min="13831" max="13831" width="12.140625" style="214" customWidth="1"/>
    <col min="13832" max="14080" width="8.85546875" style="214"/>
    <col min="14081" max="14081" width="47.7109375" style="214" customWidth="1"/>
    <col min="14082" max="14082" width="5.42578125" style="214" customWidth="1"/>
    <col min="14083" max="14083" width="6.7109375" style="214" customWidth="1"/>
    <col min="14084" max="14084" width="6.42578125" style="214" customWidth="1"/>
    <col min="14085" max="14085" width="13.7109375" style="214" customWidth="1"/>
    <col min="14086" max="14086" width="6" style="214" customWidth="1"/>
    <col min="14087" max="14087" width="12.140625" style="214" customWidth="1"/>
    <col min="14088" max="14336" width="8.85546875" style="214"/>
    <col min="14337" max="14337" width="47.7109375" style="214" customWidth="1"/>
    <col min="14338" max="14338" width="5.42578125" style="214" customWidth="1"/>
    <col min="14339" max="14339" width="6.7109375" style="214" customWidth="1"/>
    <col min="14340" max="14340" width="6.42578125" style="214" customWidth="1"/>
    <col min="14341" max="14341" width="13.7109375" style="214" customWidth="1"/>
    <col min="14342" max="14342" width="6" style="214" customWidth="1"/>
    <col min="14343" max="14343" width="12.140625" style="214" customWidth="1"/>
    <col min="14344" max="14592" width="8.85546875" style="214"/>
    <col min="14593" max="14593" width="47.7109375" style="214" customWidth="1"/>
    <col min="14594" max="14594" width="5.42578125" style="214" customWidth="1"/>
    <col min="14595" max="14595" width="6.7109375" style="214" customWidth="1"/>
    <col min="14596" max="14596" width="6.42578125" style="214" customWidth="1"/>
    <col min="14597" max="14597" width="13.7109375" style="214" customWidth="1"/>
    <col min="14598" max="14598" width="6" style="214" customWidth="1"/>
    <col min="14599" max="14599" width="12.140625" style="214" customWidth="1"/>
    <col min="14600" max="14848" width="8.85546875" style="214"/>
    <col min="14849" max="14849" width="47.7109375" style="214" customWidth="1"/>
    <col min="14850" max="14850" width="5.42578125" style="214" customWidth="1"/>
    <col min="14851" max="14851" width="6.7109375" style="214" customWidth="1"/>
    <col min="14852" max="14852" width="6.42578125" style="214" customWidth="1"/>
    <col min="14853" max="14853" width="13.7109375" style="214" customWidth="1"/>
    <col min="14854" max="14854" width="6" style="214" customWidth="1"/>
    <col min="14855" max="14855" width="12.140625" style="214" customWidth="1"/>
    <col min="14856" max="15104" width="8.85546875" style="214"/>
    <col min="15105" max="15105" width="47.7109375" style="214" customWidth="1"/>
    <col min="15106" max="15106" width="5.42578125" style="214" customWidth="1"/>
    <col min="15107" max="15107" width="6.7109375" style="214" customWidth="1"/>
    <col min="15108" max="15108" width="6.42578125" style="214" customWidth="1"/>
    <col min="15109" max="15109" width="13.7109375" style="214" customWidth="1"/>
    <col min="15110" max="15110" width="6" style="214" customWidth="1"/>
    <col min="15111" max="15111" width="12.140625" style="214" customWidth="1"/>
    <col min="15112" max="15360" width="8.85546875" style="214"/>
    <col min="15361" max="15361" width="47.7109375" style="214" customWidth="1"/>
    <col min="15362" max="15362" width="5.42578125" style="214" customWidth="1"/>
    <col min="15363" max="15363" width="6.7109375" style="214" customWidth="1"/>
    <col min="15364" max="15364" width="6.42578125" style="214" customWidth="1"/>
    <col min="15365" max="15365" width="13.7109375" style="214" customWidth="1"/>
    <col min="15366" max="15366" width="6" style="214" customWidth="1"/>
    <col min="15367" max="15367" width="12.140625" style="214" customWidth="1"/>
    <col min="15368" max="15616" width="8.85546875" style="214"/>
    <col min="15617" max="15617" width="47.7109375" style="214" customWidth="1"/>
    <col min="15618" max="15618" width="5.42578125" style="214" customWidth="1"/>
    <col min="15619" max="15619" width="6.7109375" style="214" customWidth="1"/>
    <col min="15620" max="15620" width="6.42578125" style="214" customWidth="1"/>
    <col min="15621" max="15621" width="13.7109375" style="214" customWidth="1"/>
    <col min="15622" max="15622" width="6" style="214" customWidth="1"/>
    <col min="15623" max="15623" width="12.140625" style="214" customWidth="1"/>
    <col min="15624" max="15872" width="8.85546875" style="214"/>
    <col min="15873" max="15873" width="47.7109375" style="214" customWidth="1"/>
    <col min="15874" max="15874" width="5.42578125" style="214" customWidth="1"/>
    <col min="15875" max="15875" width="6.7109375" style="214" customWidth="1"/>
    <col min="15876" max="15876" width="6.42578125" style="214" customWidth="1"/>
    <col min="15877" max="15877" width="13.7109375" style="214" customWidth="1"/>
    <col min="15878" max="15878" width="6" style="214" customWidth="1"/>
    <col min="15879" max="15879" width="12.140625" style="214" customWidth="1"/>
    <col min="15880" max="16128" width="8.85546875" style="214"/>
    <col min="16129" max="16129" width="47.7109375" style="214" customWidth="1"/>
    <col min="16130" max="16130" width="5.42578125" style="214" customWidth="1"/>
    <col min="16131" max="16131" width="6.7109375" style="214" customWidth="1"/>
    <col min="16132" max="16132" width="6.42578125" style="214" customWidth="1"/>
    <col min="16133" max="16133" width="13.7109375" style="214" customWidth="1"/>
    <col min="16134" max="16134" width="6" style="214" customWidth="1"/>
    <col min="16135" max="16135" width="12.140625" style="214" customWidth="1"/>
    <col min="16136" max="16384" width="8.85546875" style="214"/>
  </cols>
  <sheetData>
    <row r="1" spans="1:7" ht="18" customHeight="1" x14ac:dyDescent="0.2">
      <c r="A1" s="369" t="s">
        <v>623</v>
      </c>
      <c r="B1" s="369"/>
      <c r="C1" s="369"/>
      <c r="D1" s="369"/>
      <c r="E1" s="369"/>
      <c r="F1" s="369"/>
      <c r="G1" s="369"/>
    </row>
    <row r="2" spans="1:7" x14ac:dyDescent="0.2">
      <c r="A2" s="369" t="s">
        <v>624</v>
      </c>
      <c r="B2" s="369"/>
      <c r="C2" s="369"/>
      <c r="D2" s="369"/>
      <c r="E2" s="369"/>
      <c r="F2" s="369"/>
      <c r="G2" s="369"/>
    </row>
    <row r="3" spans="1:7" x14ac:dyDescent="0.2">
      <c r="A3" s="369" t="s">
        <v>709</v>
      </c>
      <c r="B3" s="369"/>
      <c r="C3" s="369"/>
      <c r="D3" s="369"/>
      <c r="E3" s="369"/>
      <c r="F3" s="369"/>
      <c r="G3" s="369"/>
    </row>
    <row r="4" spans="1:7" ht="18" customHeight="1" x14ac:dyDescent="0.2">
      <c r="A4" s="369" t="s">
        <v>625</v>
      </c>
      <c r="B4" s="369"/>
      <c r="C4" s="369"/>
      <c r="D4" s="369"/>
      <c r="E4" s="369"/>
      <c r="F4" s="369"/>
      <c r="G4" s="369"/>
    </row>
    <row r="5" spans="1:7" x14ac:dyDescent="0.2">
      <c r="A5" s="369" t="s">
        <v>624</v>
      </c>
      <c r="B5" s="369"/>
      <c r="C5" s="369"/>
      <c r="D5" s="369"/>
      <c r="E5" s="369"/>
      <c r="F5" s="369"/>
      <c r="G5" s="369"/>
    </row>
    <row r="6" spans="1:7" x14ac:dyDescent="0.2">
      <c r="A6" s="369" t="s">
        <v>626</v>
      </c>
      <c r="B6" s="369"/>
      <c r="C6" s="369"/>
      <c r="D6" s="369"/>
      <c r="E6" s="369"/>
      <c r="F6" s="369"/>
      <c r="G6" s="369"/>
    </row>
    <row r="7" spans="1:7" ht="31.5" customHeight="1" x14ac:dyDescent="0.25">
      <c r="A7" s="370" t="s">
        <v>627</v>
      </c>
      <c r="B7" s="370"/>
      <c r="C7" s="370"/>
      <c r="D7" s="370"/>
      <c r="E7" s="370"/>
      <c r="F7" s="370"/>
      <c r="G7" s="370"/>
    </row>
    <row r="8" spans="1:7" ht="18.75" customHeight="1" x14ac:dyDescent="0.2">
      <c r="A8" s="371" t="s">
        <v>628</v>
      </c>
      <c r="B8" s="371"/>
      <c r="C8" s="371"/>
      <c r="D8" s="371"/>
      <c r="E8" s="371"/>
      <c r="F8" s="371"/>
      <c r="G8" s="371"/>
    </row>
    <row r="9" spans="1:7" ht="16.5" customHeight="1" x14ac:dyDescent="0.2">
      <c r="A9" s="215"/>
      <c r="B9" s="216"/>
      <c r="C9" s="216"/>
      <c r="D9" s="216"/>
      <c r="E9" s="216"/>
      <c r="F9" s="216"/>
      <c r="G9" s="217" t="s">
        <v>3</v>
      </c>
    </row>
    <row r="10" spans="1:7" ht="12.75" customHeight="1" x14ac:dyDescent="0.2">
      <c r="A10" s="372" t="s">
        <v>629</v>
      </c>
      <c r="B10" s="374" t="s">
        <v>630</v>
      </c>
      <c r="C10" s="375"/>
      <c r="D10" s="375"/>
      <c r="E10" s="375"/>
      <c r="F10" s="376"/>
      <c r="G10" s="377" t="s">
        <v>357</v>
      </c>
    </row>
    <row r="11" spans="1:7" x14ac:dyDescent="0.2">
      <c r="A11" s="373"/>
      <c r="B11" s="218" t="s">
        <v>631</v>
      </c>
      <c r="C11" s="219" t="s">
        <v>353</v>
      </c>
      <c r="D11" s="219" t="s">
        <v>632</v>
      </c>
      <c r="E11" s="220" t="s">
        <v>355</v>
      </c>
      <c r="F11" s="220" t="s">
        <v>356</v>
      </c>
      <c r="G11" s="378"/>
    </row>
    <row r="12" spans="1:7" x14ac:dyDescent="0.2">
      <c r="A12" s="218">
        <v>1</v>
      </c>
      <c r="B12" s="218">
        <v>2</v>
      </c>
      <c r="C12" s="219" t="s">
        <v>359</v>
      </c>
      <c r="D12" s="219" t="s">
        <v>360</v>
      </c>
      <c r="E12" s="220">
        <v>5</v>
      </c>
      <c r="F12" s="220">
        <v>6</v>
      </c>
      <c r="G12" s="221">
        <v>7</v>
      </c>
    </row>
    <row r="13" spans="1:7" s="226" customFormat="1" ht="21.75" customHeight="1" x14ac:dyDescent="0.25">
      <c r="A13" s="222" t="s">
        <v>633</v>
      </c>
      <c r="B13" s="223">
        <v>510</v>
      </c>
      <c r="C13" s="224"/>
      <c r="D13" s="224"/>
      <c r="E13" s="225"/>
      <c r="F13" s="225"/>
      <c r="G13" s="349">
        <f>SUM(G14)</f>
        <v>6719.33</v>
      </c>
    </row>
    <row r="14" spans="1:7" ht="15.75" x14ac:dyDescent="0.25">
      <c r="A14" s="227" t="s">
        <v>362</v>
      </c>
      <c r="B14" s="228">
        <v>510</v>
      </c>
      <c r="C14" s="229" t="s">
        <v>363</v>
      </c>
      <c r="D14" s="229"/>
      <c r="E14" s="229"/>
      <c r="F14" s="229"/>
      <c r="G14" s="253">
        <f>SUM(G15+G19)</f>
        <v>6719.33</v>
      </c>
    </row>
    <row r="15" spans="1:7" s="233" customFormat="1" ht="27.75" customHeight="1" x14ac:dyDescent="0.25">
      <c r="A15" s="230" t="s">
        <v>634</v>
      </c>
      <c r="B15" s="231" t="s">
        <v>635</v>
      </c>
      <c r="C15" s="232" t="s">
        <v>363</v>
      </c>
      <c r="D15" s="232" t="s">
        <v>365</v>
      </c>
      <c r="E15" s="232"/>
      <c r="F15" s="232"/>
      <c r="G15" s="280">
        <f>SUM(G18)</f>
        <v>1929.85</v>
      </c>
    </row>
    <row r="16" spans="1:7" s="237" customFormat="1" ht="25.15" customHeight="1" x14ac:dyDescent="0.25">
      <c r="A16" s="234" t="s">
        <v>366</v>
      </c>
      <c r="B16" s="235" t="s">
        <v>635</v>
      </c>
      <c r="C16" s="236" t="s">
        <v>363</v>
      </c>
      <c r="D16" s="236" t="s">
        <v>365</v>
      </c>
      <c r="E16" s="236" t="s">
        <v>367</v>
      </c>
      <c r="F16" s="236"/>
      <c r="G16" s="258">
        <f>SUM(G18)</f>
        <v>1929.85</v>
      </c>
    </row>
    <row r="17" spans="1:7" s="241" customFormat="1" ht="25.5" customHeight="1" x14ac:dyDescent="0.25">
      <c r="A17" s="238" t="s">
        <v>368</v>
      </c>
      <c r="B17" s="239" t="s">
        <v>635</v>
      </c>
      <c r="C17" s="240" t="s">
        <v>363</v>
      </c>
      <c r="D17" s="240" t="s">
        <v>365</v>
      </c>
      <c r="E17" s="240" t="s">
        <v>367</v>
      </c>
      <c r="F17" s="240"/>
      <c r="G17" s="251">
        <f>SUM(G18)</f>
        <v>1929.85</v>
      </c>
    </row>
    <row r="18" spans="1:7" ht="50.45" customHeight="1" x14ac:dyDescent="0.2">
      <c r="A18" s="242" t="s">
        <v>636</v>
      </c>
      <c r="B18" s="243" t="s">
        <v>635</v>
      </c>
      <c r="C18" s="244" t="s">
        <v>363</v>
      </c>
      <c r="D18" s="244" t="s">
        <v>365</v>
      </c>
      <c r="E18" s="244" t="s">
        <v>367</v>
      </c>
      <c r="F18" s="244" t="s">
        <v>370</v>
      </c>
      <c r="G18" s="267">
        <v>1929.85</v>
      </c>
    </row>
    <row r="19" spans="1:7" s="241" customFormat="1" ht="15.95" customHeight="1" x14ac:dyDescent="0.2">
      <c r="A19" s="245" t="s">
        <v>633</v>
      </c>
      <c r="B19" s="231" t="s">
        <v>635</v>
      </c>
      <c r="C19" s="232" t="s">
        <v>363</v>
      </c>
      <c r="D19" s="232" t="s">
        <v>372</v>
      </c>
      <c r="E19" s="232"/>
      <c r="F19" s="232"/>
      <c r="G19" s="280">
        <f>SUM(G20)</f>
        <v>4789.4799999999996</v>
      </c>
    </row>
    <row r="20" spans="1:7" ht="26.45" customHeight="1" x14ac:dyDescent="0.25">
      <c r="A20" s="234" t="s">
        <v>366</v>
      </c>
      <c r="B20" s="246" t="s">
        <v>635</v>
      </c>
      <c r="C20" s="236" t="s">
        <v>363</v>
      </c>
      <c r="D20" s="236" t="s">
        <v>372</v>
      </c>
      <c r="E20" s="236" t="s">
        <v>373</v>
      </c>
      <c r="F20" s="236"/>
      <c r="G20" s="258">
        <f>SUM(G21)</f>
        <v>4789.4799999999996</v>
      </c>
    </row>
    <row r="21" spans="1:7" s="248" customFormat="1" ht="15.75" customHeight="1" x14ac:dyDescent="0.2">
      <c r="A21" s="242" t="s">
        <v>374</v>
      </c>
      <c r="B21" s="247" t="s">
        <v>635</v>
      </c>
      <c r="C21" s="244" t="s">
        <v>363</v>
      </c>
      <c r="D21" s="244" t="s">
        <v>372</v>
      </c>
      <c r="E21" s="244" t="s">
        <v>373</v>
      </c>
      <c r="F21" s="244"/>
      <c r="G21" s="267">
        <f>SUM(G22+G23+G24)</f>
        <v>4789.4799999999996</v>
      </c>
    </row>
    <row r="22" spans="1:7" ht="51" customHeight="1" x14ac:dyDescent="0.2">
      <c r="A22" s="238" t="s">
        <v>636</v>
      </c>
      <c r="B22" s="249" t="s">
        <v>635</v>
      </c>
      <c r="C22" s="240" t="s">
        <v>363</v>
      </c>
      <c r="D22" s="240" t="s">
        <v>372</v>
      </c>
      <c r="E22" s="240" t="s">
        <v>373</v>
      </c>
      <c r="F22" s="240" t="s">
        <v>370</v>
      </c>
      <c r="G22" s="251">
        <v>4490.96</v>
      </c>
    </row>
    <row r="23" spans="1:7" s="250" customFormat="1" ht="25.5" customHeight="1" x14ac:dyDescent="0.25">
      <c r="A23" s="238" t="s">
        <v>637</v>
      </c>
      <c r="B23" s="249" t="s">
        <v>635</v>
      </c>
      <c r="C23" s="240" t="s">
        <v>363</v>
      </c>
      <c r="D23" s="240" t="s">
        <v>372</v>
      </c>
      <c r="E23" s="240" t="s">
        <v>373</v>
      </c>
      <c r="F23" s="240" t="s">
        <v>376</v>
      </c>
      <c r="G23" s="251">
        <v>298.52</v>
      </c>
    </row>
    <row r="24" spans="1:7" s="250" customFormat="1" ht="16.899999999999999" hidden="1" customHeight="1" x14ac:dyDescent="0.25">
      <c r="A24" s="238" t="s">
        <v>377</v>
      </c>
      <c r="B24" s="249" t="s">
        <v>635</v>
      </c>
      <c r="C24" s="249" t="s">
        <v>363</v>
      </c>
      <c r="D24" s="249" t="s">
        <v>372</v>
      </c>
      <c r="E24" s="240" t="s">
        <v>373</v>
      </c>
      <c r="F24" s="249" t="s">
        <v>378</v>
      </c>
      <c r="G24" s="251"/>
    </row>
    <row r="25" spans="1:7" ht="15.95" customHeight="1" x14ac:dyDescent="0.2">
      <c r="A25" s="252" t="s">
        <v>638</v>
      </c>
      <c r="B25" s="229" t="s">
        <v>635</v>
      </c>
      <c r="C25" s="244"/>
      <c r="D25" s="244"/>
      <c r="E25" s="244"/>
      <c r="F25" s="244"/>
      <c r="G25" s="253">
        <f>SUM(G26+G89+G117+G178+G184+G233++G252+G268+G277+G283+G81)</f>
        <v>792057.87</v>
      </c>
    </row>
    <row r="26" spans="1:7" s="226" customFormat="1" ht="15.95" customHeight="1" x14ac:dyDescent="0.25">
      <c r="A26" s="254" t="s">
        <v>362</v>
      </c>
      <c r="B26" s="229" t="s">
        <v>635</v>
      </c>
      <c r="C26" s="255" t="s">
        <v>363</v>
      </c>
      <c r="D26" s="256"/>
      <c r="E26" s="256"/>
      <c r="F26" s="256"/>
      <c r="G26" s="253">
        <f>SUM(G27+G41+G45+G38)</f>
        <v>99838.700000000012</v>
      </c>
    </row>
    <row r="27" spans="1:7" s="248" customFormat="1" ht="16.5" customHeight="1" x14ac:dyDescent="0.2">
      <c r="A27" s="230" t="s">
        <v>639</v>
      </c>
      <c r="B27" s="231" t="s">
        <v>635</v>
      </c>
      <c r="C27" s="232" t="s">
        <v>363</v>
      </c>
      <c r="D27" s="232" t="s">
        <v>380</v>
      </c>
      <c r="E27" s="232"/>
      <c r="F27" s="232"/>
      <c r="G27" s="257">
        <f>SUM(G28)</f>
        <v>68664.67</v>
      </c>
    </row>
    <row r="28" spans="1:7" s="259" customFormat="1" ht="25.9" customHeight="1" x14ac:dyDescent="0.25">
      <c r="A28" s="234" t="s">
        <v>366</v>
      </c>
      <c r="B28" s="235" t="s">
        <v>635</v>
      </c>
      <c r="C28" s="236" t="s">
        <v>363</v>
      </c>
      <c r="D28" s="236" t="s">
        <v>380</v>
      </c>
      <c r="E28" s="236"/>
      <c r="F28" s="236"/>
      <c r="G28" s="258">
        <f>SUM(G29+G32+G36)</f>
        <v>68664.67</v>
      </c>
    </row>
    <row r="29" spans="1:7" ht="15.95" customHeight="1" x14ac:dyDescent="0.2">
      <c r="A29" s="238" t="s">
        <v>374</v>
      </c>
      <c r="B29" s="249" t="s">
        <v>635</v>
      </c>
      <c r="C29" s="240" t="s">
        <v>363</v>
      </c>
      <c r="D29" s="240" t="s">
        <v>380</v>
      </c>
      <c r="E29" s="240"/>
      <c r="F29" s="240"/>
      <c r="G29" s="251">
        <f>SUM(G30+G31)</f>
        <v>7967.56</v>
      </c>
    </row>
    <row r="30" spans="1:7" ht="51.6" customHeight="1" x14ac:dyDescent="0.2">
      <c r="A30" s="238" t="s">
        <v>636</v>
      </c>
      <c r="B30" s="243" t="s">
        <v>635</v>
      </c>
      <c r="C30" s="240" t="s">
        <v>363</v>
      </c>
      <c r="D30" s="240" t="s">
        <v>380</v>
      </c>
      <c r="E30" s="240" t="s">
        <v>384</v>
      </c>
      <c r="F30" s="240" t="s">
        <v>370</v>
      </c>
      <c r="G30" s="251">
        <v>7900.59</v>
      </c>
    </row>
    <row r="31" spans="1:7" ht="17.45" customHeight="1" x14ac:dyDescent="0.2">
      <c r="A31" s="242" t="s">
        <v>385</v>
      </c>
      <c r="B31" s="243" t="s">
        <v>635</v>
      </c>
      <c r="C31" s="240" t="s">
        <v>363</v>
      </c>
      <c r="D31" s="240" t="s">
        <v>380</v>
      </c>
      <c r="E31" s="240" t="s">
        <v>384</v>
      </c>
      <c r="F31" s="240" t="s">
        <v>386</v>
      </c>
      <c r="G31" s="251">
        <v>66.97</v>
      </c>
    </row>
    <row r="32" spans="1:7" ht="15.95" customHeight="1" x14ac:dyDescent="0.2">
      <c r="A32" s="238" t="s">
        <v>374</v>
      </c>
      <c r="B32" s="249" t="s">
        <v>635</v>
      </c>
      <c r="C32" s="240" t="s">
        <v>363</v>
      </c>
      <c r="D32" s="240" t="s">
        <v>380</v>
      </c>
      <c r="E32" s="240"/>
      <c r="F32" s="240"/>
      <c r="G32" s="251">
        <f>SUM(G33+G34+G35)</f>
        <v>58330.740000000005</v>
      </c>
    </row>
    <row r="33" spans="1:7" ht="51" customHeight="1" x14ac:dyDescent="0.2">
      <c r="A33" s="238" t="s">
        <v>636</v>
      </c>
      <c r="B33" s="243" t="s">
        <v>635</v>
      </c>
      <c r="C33" s="240" t="s">
        <v>363</v>
      </c>
      <c r="D33" s="240" t="s">
        <v>380</v>
      </c>
      <c r="E33" s="240" t="s">
        <v>373</v>
      </c>
      <c r="F33" s="240" t="s">
        <v>370</v>
      </c>
      <c r="G33" s="251">
        <v>53248.98</v>
      </c>
    </row>
    <row r="34" spans="1:7" ht="24" customHeight="1" x14ac:dyDescent="0.2">
      <c r="A34" s="238" t="s">
        <v>637</v>
      </c>
      <c r="B34" s="249" t="s">
        <v>635</v>
      </c>
      <c r="C34" s="240" t="s">
        <v>363</v>
      </c>
      <c r="D34" s="240" t="s">
        <v>380</v>
      </c>
      <c r="E34" s="240" t="s">
        <v>373</v>
      </c>
      <c r="F34" s="240" t="s">
        <v>376</v>
      </c>
      <c r="G34" s="251">
        <v>5021.76</v>
      </c>
    </row>
    <row r="35" spans="1:7" s="260" customFormat="1" ht="15.95" customHeight="1" x14ac:dyDescent="0.25">
      <c r="A35" s="238" t="s">
        <v>377</v>
      </c>
      <c r="B35" s="249" t="s">
        <v>635</v>
      </c>
      <c r="C35" s="249" t="s">
        <v>363</v>
      </c>
      <c r="D35" s="249" t="s">
        <v>380</v>
      </c>
      <c r="E35" s="240" t="s">
        <v>373</v>
      </c>
      <c r="F35" s="249" t="s">
        <v>378</v>
      </c>
      <c r="G35" s="251">
        <v>60</v>
      </c>
    </row>
    <row r="36" spans="1:7" s="261" customFormat="1" ht="27" customHeight="1" x14ac:dyDescent="0.25">
      <c r="A36" s="234" t="s">
        <v>381</v>
      </c>
      <c r="B36" s="246" t="s">
        <v>635</v>
      </c>
      <c r="C36" s="246" t="s">
        <v>363</v>
      </c>
      <c r="D36" s="246" t="s">
        <v>380</v>
      </c>
      <c r="E36" s="246" t="s">
        <v>382</v>
      </c>
      <c r="F36" s="246"/>
      <c r="G36" s="258">
        <f>SUM(G37)</f>
        <v>2366.37</v>
      </c>
    </row>
    <row r="37" spans="1:7" ht="51" customHeight="1" x14ac:dyDescent="0.2">
      <c r="A37" s="238" t="s">
        <v>636</v>
      </c>
      <c r="B37" s="243" t="s">
        <v>635</v>
      </c>
      <c r="C37" s="244" t="s">
        <v>363</v>
      </c>
      <c r="D37" s="244" t="s">
        <v>380</v>
      </c>
      <c r="E37" s="262" t="s">
        <v>382</v>
      </c>
      <c r="F37" s="244" t="s">
        <v>370</v>
      </c>
      <c r="G37" s="251">
        <v>2366.37</v>
      </c>
    </row>
    <row r="38" spans="1:7" s="263" customFormat="1" ht="19.899999999999999" customHeight="1" x14ac:dyDescent="0.2">
      <c r="A38" s="245" t="s">
        <v>388</v>
      </c>
      <c r="B38" s="229" t="s">
        <v>635</v>
      </c>
      <c r="C38" s="255" t="s">
        <v>363</v>
      </c>
      <c r="D38" s="255" t="s">
        <v>389</v>
      </c>
      <c r="E38" s="229"/>
      <c r="F38" s="255"/>
      <c r="G38" s="253">
        <f>SUM(G39)</f>
        <v>203.1</v>
      </c>
    </row>
    <row r="39" spans="1:7" s="261" customFormat="1" ht="55.15" customHeight="1" x14ac:dyDescent="0.25">
      <c r="A39" s="234" t="s">
        <v>390</v>
      </c>
      <c r="B39" s="246" t="s">
        <v>635</v>
      </c>
      <c r="C39" s="236" t="s">
        <v>363</v>
      </c>
      <c r="D39" s="236" t="s">
        <v>389</v>
      </c>
      <c r="E39" s="246" t="s">
        <v>391</v>
      </c>
      <c r="F39" s="236"/>
      <c r="G39" s="258">
        <f>SUM(G40)</f>
        <v>203.1</v>
      </c>
    </row>
    <row r="40" spans="1:7" ht="24.6" customHeight="1" x14ac:dyDescent="0.2">
      <c r="A40" s="238" t="s">
        <v>637</v>
      </c>
      <c r="B40" s="243" t="s">
        <v>635</v>
      </c>
      <c r="C40" s="244" t="s">
        <v>363</v>
      </c>
      <c r="D40" s="244" t="s">
        <v>389</v>
      </c>
      <c r="E40" s="262" t="s">
        <v>391</v>
      </c>
      <c r="F40" s="244" t="s">
        <v>376</v>
      </c>
      <c r="G40" s="251">
        <v>203.1</v>
      </c>
    </row>
    <row r="41" spans="1:7" ht="21.75" customHeight="1" x14ac:dyDescent="0.25">
      <c r="A41" s="254" t="s">
        <v>393</v>
      </c>
      <c r="B41" s="264" t="s">
        <v>635</v>
      </c>
      <c r="C41" s="229" t="s">
        <v>363</v>
      </c>
      <c r="D41" s="229" t="s">
        <v>394</v>
      </c>
      <c r="E41" s="229"/>
      <c r="F41" s="229"/>
      <c r="G41" s="253">
        <f>SUM(G42)</f>
        <v>3000</v>
      </c>
    </row>
    <row r="42" spans="1:7" ht="18.75" customHeight="1" x14ac:dyDescent="0.25">
      <c r="A42" s="265" t="s">
        <v>393</v>
      </c>
      <c r="B42" s="232" t="s">
        <v>635</v>
      </c>
      <c r="C42" s="246" t="s">
        <v>363</v>
      </c>
      <c r="D42" s="246" t="s">
        <v>394</v>
      </c>
      <c r="E42" s="246" t="s">
        <v>640</v>
      </c>
      <c r="F42" s="246"/>
      <c r="G42" s="258">
        <f>SUM(G43)</f>
        <v>3000</v>
      </c>
    </row>
    <row r="43" spans="1:7" ht="24" customHeight="1" x14ac:dyDescent="0.2">
      <c r="A43" s="238" t="s">
        <v>396</v>
      </c>
      <c r="B43" s="240" t="s">
        <v>635</v>
      </c>
      <c r="C43" s="249" t="s">
        <v>363</v>
      </c>
      <c r="D43" s="249" t="s">
        <v>394</v>
      </c>
      <c r="E43" s="249" t="s">
        <v>395</v>
      </c>
      <c r="F43" s="249"/>
      <c r="G43" s="251">
        <f>SUM(G44)</f>
        <v>3000</v>
      </c>
    </row>
    <row r="44" spans="1:7" ht="15" customHeight="1" x14ac:dyDescent="0.2">
      <c r="A44" s="242" t="s">
        <v>377</v>
      </c>
      <c r="B44" s="266" t="s">
        <v>635</v>
      </c>
      <c r="C44" s="262" t="s">
        <v>363</v>
      </c>
      <c r="D44" s="262" t="s">
        <v>394</v>
      </c>
      <c r="E44" s="262" t="s">
        <v>640</v>
      </c>
      <c r="F44" s="262" t="s">
        <v>378</v>
      </c>
      <c r="G44" s="267">
        <v>3000</v>
      </c>
    </row>
    <row r="45" spans="1:7" ht="21" customHeight="1" x14ac:dyDescent="0.2">
      <c r="A45" s="254" t="s">
        <v>397</v>
      </c>
      <c r="B45" s="232" t="s">
        <v>635</v>
      </c>
      <c r="C45" s="229" t="s">
        <v>363</v>
      </c>
      <c r="D45" s="229" t="s">
        <v>398</v>
      </c>
      <c r="E45" s="229"/>
      <c r="F45" s="229"/>
      <c r="G45" s="253">
        <f>SUM(G46+G58+G63+G51)</f>
        <v>27970.93</v>
      </c>
    </row>
    <row r="46" spans="1:7" s="237" customFormat="1" ht="25.9" customHeight="1" x14ac:dyDescent="0.25">
      <c r="A46" s="234" t="s">
        <v>366</v>
      </c>
      <c r="B46" s="235" t="s">
        <v>635</v>
      </c>
      <c r="C46" s="236" t="s">
        <v>363</v>
      </c>
      <c r="D46" s="236" t="s">
        <v>398</v>
      </c>
      <c r="E46" s="236" t="s">
        <v>399</v>
      </c>
      <c r="F46" s="236"/>
      <c r="G46" s="258">
        <f>SUM(G47)</f>
        <v>1638.5</v>
      </c>
    </row>
    <row r="47" spans="1:7" ht="25.9" customHeight="1" x14ac:dyDescent="0.2">
      <c r="A47" s="242" t="s">
        <v>400</v>
      </c>
      <c r="B47" s="243" t="s">
        <v>635</v>
      </c>
      <c r="C47" s="244" t="s">
        <v>401</v>
      </c>
      <c r="D47" s="244" t="s">
        <v>398</v>
      </c>
      <c r="E47" s="244" t="s">
        <v>399</v>
      </c>
      <c r="F47" s="244"/>
      <c r="G47" s="267">
        <f>SUM(G48+G49+G50)</f>
        <v>1638.5</v>
      </c>
    </row>
    <row r="48" spans="1:7" s="268" customFormat="1" ht="50.45" customHeight="1" x14ac:dyDescent="0.2">
      <c r="A48" s="238" t="s">
        <v>636</v>
      </c>
      <c r="B48" s="249" t="s">
        <v>635</v>
      </c>
      <c r="C48" s="240" t="s">
        <v>363</v>
      </c>
      <c r="D48" s="240" t="s">
        <v>398</v>
      </c>
      <c r="E48" s="240" t="s">
        <v>399</v>
      </c>
      <c r="F48" s="240" t="s">
        <v>370</v>
      </c>
      <c r="G48" s="251">
        <v>1268.67</v>
      </c>
    </row>
    <row r="49" spans="1:7" s="241" customFormat="1" ht="24.75" customHeight="1" x14ac:dyDescent="0.2">
      <c r="A49" s="238" t="s">
        <v>637</v>
      </c>
      <c r="B49" s="249" t="s">
        <v>635</v>
      </c>
      <c r="C49" s="240" t="s">
        <v>363</v>
      </c>
      <c r="D49" s="240" t="s">
        <v>398</v>
      </c>
      <c r="E49" s="240" t="s">
        <v>399</v>
      </c>
      <c r="F49" s="240" t="s">
        <v>376</v>
      </c>
      <c r="G49" s="251">
        <v>296.2</v>
      </c>
    </row>
    <row r="50" spans="1:7" s="241" customFormat="1" ht="16.899999999999999" customHeight="1" x14ac:dyDescent="0.2">
      <c r="A50" s="238" t="s">
        <v>385</v>
      </c>
      <c r="B50" s="249" t="s">
        <v>635</v>
      </c>
      <c r="C50" s="240" t="s">
        <v>363</v>
      </c>
      <c r="D50" s="240" t="s">
        <v>398</v>
      </c>
      <c r="E50" s="240" t="s">
        <v>399</v>
      </c>
      <c r="F50" s="240" t="s">
        <v>386</v>
      </c>
      <c r="G50" s="251">
        <v>73.63</v>
      </c>
    </row>
    <row r="51" spans="1:7" s="241" customFormat="1" ht="24.75" customHeight="1" x14ac:dyDescent="0.25">
      <c r="A51" s="234" t="s">
        <v>402</v>
      </c>
      <c r="B51" s="246" t="s">
        <v>635</v>
      </c>
      <c r="C51" s="246" t="s">
        <v>363</v>
      </c>
      <c r="D51" s="246" t="s">
        <v>398</v>
      </c>
      <c r="E51" s="246" t="s">
        <v>403</v>
      </c>
      <c r="F51" s="246"/>
      <c r="G51" s="258">
        <f>SUM(G52+G56)</f>
        <v>845.22</v>
      </c>
    </row>
    <row r="52" spans="1:7" ht="37.5" customHeight="1" x14ac:dyDescent="0.2">
      <c r="A52" s="269" t="s">
        <v>404</v>
      </c>
      <c r="B52" s="243" t="s">
        <v>635</v>
      </c>
      <c r="C52" s="249" t="s">
        <v>363</v>
      </c>
      <c r="D52" s="249" t="s">
        <v>398</v>
      </c>
      <c r="E52" s="249" t="s">
        <v>403</v>
      </c>
      <c r="F52" s="249"/>
      <c r="G52" s="251">
        <f>SUM(G53+G55+G54)</f>
        <v>845</v>
      </c>
    </row>
    <row r="53" spans="1:7" s="261" customFormat="1" ht="51" customHeight="1" x14ac:dyDescent="0.2">
      <c r="A53" s="242" t="s">
        <v>636</v>
      </c>
      <c r="B53" s="262" t="s">
        <v>635</v>
      </c>
      <c r="C53" s="244" t="s">
        <v>363</v>
      </c>
      <c r="D53" s="244" t="s">
        <v>398</v>
      </c>
      <c r="E53" s="262" t="s">
        <v>403</v>
      </c>
      <c r="F53" s="244" t="s">
        <v>370</v>
      </c>
      <c r="G53" s="267">
        <v>571.1</v>
      </c>
    </row>
    <row r="54" spans="1:7" s="248" customFormat="1" ht="51.75" customHeight="1" x14ac:dyDescent="0.2">
      <c r="A54" s="242" t="s">
        <v>636</v>
      </c>
      <c r="B54" s="262" t="s">
        <v>635</v>
      </c>
      <c r="C54" s="244" t="s">
        <v>363</v>
      </c>
      <c r="D54" s="244" t="s">
        <v>398</v>
      </c>
      <c r="E54" s="244" t="s">
        <v>405</v>
      </c>
      <c r="F54" s="244" t="s">
        <v>370</v>
      </c>
      <c r="G54" s="267">
        <v>178.4</v>
      </c>
    </row>
    <row r="55" spans="1:7" s="263" customFormat="1" ht="27" customHeight="1" x14ac:dyDescent="0.2">
      <c r="A55" s="242" t="s">
        <v>637</v>
      </c>
      <c r="B55" s="262" t="s">
        <v>635</v>
      </c>
      <c r="C55" s="244" t="s">
        <v>363</v>
      </c>
      <c r="D55" s="244" t="s">
        <v>398</v>
      </c>
      <c r="E55" s="262" t="s">
        <v>403</v>
      </c>
      <c r="F55" s="244" t="s">
        <v>376</v>
      </c>
      <c r="G55" s="267">
        <v>95.5</v>
      </c>
    </row>
    <row r="56" spans="1:7" s="259" customFormat="1" ht="51.6" customHeight="1" x14ac:dyDescent="0.25">
      <c r="A56" s="238" t="s">
        <v>406</v>
      </c>
      <c r="B56" s="249" t="s">
        <v>635</v>
      </c>
      <c r="C56" s="240" t="s">
        <v>363</v>
      </c>
      <c r="D56" s="240" t="s">
        <v>398</v>
      </c>
      <c r="E56" s="240" t="s">
        <v>407</v>
      </c>
      <c r="F56" s="240"/>
      <c r="G56" s="251">
        <f>SUM(G57)</f>
        <v>0.22</v>
      </c>
    </row>
    <row r="57" spans="1:7" s="248" customFormat="1" ht="52.5" customHeight="1" x14ac:dyDescent="0.2">
      <c r="A57" s="242" t="s">
        <v>636</v>
      </c>
      <c r="B57" s="262" t="s">
        <v>635</v>
      </c>
      <c r="C57" s="244" t="s">
        <v>363</v>
      </c>
      <c r="D57" s="244" t="s">
        <v>398</v>
      </c>
      <c r="E57" s="244" t="s">
        <v>407</v>
      </c>
      <c r="F57" s="244" t="s">
        <v>370</v>
      </c>
      <c r="G57" s="267">
        <v>0.22</v>
      </c>
    </row>
    <row r="58" spans="1:7" ht="25.5" customHeight="1" x14ac:dyDescent="0.25">
      <c r="A58" s="234" t="s">
        <v>641</v>
      </c>
      <c r="B58" s="246" t="s">
        <v>635</v>
      </c>
      <c r="C58" s="236" t="s">
        <v>363</v>
      </c>
      <c r="D58" s="236" t="s">
        <v>398</v>
      </c>
      <c r="E58" s="236"/>
      <c r="F58" s="236"/>
      <c r="G58" s="258">
        <f>SUM(G59)</f>
        <v>11037.21</v>
      </c>
    </row>
    <row r="59" spans="1:7" s="268" customFormat="1" ht="15.95" customHeight="1" x14ac:dyDescent="0.2">
      <c r="A59" s="270" t="s">
        <v>410</v>
      </c>
      <c r="B59" s="243" t="s">
        <v>635</v>
      </c>
      <c r="C59" s="244" t="s">
        <v>363</v>
      </c>
      <c r="D59" s="244" t="s">
        <v>398</v>
      </c>
      <c r="E59" s="244" t="s">
        <v>409</v>
      </c>
      <c r="F59" s="244"/>
      <c r="G59" s="267">
        <f>SUM(G60+G62+G61)</f>
        <v>11037.21</v>
      </c>
    </row>
    <row r="60" spans="1:7" s="271" customFormat="1" ht="26.25" customHeight="1" x14ac:dyDescent="0.25">
      <c r="A60" s="238" t="s">
        <v>637</v>
      </c>
      <c r="B60" s="249" t="s">
        <v>635</v>
      </c>
      <c r="C60" s="240" t="s">
        <v>363</v>
      </c>
      <c r="D60" s="240" t="s">
        <v>398</v>
      </c>
      <c r="E60" s="240" t="s">
        <v>411</v>
      </c>
      <c r="F60" s="240" t="s">
        <v>376</v>
      </c>
      <c r="G60" s="251">
        <v>9807.2099999999991</v>
      </c>
    </row>
    <row r="61" spans="1:7" s="271" customFormat="1" ht="21" customHeight="1" x14ac:dyDescent="0.25">
      <c r="A61" s="238" t="s">
        <v>377</v>
      </c>
      <c r="B61" s="249" t="s">
        <v>635</v>
      </c>
      <c r="C61" s="240" t="s">
        <v>363</v>
      </c>
      <c r="D61" s="240" t="s">
        <v>398</v>
      </c>
      <c r="E61" s="240" t="s">
        <v>411</v>
      </c>
      <c r="F61" s="240" t="s">
        <v>378</v>
      </c>
      <c r="G61" s="251">
        <v>730</v>
      </c>
    </row>
    <row r="62" spans="1:7" s="271" customFormat="1" ht="18" customHeight="1" x14ac:dyDescent="0.25">
      <c r="A62" s="238" t="s">
        <v>377</v>
      </c>
      <c r="B62" s="249" t="s">
        <v>635</v>
      </c>
      <c r="C62" s="240" t="s">
        <v>363</v>
      </c>
      <c r="D62" s="240" t="s">
        <v>398</v>
      </c>
      <c r="E62" s="240" t="s">
        <v>412</v>
      </c>
      <c r="F62" s="240" t="s">
        <v>378</v>
      </c>
      <c r="G62" s="251">
        <v>500</v>
      </c>
    </row>
    <row r="63" spans="1:7" ht="20.25" customHeight="1" x14ac:dyDescent="0.25">
      <c r="A63" s="234" t="s">
        <v>417</v>
      </c>
      <c r="B63" s="246" t="s">
        <v>635</v>
      </c>
      <c r="C63" s="246" t="s">
        <v>363</v>
      </c>
      <c r="D63" s="246" t="s">
        <v>398</v>
      </c>
      <c r="E63" s="246" t="s">
        <v>418</v>
      </c>
      <c r="F63" s="236"/>
      <c r="G63" s="258">
        <f>SUM(G64+G72+G66+G68+G75)</f>
        <v>14450</v>
      </c>
    </row>
    <row r="64" spans="1:7" ht="37.15" customHeight="1" x14ac:dyDescent="0.2">
      <c r="A64" s="242" t="s">
        <v>419</v>
      </c>
      <c r="B64" s="243" t="s">
        <v>635</v>
      </c>
      <c r="C64" s="262" t="s">
        <v>363</v>
      </c>
      <c r="D64" s="262" t="s">
        <v>398</v>
      </c>
      <c r="E64" s="262" t="s">
        <v>642</v>
      </c>
      <c r="F64" s="262"/>
      <c r="G64" s="267">
        <f>SUM(G65)</f>
        <v>95</v>
      </c>
    </row>
    <row r="65" spans="1:7" ht="25.5" customHeight="1" x14ac:dyDescent="0.2">
      <c r="A65" s="238" t="s">
        <v>637</v>
      </c>
      <c r="B65" s="243" t="s">
        <v>635</v>
      </c>
      <c r="C65" s="249" t="s">
        <v>363</v>
      </c>
      <c r="D65" s="249" t="s">
        <v>398</v>
      </c>
      <c r="E65" s="249" t="s">
        <v>642</v>
      </c>
      <c r="F65" s="249" t="s">
        <v>376</v>
      </c>
      <c r="G65" s="251">
        <v>95</v>
      </c>
    </row>
    <row r="66" spans="1:7" ht="50.25" customHeight="1" x14ac:dyDescent="0.2">
      <c r="A66" s="272" t="s">
        <v>421</v>
      </c>
      <c r="B66" s="262" t="s">
        <v>635</v>
      </c>
      <c r="C66" s="262" t="s">
        <v>363</v>
      </c>
      <c r="D66" s="262" t="s">
        <v>398</v>
      </c>
      <c r="E66" s="262" t="s">
        <v>422</v>
      </c>
      <c r="F66" s="262"/>
      <c r="G66" s="267">
        <f>SUM(G67)</f>
        <v>45</v>
      </c>
    </row>
    <row r="67" spans="1:7" ht="27" customHeight="1" x14ac:dyDescent="0.2">
      <c r="A67" s="238" t="s">
        <v>637</v>
      </c>
      <c r="B67" s="262" t="s">
        <v>635</v>
      </c>
      <c r="C67" s="262" t="s">
        <v>363</v>
      </c>
      <c r="D67" s="262" t="s">
        <v>398</v>
      </c>
      <c r="E67" s="262" t="s">
        <v>422</v>
      </c>
      <c r="F67" s="262" t="s">
        <v>376</v>
      </c>
      <c r="G67" s="267">
        <v>45</v>
      </c>
    </row>
    <row r="68" spans="1:7" s="248" customFormat="1" ht="38.25" customHeight="1" x14ac:dyDescent="0.2">
      <c r="A68" s="242" t="s">
        <v>423</v>
      </c>
      <c r="B68" s="262" t="s">
        <v>635</v>
      </c>
      <c r="C68" s="262" t="s">
        <v>363</v>
      </c>
      <c r="D68" s="262" t="s">
        <v>398</v>
      </c>
      <c r="E68" s="262" t="s">
        <v>425</v>
      </c>
      <c r="F68" s="262"/>
      <c r="G68" s="267">
        <f>SUM(G69+G71+G70)</f>
        <v>9770</v>
      </c>
    </row>
    <row r="69" spans="1:7" ht="25.5" customHeight="1" x14ac:dyDescent="0.2">
      <c r="A69" s="238" t="s">
        <v>637</v>
      </c>
      <c r="B69" s="243" t="s">
        <v>635</v>
      </c>
      <c r="C69" s="249" t="s">
        <v>363</v>
      </c>
      <c r="D69" s="249" t="s">
        <v>398</v>
      </c>
      <c r="E69" s="249" t="s">
        <v>425</v>
      </c>
      <c r="F69" s="249" t="s">
        <v>376</v>
      </c>
      <c r="G69" s="251">
        <v>8670</v>
      </c>
    </row>
    <row r="70" spans="1:7" ht="25.5" customHeight="1" x14ac:dyDescent="0.2">
      <c r="A70" s="238" t="s">
        <v>426</v>
      </c>
      <c r="B70" s="243" t="s">
        <v>635</v>
      </c>
      <c r="C70" s="249" t="s">
        <v>363</v>
      </c>
      <c r="D70" s="249" t="s">
        <v>398</v>
      </c>
      <c r="E70" s="249" t="s">
        <v>425</v>
      </c>
      <c r="F70" s="249" t="s">
        <v>427</v>
      </c>
      <c r="G70" s="251">
        <v>600</v>
      </c>
    </row>
    <row r="71" spans="1:7" ht="16.149999999999999" customHeight="1" x14ac:dyDescent="0.2">
      <c r="A71" s="238" t="s">
        <v>377</v>
      </c>
      <c r="B71" s="243" t="s">
        <v>635</v>
      </c>
      <c r="C71" s="249" t="s">
        <v>363</v>
      </c>
      <c r="D71" s="249" t="s">
        <v>398</v>
      </c>
      <c r="E71" s="249" t="s">
        <v>425</v>
      </c>
      <c r="F71" s="249" t="s">
        <v>378</v>
      </c>
      <c r="G71" s="251">
        <v>500</v>
      </c>
    </row>
    <row r="72" spans="1:7" ht="38.450000000000003" customHeight="1" x14ac:dyDescent="0.2">
      <c r="A72" s="272" t="s">
        <v>643</v>
      </c>
      <c r="B72" s="243" t="s">
        <v>635</v>
      </c>
      <c r="C72" s="262" t="s">
        <v>363</v>
      </c>
      <c r="D72" s="262" t="s">
        <v>424</v>
      </c>
      <c r="E72" s="262" t="s">
        <v>429</v>
      </c>
      <c r="F72" s="262"/>
      <c r="G72" s="267">
        <f>SUM(G73+G74)</f>
        <v>4390</v>
      </c>
    </row>
    <row r="73" spans="1:7" ht="25.5" customHeight="1" x14ac:dyDescent="0.2">
      <c r="A73" s="238" t="s">
        <v>637</v>
      </c>
      <c r="B73" s="243" t="s">
        <v>635</v>
      </c>
      <c r="C73" s="249" t="s">
        <v>363</v>
      </c>
      <c r="D73" s="249" t="s">
        <v>398</v>
      </c>
      <c r="E73" s="249" t="s">
        <v>429</v>
      </c>
      <c r="F73" s="249" t="s">
        <v>376</v>
      </c>
      <c r="G73" s="251">
        <v>99</v>
      </c>
    </row>
    <row r="74" spans="1:7" ht="25.5" customHeight="1" x14ac:dyDescent="0.2">
      <c r="A74" s="238" t="s">
        <v>426</v>
      </c>
      <c r="B74" s="243" t="s">
        <v>635</v>
      </c>
      <c r="C74" s="249" t="s">
        <v>363</v>
      </c>
      <c r="D74" s="249" t="s">
        <v>398</v>
      </c>
      <c r="E74" s="249" t="s">
        <v>429</v>
      </c>
      <c r="F74" s="249" t="s">
        <v>427</v>
      </c>
      <c r="G74" s="251">
        <v>4291</v>
      </c>
    </row>
    <row r="75" spans="1:7" ht="51.6" customHeight="1" x14ac:dyDescent="0.2">
      <c r="A75" s="238" t="s">
        <v>644</v>
      </c>
      <c r="B75" s="243" t="s">
        <v>635</v>
      </c>
      <c r="C75" s="249" t="s">
        <v>363</v>
      </c>
      <c r="D75" s="249" t="s">
        <v>398</v>
      </c>
      <c r="E75" s="249" t="s">
        <v>431</v>
      </c>
      <c r="F75" s="249"/>
      <c r="G75" s="251">
        <f>SUM(G76)</f>
        <v>150</v>
      </c>
    </row>
    <row r="76" spans="1:7" s="248" customFormat="1" ht="25.5" customHeight="1" x14ac:dyDescent="0.2">
      <c r="A76" s="242" t="s">
        <v>637</v>
      </c>
      <c r="B76" s="262" t="s">
        <v>635</v>
      </c>
      <c r="C76" s="262" t="s">
        <v>363</v>
      </c>
      <c r="D76" s="262" t="s">
        <v>398</v>
      </c>
      <c r="E76" s="262" t="s">
        <v>431</v>
      </c>
      <c r="F76" s="262" t="s">
        <v>376</v>
      </c>
      <c r="G76" s="267">
        <v>150</v>
      </c>
    </row>
    <row r="77" spans="1:7" s="276" customFormat="1" ht="18" customHeight="1" x14ac:dyDescent="0.25">
      <c r="A77" s="273" t="s">
        <v>432</v>
      </c>
      <c r="B77" s="274" t="s">
        <v>635</v>
      </c>
      <c r="C77" s="274" t="s">
        <v>365</v>
      </c>
      <c r="D77" s="274"/>
      <c r="E77" s="274"/>
      <c r="F77" s="274"/>
      <c r="G77" s="275">
        <f>SUM(G78)</f>
        <v>73</v>
      </c>
    </row>
    <row r="78" spans="1:7" s="261" customFormat="1" ht="18.600000000000001" customHeight="1" x14ac:dyDescent="0.25">
      <c r="A78" s="277" t="s">
        <v>433</v>
      </c>
      <c r="B78" s="246" t="s">
        <v>635</v>
      </c>
      <c r="C78" s="246" t="s">
        <v>365</v>
      </c>
      <c r="D78" s="246" t="s">
        <v>380</v>
      </c>
      <c r="E78" s="246"/>
      <c r="F78" s="246"/>
      <c r="G78" s="258">
        <f>SUM(G79)</f>
        <v>73</v>
      </c>
    </row>
    <row r="79" spans="1:7" s="261" customFormat="1" ht="55.15" customHeight="1" x14ac:dyDescent="0.25">
      <c r="A79" s="277" t="s">
        <v>434</v>
      </c>
      <c r="B79" s="246" t="s">
        <v>635</v>
      </c>
      <c r="C79" s="246" t="s">
        <v>365</v>
      </c>
      <c r="D79" s="246" t="s">
        <v>380</v>
      </c>
      <c r="E79" s="246" t="s">
        <v>435</v>
      </c>
      <c r="F79" s="246"/>
      <c r="G79" s="258">
        <f>SUM(G80)</f>
        <v>73</v>
      </c>
    </row>
    <row r="80" spans="1:7" ht="27.75" customHeight="1" x14ac:dyDescent="0.2">
      <c r="A80" s="238" t="s">
        <v>637</v>
      </c>
      <c r="B80" s="249" t="s">
        <v>635</v>
      </c>
      <c r="C80" s="249" t="s">
        <v>365</v>
      </c>
      <c r="D80" s="249" t="s">
        <v>380</v>
      </c>
      <c r="E80" s="249" t="s">
        <v>435</v>
      </c>
      <c r="F80" s="249" t="s">
        <v>376</v>
      </c>
      <c r="G80" s="251">
        <v>73</v>
      </c>
    </row>
    <row r="81" spans="1:7" ht="29.25" customHeight="1" x14ac:dyDescent="0.25">
      <c r="A81" s="278" t="s">
        <v>436</v>
      </c>
      <c r="B81" s="229" t="s">
        <v>635</v>
      </c>
      <c r="C81" s="279" t="s">
        <v>372</v>
      </c>
      <c r="D81" s="279"/>
      <c r="E81" s="279"/>
      <c r="F81" s="279"/>
      <c r="G81" s="275">
        <f>SUM(G82)</f>
        <v>500</v>
      </c>
    </row>
    <row r="82" spans="1:7" ht="28.5" customHeight="1" x14ac:dyDescent="0.25">
      <c r="A82" s="234" t="s">
        <v>437</v>
      </c>
      <c r="B82" s="246" t="s">
        <v>635</v>
      </c>
      <c r="C82" s="236" t="s">
        <v>372</v>
      </c>
      <c r="D82" s="236" t="s">
        <v>438</v>
      </c>
      <c r="E82" s="236"/>
      <c r="F82" s="236"/>
      <c r="G82" s="258">
        <f>SUM(G83)</f>
        <v>500</v>
      </c>
    </row>
    <row r="83" spans="1:7" ht="18" customHeight="1" x14ac:dyDescent="0.25">
      <c r="A83" s="234" t="s">
        <v>645</v>
      </c>
      <c r="B83" s="246" t="s">
        <v>635</v>
      </c>
      <c r="C83" s="236" t="s">
        <v>372</v>
      </c>
      <c r="D83" s="236" t="s">
        <v>438</v>
      </c>
      <c r="E83" s="236" t="s">
        <v>418</v>
      </c>
      <c r="F83" s="236"/>
      <c r="G83" s="258">
        <f>SUM(G84)</f>
        <v>500</v>
      </c>
    </row>
    <row r="84" spans="1:7" s="261" customFormat="1" ht="25.15" customHeight="1" x14ac:dyDescent="0.2">
      <c r="A84" s="230" t="s">
        <v>646</v>
      </c>
      <c r="B84" s="231" t="s">
        <v>635</v>
      </c>
      <c r="C84" s="232" t="s">
        <v>372</v>
      </c>
      <c r="D84" s="232" t="s">
        <v>438</v>
      </c>
      <c r="E84" s="232" t="s">
        <v>440</v>
      </c>
      <c r="F84" s="232"/>
      <c r="G84" s="280">
        <f>SUM(G87+G85)</f>
        <v>500</v>
      </c>
    </row>
    <row r="85" spans="1:7" ht="19.899999999999999" customHeight="1" x14ac:dyDescent="0.2">
      <c r="A85" s="242" t="s">
        <v>441</v>
      </c>
      <c r="B85" s="243" t="s">
        <v>635</v>
      </c>
      <c r="C85" s="244" t="s">
        <v>372</v>
      </c>
      <c r="D85" s="244" t="s">
        <v>438</v>
      </c>
      <c r="E85" s="244" t="s">
        <v>440</v>
      </c>
      <c r="F85" s="244"/>
      <c r="G85" s="267">
        <f>SUM(G86)</f>
        <v>300</v>
      </c>
    </row>
    <row r="86" spans="1:7" ht="53.45" customHeight="1" x14ac:dyDescent="0.2">
      <c r="A86" s="238" t="s">
        <v>636</v>
      </c>
      <c r="B86" s="249" t="s">
        <v>635</v>
      </c>
      <c r="C86" s="240" t="s">
        <v>372</v>
      </c>
      <c r="D86" s="240" t="s">
        <v>438</v>
      </c>
      <c r="E86" s="240" t="s">
        <v>440</v>
      </c>
      <c r="F86" s="240" t="s">
        <v>370</v>
      </c>
      <c r="G86" s="267">
        <v>300</v>
      </c>
    </row>
    <row r="87" spans="1:7" ht="39" customHeight="1" x14ac:dyDescent="0.2">
      <c r="A87" s="242" t="s">
        <v>442</v>
      </c>
      <c r="B87" s="243" t="s">
        <v>635</v>
      </c>
      <c r="C87" s="244" t="s">
        <v>372</v>
      </c>
      <c r="D87" s="244" t="s">
        <v>438</v>
      </c>
      <c r="E87" s="244" t="s">
        <v>440</v>
      </c>
      <c r="F87" s="244"/>
      <c r="G87" s="267">
        <f>SUM(G88)</f>
        <v>200</v>
      </c>
    </row>
    <row r="88" spans="1:7" ht="25.5" customHeight="1" x14ac:dyDescent="0.2">
      <c r="A88" s="238" t="s">
        <v>426</v>
      </c>
      <c r="B88" s="249" t="s">
        <v>635</v>
      </c>
      <c r="C88" s="240" t="s">
        <v>372</v>
      </c>
      <c r="D88" s="240" t="s">
        <v>438</v>
      </c>
      <c r="E88" s="240" t="s">
        <v>440</v>
      </c>
      <c r="F88" s="240" t="s">
        <v>427</v>
      </c>
      <c r="G88" s="251">
        <v>200</v>
      </c>
    </row>
    <row r="89" spans="1:7" ht="18.75" customHeight="1" x14ac:dyDescent="0.25">
      <c r="A89" s="227" t="s">
        <v>443</v>
      </c>
      <c r="B89" s="229" t="s">
        <v>635</v>
      </c>
      <c r="C89" s="274" t="s">
        <v>380</v>
      </c>
      <c r="D89" s="274"/>
      <c r="E89" s="274"/>
      <c r="F89" s="274"/>
      <c r="G89" s="275">
        <f>SUM(G109+G99+G90+G96)</f>
        <v>48749.26</v>
      </c>
    </row>
    <row r="90" spans="1:7" ht="18" customHeight="1" x14ac:dyDescent="0.2">
      <c r="A90" s="230" t="s">
        <v>444</v>
      </c>
      <c r="B90" s="231" t="s">
        <v>635</v>
      </c>
      <c r="C90" s="231" t="s">
        <v>380</v>
      </c>
      <c r="D90" s="231" t="s">
        <v>365</v>
      </c>
      <c r="E90" s="231"/>
      <c r="F90" s="231"/>
      <c r="G90" s="280">
        <f>SUM(G91)</f>
        <v>4102</v>
      </c>
    </row>
    <row r="91" spans="1:7" s="259" customFormat="1" ht="18" customHeight="1" x14ac:dyDescent="0.25">
      <c r="A91" s="234" t="s">
        <v>417</v>
      </c>
      <c r="B91" s="246" t="s">
        <v>635</v>
      </c>
      <c r="C91" s="231" t="s">
        <v>380</v>
      </c>
      <c r="D91" s="231" t="s">
        <v>365</v>
      </c>
      <c r="E91" s="246" t="s">
        <v>418</v>
      </c>
      <c r="F91" s="231"/>
      <c r="G91" s="280">
        <f>SUM(G92)</f>
        <v>4102</v>
      </c>
    </row>
    <row r="92" spans="1:7" ht="25.5" customHeight="1" x14ac:dyDescent="0.2">
      <c r="A92" s="242" t="s">
        <v>445</v>
      </c>
      <c r="B92" s="243" t="s">
        <v>635</v>
      </c>
      <c r="C92" s="244" t="s">
        <v>380</v>
      </c>
      <c r="D92" s="244" t="s">
        <v>365</v>
      </c>
      <c r="E92" s="244" t="s">
        <v>448</v>
      </c>
      <c r="F92" s="244"/>
      <c r="G92" s="267">
        <f>SUM(G93+G94+G95)</f>
        <v>4102</v>
      </c>
    </row>
    <row r="93" spans="1:7" ht="25.5" customHeight="1" x14ac:dyDescent="0.2">
      <c r="A93" s="238" t="s">
        <v>637</v>
      </c>
      <c r="B93" s="243" t="s">
        <v>635</v>
      </c>
      <c r="C93" s="244" t="s">
        <v>380</v>
      </c>
      <c r="D93" s="244" t="s">
        <v>365</v>
      </c>
      <c r="E93" s="244" t="s">
        <v>446</v>
      </c>
      <c r="F93" s="240" t="s">
        <v>376</v>
      </c>
      <c r="G93" s="251">
        <v>1700</v>
      </c>
    </row>
    <row r="94" spans="1:7" s="237" customFormat="1" ht="26.25" customHeight="1" x14ac:dyDescent="0.25">
      <c r="A94" s="238" t="s">
        <v>647</v>
      </c>
      <c r="B94" s="249" t="s">
        <v>635</v>
      </c>
      <c r="C94" s="249" t="s">
        <v>380</v>
      </c>
      <c r="D94" s="249" t="s">
        <v>365</v>
      </c>
      <c r="E94" s="249" t="s">
        <v>448</v>
      </c>
      <c r="F94" s="249" t="s">
        <v>449</v>
      </c>
      <c r="G94" s="251">
        <v>2402</v>
      </c>
    </row>
    <row r="95" spans="1:7" s="237" customFormat="1" ht="26.25" hidden="1" customHeight="1" x14ac:dyDescent="0.25">
      <c r="A95" s="238" t="s">
        <v>426</v>
      </c>
      <c r="B95" s="249" t="s">
        <v>635</v>
      </c>
      <c r="C95" s="249" t="s">
        <v>380</v>
      </c>
      <c r="D95" s="249" t="s">
        <v>365</v>
      </c>
      <c r="E95" s="249" t="s">
        <v>448</v>
      </c>
      <c r="F95" s="249" t="s">
        <v>427</v>
      </c>
      <c r="G95" s="251"/>
    </row>
    <row r="96" spans="1:7" s="261" customFormat="1" ht="19.899999999999999" customHeight="1" x14ac:dyDescent="0.2">
      <c r="A96" s="230" t="s">
        <v>450</v>
      </c>
      <c r="B96" s="231" t="s">
        <v>635</v>
      </c>
      <c r="C96" s="231" t="s">
        <v>380</v>
      </c>
      <c r="D96" s="231" t="s">
        <v>451</v>
      </c>
      <c r="E96" s="231"/>
      <c r="F96" s="231"/>
      <c r="G96" s="280">
        <f>SUM(G97)</f>
        <v>6.25</v>
      </c>
    </row>
    <row r="97" spans="1:7" s="263" customFormat="1" ht="40.9" customHeight="1" x14ac:dyDescent="0.2">
      <c r="A97" s="242" t="s">
        <v>648</v>
      </c>
      <c r="B97" s="262" t="s">
        <v>635</v>
      </c>
      <c r="C97" s="262" t="s">
        <v>380</v>
      </c>
      <c r="D97" s="262" t="s">
        <v>451</v>
      </c>
      <c r="E97" s="262" t="s">
        <v>649</v>
      </c>
      <c r="F97" s="262"/>
      <c r="G97" s="267">
        <f>SUM(G98)</f>
        <v>6.25</v>
      </c>
    </row>
    <row r="98" spans="1:7" s="237" customFormat="1" ht="21.6" customHeight="1" x14ac:dyDescent="0.25">
      <c r="A98" s="238" t="s">
        <v>377</v>
      </c>
      <c r="B98" s="249" t="s">
        <v>635</v>
      </c>
      <c r="C98" s="249" t="s">
        <v>380</v>
      </c>
      <c r="D98" s="249" t="s">
        <v>451</v>
      </c>
      <c r="E98" s="249" t="s">
        <v>649</v>
      </c>
      <c r="F98" s="249" t="s">
        <v>378</v>
      </c>
      <c r="G98" s="251">
        <v>6.25</v>
      </c>
    </row>
    <row r="99" spans="1:7" ht="17.25" customHeight="1" x14ac:dyDescent="0.2">
      <c r="A99" s="230" t="s">
        <v>454</v>
      </c>
      <c r="B99" s="231" t="s">
        <v>635</v>
      </c>
      <c r="C99" s="232" t="s">
        <v>380</v>
      </c>
      <c r="D99" s="232" t="s">
        <v>455</v>
      </c>
      <c r="E99" s="232"/>
      <c r="F99" s="232"/>
      <c r="G99" s="280">
        <f>SUM(G102+G100)</f>
        <v>43876.01</v>
      </c>
    </row>
    <row r="100" spans="1:7" ht="39.6" customHeight="1" x14ac:dyDescent="0.2">
      <c r="A100" s="242" t="s">
        <v>650</v>
      </c>
      <c r="B100" s="262" t="s">
        <v>635</v>
      </c>
      <c r="C100" s="244" t="s">
        <v>380</v>
      </c>
      <c r="D100" s="244" t="s">
        <v>455</v>
      </c>
      <c r="E100" s="240" t="s">
        <v>457</v>
      </c>
      <c r="F100" s="244"/>
      <c r="G100" s="267">
        <f>SUM(G101)</f>
        <v>36426.01</v>
      </c>
    </row>
    <row r="101" spans="1:7" ht="25.9" customHeight="1" x14ac:dyDescent="0.2">
      <c r="A101" s="238" t="s">
        <v>426</v>
      </c>
      <c r="B101" s="249" t="s">
        <v>635</v>
      </c>
      <c r="C101" s="240" t="s">
        <v>380</v>
      </c>
      <c r="D101" s="240" t="s">
        <v>455</v>
      </c>
      <c r="E101" s="240" t="s">
        <v>457</v>
      </c>
      <c r="F101" s="240" t="s">
        <v>427</v>
      </c>
      <c r="G101" s="251">
        <v>36426.01</v>
      </c>
    </row>
    <row r="102" spans="1:7" ht="20.25" customHeight="1" x14ac:dyDescent="0.25">
      <c r="A102" s="265" t="s">
        <v>645</v>
      </c>
      <c r="B102" s="246" t="s">
        <v>635</v>
      </c>
      <c r="C102" s="246" t="s">
        <v>380</v>
      </c>
      <c r="D102" s="246" t="s">
        <v>455</v>
      </c>
      <c r="E102" s="246" t="s">
        <v>418</v>
      </c>
      <c r="F102" s="246"/>
      <c r="G102" s="258">
        <f>SUM(G103+G106)</f>
        <v>7450</v>
      </c>
    </row>
    <row r="103" spans="1:7" ht="39" customHeight="1" x14ac:dyDescent="0.2">
      <c r="A103" s="242" t="s">
        <v>651</v>
      </c>
      <c r="B103" s="243" t="s">
        <v>635</v>
      </c>
      <c r="C103" s="244" t="s">
        <v>380</v>
      </c>
      <c r="D103" s="244" t="s">
        <v>455</v>
      </c>
      <c r="E103" s="244" t="s">
        <v>459</v>
      </c>
      <c r="F103" s="244"/>
      <c r="G103" s="281">
        <f>SUM(G104+G105)</f>
        <v>400.69</v>
      </c>
    </row>
    <row r="104" spans="1:7" ht="24.75" hidden="1" customHeight="1" x14ac:dyDescent="0.2">
      <c r="A104" s="238" t="s">
        <v>637</v>
      </c>
      <c r="B104" s="249" t="s">
        <v>635</v>
      </c>
      <c r="C104" s="240" t="s">
        <v>380</v>
      </c>
      <c r="D104" s="240" t="s">
        <v>455</v>
      </c>
      <c r="E104" s="240" t="s">
        <v>459</v>
      </c>
      <c r="F104" s="240" t="s">
        <v>376</v>
      </c>
      <c r="G104" s="251"/>
    </row>
    <row r="105" spans="1:7" ht="24.75" customHeight="1" x14ac:dyDescent="0.2">
      <c r="A105" s="238" t="s">
        <v>426</v>
      </c>
      <c r="B105" s="249" t="s">
        <v>635</v>
      </c>
      <c r="C105" s="240" t="s">
        <v>380</v>
      </c>
      <c r="D105" s="240" t="s">
        <v>455</v>
      </c>
      <c r="E105" s="240" t="s">
        <v>459</v>
      </c>
      <c r="F105" s="240" t="s">
        <v>427</v>
      </c>
      <c r="G105" s="251">
        <v>400.69</v>
      </c>
    </row>
    <row r="106" spans="1:7" s="248" customFormat="1" ht="38.450000000000003" customHeight="1" x14ac:dyDescent="0.2">
      <c r="A106" s="242" t="s">
        <v>652</v>
      </c>
      <c r="B106" s="262" t="s">
        <v>635</v>
      </c>
      <c r="C106" s="244" t="s">
        <v>380</v>
      </c>
      <c r="D106" s="244" t="s">
        <v>455</v>
      </c>
      <c r="E106" s="244" t="s">
        <v>461</v>
      </c>
      <c r="F106" s="244"/>
      <c r="G106" s="267">
        <f>SUM(G107:G108)</f>
        <v>7049.31</v>
      </c>
    </row>
    <row r="107" spans="1:7" ht="24.75" customHeight="1" x14ac:dyDescent="0.2">
      <c r="A107" s="238" t="s">
        <v>637</v>
      </c>
      <c r="B107" s="249" t="s">
        <v>635</v>
      </c>
      <c r="C107" s="240" t="s">
        <v>380</v>
      </c>
      <c r="D107" s="240" t="s">
        <v>455</v>
      </c>
      <c r="E107" s="240" t="s">
        <v>461</v>
      </c>
      <c r="F107" s="240" t="s">
        <v>376</v>
      </c>
      <c r="G107" s="251">
        <v>4179.3100000000004</v>
      </c>
    </row>
    <row r="108" spans="1:7" ht="24.75" customHeight="1" x14ac:dyDescent="0.2">
      <c r="A108" s="238" t="s">
        <v>426</v>
      </c>
      <c r="B108" s="249" t="s">
        <v>635</v>
      </c>
      <c r="C108" s="240" t="s">
        <v>380</v>
      </c>
      <c r="D108" s="240" t="s">
        <v>455</v>
      </c>
      <c r="E108" s="240" t="s">
        <v>461</v>
      </c>
      <c r="F108" s="240" t="s">
        <v>427</v>
      </c>
      <c r="G108" s="251">
        <v>2870</v>
      </c>
    </row>
    <row r="109" spans="1:7" s="282" customFormat="1" ht="15.95" customHeight="1" x14ac:dyDescent="0.25">
      <c r="A109" s="230" t="s">
        <v>463</v>
      </c>
      <c r="B109" s="231" t="s">
        <v>635</v>
      </c>
      <c r="C109" s="231" t="s">
        <v>380</v>
      </c>
      <c r="D109" s="231" t="s">
        <v>464</v>
      </c>
      <c r="E109" s="231"/>
      <c r="F109" s="231"/>
      <c r="G109" s="280">
        <f>SUM(G110)</f>
        <v>765</v>
      </c>
    </row>
    <row r="110" spans="1:7" s="241" customFormat="1" ht="18" customHeight="1" x14ac:dyDescent="0.25">
      <c r="A110" s="234" t="s">
        <v>417</v>
      </c>
      <c r="B110" s="240" t="s">
        <v>635</v>
      </c>
      <c r="C110" s="231" t="s">
        <v>380</v>
      </c>
      <c r="D110" s="231" t="s">
        <v>464</v>
      </c>
      <c r="E110" s="231" t="s">
        <v>653</v>
      </c>
      <c r="F110" s="231"/>
      <c r="G110" s="280">
        <f>SUM(G113+G115+G111)</f>
        <v>765</v>
      </c>
    </row>
    <row r="111" spans="1:7" ht="39" customHeight="1" x14ac:dyDescent="0.2">
      <c r="A111" s="242" t="s">
        <v>654</v>
      </c>
      <c r="B111" s="283" t="s">
        <v>635</v>
      </c>
      <c r="C111" s="262" t="s">
        <v>380</v>
      </c>
      <c r="D111" s="262" t="s">
        <v>464</v>
      </c>
      <c r="E111" s="262" t="s">
        <v>425</v>
      </c>
      <c r="F111" s="262"/>
      <c r="G111" s="267">
        <f>SUM(G112)</f>
        <v>610</v>
      </c>
    </row>
    <row r="112" spans="1:7" ht="24.75" customHeight="1" x14ac:dyDescent="0.2">
      <c r="A112" s="238" t="s">
        <v>637</v>
      </c>
      <c r="B112" s="283" t="s">
        <v>635</v>
      </c>
      <c r="C112" s="240" t="s">
        <v>380</v>
      </c>
      <c r="D112" s="240" t="s">
        <v>464</v>
      </c>
      <c r="E112" s="240" t="s">
        <v>425</v>
      </c>
      <c r="F112" s="240" t="s">
        <v>376</v>
      </c>
      <c r="G112" s="294">
        <v>610</v>
      </c>
    </row>
    <row r="113" spans="1:7" s="248" customFormat="1" ht="51" customHeight="1" x14ac:dyDescent="0.2">
      <c r="A113" s="242" t="s">
        <v>465</v>
      </c>
      <c r="B113" s="244" t="s">
        <v>635</v>
      </c>
      <c r="C113" s="244" t="s">
        <v>380</v>
      </c>
      <c r="D113" s="244" t="s">
        <v>464</v>
      </c>
      <c r="E113" s="244" t="s">
        <v>466</v>
      </c>
      <c r="F113" s="244"/>
      <c r="G113" s="281">
        <f>SUM(G114)</f>
        <v>55</v>
      </c>
    </row>
    <row r="114" spans="1:7" s="248" customFormat="1" ht="26.25" customHeight="1" x14ac:dyDescent="0.2">
      <c r="A114" s="238" t="s">
        <v>637</v>
      </c>
      <c r="B114" s="240" t="s">
        <v>635</v>
      </c>
      <c r="C114" s="244" t="s">
        <v>380</v>
      </c>
      <c r="D114" s="240" t="s">
        <v>464</v>
      </c>
      <c r="E114" s="249" t="s">
        <v>466</v>
      </c>
      <c r="F114" s="240" t="s">
        <v>376</v>
      </c>
      <c r="G114" s="251">
        <v>55</v>
      </c>
    </row>
    <row r="115" spans="1:7" s="284" customFormat="1" ht="37.5" customHeight="1" x14ac:dyDescent="0.2">
      <c r="A115" s="242" t="s">
        <v>467</v>
      </c>
      <c r="B115" s="262" t="s">
        <v>635</v>
      </c>
      <c r="C115" s="244" t="s">
        <v>380</v>
      </c>
      <c r="D115" s="244" t="s">
        <v>464</v>
      </c>
      <c r="E115" s="244" t="s">
        <v>468</v>
      </c>
      <c r="F115" s="244"/>
      <c r="G115" s="251">
        <f>SUM(G116)</f>
        <v>100</v>
      </c>
    </row>
    <row r="116" spans="1:7" ht="17.25" customHeight="1" x14ac:dyDescent="0.2">
      <c r="A116" s="238" t="s">
        <v>377</v>
      </c>
      <c r="B116" s="249" t="s">
        <v>635</v>
      </c>
      <c r="C116" s="240" t="s">
        <v>380</v>
      </c>
      <c r="D116" s="240" t="s">
        <v>464</v>
      </c>
      <c r="E116" s="240" t="s">
        <v>468</v>
      </c>
      <c r="F116" s="240" t="s">
        <v>378</v>
      </c>
      <c r="G116" s="251">
        <v>100</v>
      </c>
    </row>
    <row r="117" spans="1:7" s="282" customFormat="1" ht="15.75" x14ac:dyDescent="0.25">
      <c r="A117" s="227" t="s">
        <v>469</v>
      </c>
      <c r="B117" s="229" t="s">
        <v>635</v>
      </c>
      <c r="C117" s="229" t="s">
        <v>389</v>
      </c>
      <c r="D117" s="274"/>
      <c r="E117" s="274"/>
      <c r="F117" s="274"/>
      <c r="G117" s="275">
        <f>SUM(G118+G142+G165+G129)</f>
        <v>140693.47999999998</v>
      </c>
    </row>
    <row r="118" spans="1:7" ht="15" customHeight="1" x14ac:dyDescent="0.25">
      <c r="A118" s="285" t="s">
        <v>470</v>
      </c>
      <c r="B118" s="246" t="s">
        <v>635</v>
      </c>
      <c r="C118" s="286" t="s">
        <v>389</v>
      </c>
      <c r="D118" s="286" t="s">
        <v>363</v>
      </c>
      <c r="E118" s="286"/>
      <c r="F118" s="286"/>
      <c r="G118" s="287">
        <f>SUM(G121+G119)</f>
        <v>12067.08</v>
      </c>
    </row>
    <row r="119" spans="1:7" s="248" customFormat="1" ht="26.45" customHeight="1" x14ac:dyDescent="0.2">
      <c r="A119" s="242" t="s">
        <v>471</v>
      </c>
      <c r="B119" s="262" t="s">
        <v>635</v>
      </c>
      <c r="C119" s="262" t="s">
        <v>389</v>
      </c>
      <c r="D119" s="262" t="s">
        <v>363</v>
      </c>
      <c r="E119" s="262" t="s">
        <v>472</v>
      </c>
      <c r="F119" s="262"/>
      <c r="G119" s="267">
        <f>SUM(G120)</f>
        <v>0</v>
      </c>
    </row>
    <row r="120" spans="1:7" s="248" customFormat="1" ht="25.15" customHeight="1" x14ac:dyDescent="0.2">
      <c r="A120" s="238" t="s">
        <v>426</v>
      </c>
      <c r="B120" s="249" t="s">
        <v>635</v>
      </c>
      <c r="C120" s="249" t="s">
        <v>389</v>
      </c>
      <c r="D120" s="249" t="s">
        <v>363</v>
      </c>
      <c r="E120" s="262" t="s">
        <v>472</v>
      </c>
      <c r="F120" s="249" t="s">
        <v>427</v>
      </c>
      <c r="G120" s="251">
        <v>0</v>
      </c>
    </row>
    <row r="121" spans="1:7" ht="17.25" customHeight="1" x14ac:dyDescent="0.25">
      <c r="A121" s="234" t="s">
        <v>417</v>
      </c>
      <c r="B121" s="246" t="s">
        <v>635</v>
      </c>
      <c r="C121" s="236" t="s">
        <v>389</v>
      </c>
      <c r="D121" s="236" t="s">
        <v>363</v>
      </c>
      <c r="E121" s="236" t="s">
        <v>418</v>
      </c>
      <c r="F121" s="236"/>
      <c r="G121" s="288">
        <f>SUM(G122+G127)</f>
        <v>12067.08</v>
      </c>
    </row>
    <row r="122" spans="1:7" s="248" customFormat="1" ht="51.75" customHeight="1" x14ac:dyDescent="0.2">
      <c r="A122" s="242" t="s">
        <v>655</v>
      </c>
      <c r="B122" s="262" t="s">
        <v>635</v>
      </c>
      <c r="C122" s="262" t="s">
        <v>656</v>
      </c>
      <c r="D122" s="262" t="s">
        <v>363</v>
      </c>
      <c r="E122" s="262" t="s">
        <v>474</v>
      </c>
      <c r="F122" s="262"/>
      <c r="G122" s="267">
        <f>SUM(G123+G124+G126+G125)</f>
        <v>10453</v>
      </c>
    </row>
    <row r="123" spans="1:7" s="241" customFormat="1" ht="26.25" customHeight="1" x14ac:dyDescent="0.2">
      <c r="A123" s="238" t="s">
        <v>637</v>
      </c>
      <c r="B123" s="249" t="s">
        <v>635</v>
      </c>
      <c r="C123" s="249" t="s">
        <v>389</v>
      </c>
      <c r="D123" s="249" t="s">
        <v>363</v>
      </c>
      <c r="E123" s="249" t="s">
        <v>474</v>
      </c>
      <c r="F123" s="249" t="s">
        <v>376</v>
      </c>
      <c r="G123" s="251">
        <v>6508</v>
      </c>
    </row>
    <row r="124" spans="1:7" s="241" customFormat="1" ht="25.5" customHeight="1" x14ac:dyDescent="0.2">
      <c r="A124" s="238" t="s">
        <v>426</v>
      </c>
      <c r="B124" s="249" t="s">
        <v>635</v>
      </c>
      <c r="C124" s="249" t="s">
        <v>389</v>
      </c>
      <c r="D124" s="249" t="s">
        <v>363</v>
      </c>
      <c r="E124" s="249" t="s">
        <v>474</v>
      </c>
      <c r="F124" s="249" t="s">
        <v>427</v>
      </c>
      <c r="G124" s="251">
        <v>745</v>
      </c>
    </row>
    <row r="125" spans="1:7" s="241" customFormat="1" ht="25.5" customHeight="1" x14ac:dyDescent="0.2">
      <c r="A125" s="238" t="s">
        <v>637</v>
      </c>
      <c r="B125" s="249" t="s">
        <v>635</v>
      </c>
      <c r="C125" s="249" t="s">
        <v>389</v>
      </c>
      <c r="D125" s="249" t="s">
        <v>363</v>
      </c>
      <c r="E125" s="249" t="s">
        <v>475</v>
      </c>
      <c r="F125" s="249" t="s">
        <v>376</v>
      </c>
      <c r="G125" s="251">
        <v>3200</v>
      </c>
    </row>
    <row r="126" spans="1:7" s="241" customFormat="1" ht="18.75" hidden="1" customHeight="1" x14ac:dyDescent="0.2">
      <c r="A126" s="238" t="s">
        <v>377</v>
      </c>
      <c r="B126" s="249" t="s">
        <v>635</v>
      </c>
      <c r="C126" s="249" t="s">
        <v>389</v>
      </c>
      <c r="D126" s="249" t="s">
        <v>363</v>
      </c>
      <c r="E126" s="249" t="s">
        <v>475</v>
      </c>
      <c r="F126" s="249" t="s">
        <v>378</v>
      </c>
      <c r="G126" s="251"/>
    </row>
    <row r="127" spans="1:7" s="248" customFormat="1" ht="26.25" customHeight="1" x14ac:dyDescent="0.2">
      <c r="A127" s="242" t="s">
        <v>476</v>
      </c>
      <c r="B127" s="262" t="s">
        <v>635</v>
      </c>
      <c r="C127" s="262" t="s">
        <v>389</v>
      </c>
      <c r="D127" s="262" t="s">
        <v>363</v>
      </c>
      <c r="E127" s="262" t="s">
        <v>477</v>
      </c>
      <c r="F127" s="262"/>
      <c r="G127" s="267">
        <f>SUM(G128)</f>
        <v>1614.08</v>
      </c>
    </row>
    <row r="128" spans="1:7" s="241" customFormat="1" ht="26.45" customHeight="1" x14ac:dyDescent="0.2">
      <c r="A128" s="238" t="s">
        <v>426</v>
      </c>
      <c r="B128" s="249" t="s">
        <v>635</v>
      </c>
      <c r="C128" s="249" t="s">
        <v>389</v>
      </c>
      <c r="D128" s="249" t="s">
        <v>363</v>
      </c>
      <c r="E128" s="249" t="s">
        <v>477</v>
      </c>
      <c r="F128" s="249" t="s">
        <v>427</v>
      </c>
      <c r="G128" s="251">
        <v>1614.08</v>
      </c>
    </row>
    <row r="129" spans="1:7" s="250" customFormat="1" ht="18.75" customHeight="1" x14ac:dyDescent="0.25">
      <c r="A129" s="289" t="s">
        <v>479</v>
      </c>
      <c r="B129" s="286" t="s">
        <v>635</v>
      </c>
      <c r="C129" s="286" t="s">
        <v>389</v>
      </c>
      <c r="D129" s="286" t="s">
        <v>365</v>
      </c>
      <c r="E129" s="286"/>
      <c r="F129" s="286"/>
      <c r="G129" s="287">
        <f>SUM(G134+G136+G130+G132+G140+G138)</f>
        <v>30500</v>
      </c>
    </row>
    <row r="130" spans="1:7" s="260" customFormat="1" ht="67.150000000000006" hidden="1" customHeight="1" x14ac:dyDescent="0.25">
      <c r="A130" s="290" t="s">
        <v>657</v>
      </c>
      <c r="B130" s="249" t="s">
        <v>635</v>
      </c>
      <c r="C130" s="249" t="s">
        <v>389</v>
      </c>
      <c r="D130" s="249" t="s">
        <v>365</v>
      </c>
      <c r="E130" s="249" t="s">
        <v>658</v>
      </c>
      <c r="F130" s="249"/>
      <c r="G130" s="291">
        <f>SUM(G131)</f>
        <v>0</v>
      </c>
    </row>
    <row r="131" spans="1:7" s="263" customFormat="1" ht="29.45" hidden="1" customHeight="1" x14ac:dyDescent="0.25">
      <c r="A131" s="242" t="s">
        <v>647</v>
      </c>
      <c r="B131" s="262" t="s">
        <v>635</v>
      </c>
      <c r="C131" s="262" t="s">
        <v>389</v>
      </c>
      <c r="D131" s="262" t="s">
        <v>365</v>
      </c>
      <c r="E131" s="262" t="s">
        <v>658</v>
      </c>
      <c r="F131" s="262" t="s">
        <v>449</v>
      </c>
      <c r="G131" s="292"/>
    </row>
    <row r="132" spans="1:7" s="260" customFormat="1" ht="52.15" hidden="1" customHeight="1" x14ac:dyDescent="0.25">
      <c r="A132" s="290" t="s">
        <v>659</v>
      </c>
      <c r="B132" s="249" t="s">
        <v>635</v>
      </c>
      <c r="C132" s="249" t="s">
        <v>389</v>
      </c>
      <c r="D132" s="249" t="s">
        <v>365</v>
      </c>
      <c r="E132" s="249" t="s">
        <v>660</v>
      </c>
      <c r="F132" s="249"/>
      <c r="G132" s="291">
        <f>SUM(G133)</f>
        <v>0</v>
      </c>
    </row>
    <row r="133" spans="1:7" s="263" customFormat="1" ht="27" hidden="1" customHeight="1" x14ac:dyDescent="0.25">
      <c r="A133" s="242" t="s">
        <v>647</v>
      </c>
      <c r="B133" s="262" t="s">
        <v>635</v>
      </c>
      <c r="C133" s="262" t="s">
        <v>389</v>
      </c>
      <c r="D133" s="262" t="s">
        <v>365</v>
      </c>
      <c r="E133" s="262" t="s">
        <v>660</v>
      </c>
      <c r="F133" s="262" t="s">
        <v>449</v>
      </c>
      <c r="G133" s="292"/>
    </row>
    <row r="134" spans="1:7" s="241" customFormat="1" ht="27" hidden="1" customHeight="1" x14ac:dyDescent="0.2">
      <c r="A134" s="238" t="s">
        <v>661</v>
      </c>
      <c r="B134" s="249" t="s">
        <v>635</v>
      </c>
      <c r="C134" s="249" t="s">
        <v>389</v>
      </c>
      <c r="D134" s="249" t="s">
        <v>365</v>
      </c>
      <c r="E134" s="249" t="s">
        <v>662</v>
      </c>
      <c r="F134" s="249"/>
      <c r="G134" s="251">
        <f>SUM(G135)</f>
        <v>0</v>
      </c>
    </row>
    <row r="135" spans="1:7" s="248" customFormat="1" ht="25.9" hidden="1" customHeight="1" x14ac:dyDescent="0.2">
      <c r="A135" s="242" t="s">
        <v>647</v>
      </c>
      <c r="B135" s="262" t="s">
        <v>635</v>
      </c>
      <c r="C135" s="262" t="s">
        <v>389</v>
      </c>
      <c r="D135" s="262" t="s">
        <v>365</v>
      </c>
      <c r="E135" s="262" t="s">
        <v>662</v>
      </c>
      <c r="F135" s="262" t="s">
        <v>449</v>
      </c>
      <c r="G135" s="267"/>
    </row>
    <row r="136" spans="1:7" s="248" customFormat="1" ht="25.9" hidden="1" customHeight="1" x14ac:dyDescent="0.2">
      <c r="A136" s="238" t="s">
        <v>661</v>
      </c>
      <c r="B136" s="249" t="s">
        <v>635</v>
      </c>
      <c r="C136" s="249" t="s">
        <v>389</v>
      </c>
      <c r="D136" s="249" t="s">
        <v>365</v>
      </c>
      <c r="E136" s="249" t="s">
        <v>663</v>
      </c>
      <c r="F136" s="262"/>
      <c r="G136" s="267">
        <f>SUM(G137)</f>
        <v>0</v>
      </c>
    </row>
    <row r="137" spans="1:7" s="241" customFormat="1" ht="27.6" hidden="1" customHeight="1" x14ac:dyDescent="0.2">
      <c r="A137" s="242" t="s">
        <v>647</v>
      </c>
      <c r="B137" s="262" t="s">
        <v>635</v>
      </c>
      <c r="C137" s="262" t="s">
        <v>389</v>
      </c>
      <c r="D137" s="262" t="s">
        <v>365</v>
      </c>
      <c r="E137" s="262" t="s">
        <v>663</v>
      </c>
      <c r="F137" s="262" t="s">
        <v>449</v>
      </c>
      <c r="G137" s="267"/>
    </row>
    <row r="138" spans="1:7" s="241" customFormat="1" ht="18" customHeight="1" x14ac:dyDescent="0.2">
      <c r="A138" s="242" t="s">
        <v>410</v>
      </c>
      <c r="B138" s="262" t="s">
        <v>635</v>
      </c>
      <c r="C138" s="262" t="s">
        <v>389</v>
      </c>
      <c r="D138" s="262" t="s">
        <v>365</v>
      </c>
      <c r="E138" s="262" t="s">
        <v>411</v>
      </c>
      <c r="F138" s="262"/>
      <c r="G138" s="267">
        <f>SUM(G139)</f>
        <v>30000</v>
      </c>
    </row>
    <row r="139" spans="1:7" s="241" customFormat="1" ht="18" customHeight="1" x14ac:dyDescent="0.2">
      <c r="A139" s="238" t="s">
        <v>377</v>
      </c>
      <c r="B139" s="262" t="s">
        <v>635</v>
      </c>
      <c r="C139" s="262" t="s">
        <v>389</v>
      </c>
      <c r="D139" s="262" t="s">
        <v>365</v>
      </c>
      <c r="E139" s="262" t="s">
        <v>411</v>
      </c>
      <c r="F139" s="262" t="s">
        <v>378</v>
      </c>
      <c r="G139" s="267">
        <v>30000</v>
      </c>
    </row>
    <row r="140" spans="1:7" s="241" customFormat="1" ht="37.9" customHeight="1" x14ac:dyDescent="0.2">
      <c r="A140" s="242" t="s">
        <v>664</v>
      </c>
      <c r="B140" s="262" t="s">
        <v>635</v>
      </c>
      <c r="C140" s="262" t="s">
        <v>389</v>
      </c>
      <c r="D140" s="262" t="s">
        <v>365</v>
      </c>
      <c r="E140" s="262" t="s">
        <v>481</v>
      </c>
      <c r="F140" s="262"/>
      <c r="G140" s="267">
        <f>SUM(G141)</f>
        <v>500</v>
      </c>
    </row>
    <row r="141" spans="1:7" s="241" customFormat="1" ht="26.45" customHeight="1" x14ac:dyDescent="0.2">
      <c r="A141" s="238" t="s">
        <v>426</v>
      </c>
      <c r="B141" s="249" t="s">
        <v>635</v>
      </c>
      <c r="C141" s="249" t="s">
        <v>389</v>
      </c>
      <c r="D141" s="249" t="s">
        <v>365</v>
      </c>
      <c r="E141" s="249" t="s">
        <v>481</v>
      </c>
      <c r="F141" s="249" t="s">
        <v>427</v>
      </c>
      <c r="G141" s="267">
        <v>500</v>
      </c>
    </row>
    <row r="142" spans="1:7" s="226" customFormat="1" ht="18" customHeight="1" x14ac:dyDescent="0.25">
      <c r="A142" s="285" t="s">
        <v>482</v>
      </c>
      <c r="B142" s="286" t="s">
        <v>635</v>
      </c>
      <c r="C142" s="286" t="s">
        <v>389</v>
      </c>
      <c r="D142" s="286" t="s">
        <v>372</v>
      </c>
      <c r="E142" s="286"/>
      <c r="F142" s="286"/>
      <c r="G142" s="287">
        <f>SUM(G156+G151+G143+G146+G149+G163)</f>
        <v>80536.899999999994</v>
      </c>
    </row>
    <row r="143" spans="1:7" s="248" customFormat="1" ht="38.450000000000003" hidden="1" customHeight="1" x14ac:dyDescent="0.2">
      <c r="A143" s="242" t="s">
        <v>665</v>
      </c>
      <c r="B143" s="262" t="s">
        <v>635</v>
      </c>
      <c r="C143" s="262" t="s">
        <v>389</v>
      </c>
      <c r="D143" s="262" t="s">
        <v>372</v>
      </c>
      <c r="E143" s="262" t="s">
        <v>666</v>
      </c>
      <c r="F143" s="262"/>
      <c r="G143" s="267">
        <f>SUM(G144:G145)</f>
        <v>0</v>
      </c>
    </row>
    <row r="144" spans="1:7" s="241" customFormat="1" ht="25.9" hidden="1" customHeight="1" x14ac:dyDescent="0.2">
      <c r="A144" s="238" t="s">
        <v>647</v>
      </c>
      <c r="B144" s="249" t="s">
        <v>635</v>
      </c>
      <c r="C144" s="249" t="s">
        <v>389</v>
      </c>
      <c r="D144" s="249" t="s">
        <v>372</v>
      </c>
      <c r="E144" s="249" t="s">
        <v>666</v>
      </c>
      <c r="F144" s="249" t="s">
        <v>449</v>
      </c>
      <c r="G144" s="251"/>
    </row>
    <row r="145" spans="1:7" s="260" customFormat="1" ht="27.6" hidden="1" customHeight="1" x14ac:dyDescent="0.25">
      <c r="A145" s="238" t="s">
        <v>426</v>
      </c>
      <c r="B145" s="249" t="s">
        <v>635</v>
      </c>
      <c r="C145" s="249" t="s">
        <v>389</v>
      </c>
      <c r="D145" s="249" t="s">
        <v>372</v>
      </c>
      <c r="E145" s="249" t="s">
        <v>666</v>
      </c>
      <c r="F145" s="239" t="s">
        <v>427</v>
      </c>
      <c r="G145" s="291"/>
    </row>
    <row r="146" spans="1:7" s="260" customFormat="1" ht="40.15" customHeight="1" x14ac:dyDescent="0.25">
      <c r="A146" s="242" t="s">
        <v>665</v>
      </c>
      <c r="B146" s="262" t="s">
        <v>635</v>
      </c>
      <c r="C146" s="262" t="s">
        <v>389</v>
      </c>
      <c r="D146" s="262" t="s">
        <v>372</v>
      </c>
      <c r="E146" s="249" t="s">
        <v>484</v>
      </c>
      <c r="F146" s="262"/>
      <c r="G146" s="291">
        <f>SUM(G147:G148)</f>
        <v>7310</v>
      </c>
    </row>
    <row r="147" spans="1:7" s="260" customFormat="1" ht="27.6" hidden="1" customHeight="1" x14ac:dyDescent="0.25">
      <c r="A147" s="238" t="s">
        <v>647</v>
      </c>
      <c r="B147" s="249" t="s">
        <v>635</v>
      </c>
      <c r="C147" s="249" t="s">
        <v>389</v>
      </c>
      <c r="D147" s="249" t="s">
        <v>372</v>
      </c>
      <c r="E147" s="249" t="s">
        <v>667</v>
      </c>
      <c r="F147" s="249" t="s">
        <v>449</v>
      </c>
      <c r="G147" s="291"/>
    </row>
    <row r="148" spans="1:7" s="260" customFormat="1" ht="27.6" customHeight="1" x14ac:dyDescent="0.25">
      <c r="A148" s="238" t="s">
        <v>426</v>
      </c>
      <c r="B148" s="249" t="s">
        <v>635</v>
      </c>
      <c r="C148" s="249" t="s">
        <v>389</v>
      </c>
      <c r="D148" s="249" t="s">
        <v>372</v>
      </c>
      <c r="E148" s="249" t="s">
        <v>484</v>
      </c>
      <c r="F148" s="239" t="s">
        <v>427</v>
      </c>
      <c r="G148" s="291">
        <v>7310</v>
      </c>
    </row>
    <row r="149" spans="1:7" s="260" customFormat="1" ht="27.6" hidden="1" customHeight="1" x14ac:dyDescent="0.25">
      <c r="A149" s="242" t="s">
        <v>668</v>
      </c>
      <c r="B149" s="262" t="s">
        <v>635</v>
      </c>
      <c r="C149" s="262" t="s">
        <v>389</v>
      </c>
      <c r="D149" s="262" t="s">
        <v>372</v>
      </c>
      <c r="E149" s="262" t="s">
        <v>669</v>
      </c>
      <c r="F149" s="293"/>
      <c r="G149" s="292">
        <f>SUM(G150)</f>
        <v>0</v>
      </c>
    </row>
    <row r="150" spans="1:7" s="260" customFormat="1" ht="27.6" hidden="1" customHeight="1" x14ac:dyDescent="0.25">
      <c r="A150" s="238" t="s">
        <v>426</v>
      </c>
      <c r="B150" s="249" t="s">
        <v>635</v>
      </c>
      <c r="C150" s="249" t="s">
        <v>389</v>
      </c>
      <c r="D150" s="249" t="s">
        <v>372</v>
      </c>
      <c r="E150" s="249" t="s">
        <v>669</v>
      </c>
      <c r="F150" s="239" t="s">
        <v>427</v>
      </c>
      <c r="G150" s="291"/>
    </row>
    <row r="151" spans="1:7" s="241" customFormat="1" ht="39" customHeight="1" x14ac:dyDescent="0.2">
      <c r="A151" s="242" t="s">
        <v>485</v>
      </c>
      <c r="B151" s="266" t="s">
        <v>635</v>
      </c>
      <c r="C151" s="244" t="s">
        <v>389</v>
      </c>
      <c r="D151" s="244" t="s">
        <v>372</v>
      </c>
      <c r="E151" s="244" t="s">
        <v>486</v>
      </c>
      <c r="F151" s="244"/>
      <c r="G151" s="281">
        <f>SUM(G155+G152+G154+G153)</f>
        <v>32410.2</v>
      </c>
    </row>
    <row r="152" spans="1:7" s="241" customFormat="1" ht="25.5" customHeight="1" x14ac:dyDescent="0.2">
      <c r="A152" s="238" t="s">
        <v>637</v>
      </c>
      <c r="B152" s="240" t="s">
        <v>635</v>
      </c>
      <c r="C152" s="240" t="s">
        <v>389</v>
      </c>
      <c r="D152" s="240" t="s">
        <v>372</v>
      </c>
      <c r="E152" s="240" t="s">
        <v>486</v>
      </c>
      <c r="F152" s="240" t="s">
        <v>376</v>
      </c>
      <c r="G152" s="294">
        <v>21454</v>
      </c>
    </row>
    <row r="153" spans="1:7" s="241" customFormat="1" ht="25.5" customHeight="1" x14ac:dyDescent="0.2">
      <c r="A153" s="238" t="s">
        <v>647</v>
      </c>
      <c r="B153" s="240" t="s">
        <v>635</v>
      </c>
      <c r="C153" s="240" t="s">
        <v>389</v>
      </c>
      <c r="D153" s="240" t="s">
        <v>372</v>
      </c>
      <c r="E153" s="240" t="s">
        <v>486</v>
      </c>
      <c r="F153" s="240" t="s">
        <v>449</v>
      </c>
      <c r="G153" s="294">
        <v>10056.200000000001</v>
      </c>
    </row>
    <row r="154" spans="1:7" s="241" customFormat="1" ht="25.5" customHeight="1" x14ac:dyDescent="0.2">
      <c r="A154" s="238" t="s">
        <v>426</v>
      </c>
      <c r="B154" s="240" t="s">
        <v>635</v>
      </c>
      <c r="C154" s="240" t="s">
        <v>389</v>
      </c>
      <c r="D154" s="240" t="s">
        <v>372</v>
      </c>
      <c r="E154" s="240" t="s">
        <v>486</v>
      </c>
      <c r="F154" s="240" t="s">
        <v>427</v>
      </c>
      <c r="G154" s="294">
        <v>800</v>
      </c>
    </row>
    <row r="155" spans="1:7" ht="18" customHeight="1" x14ac:dyDescent="0.2">
      <c r="A155" s="238" t="s">
        <v>377</v>
      </c>
      <c r="B155" s="240" t="s">
        <v>635</v>
      </c>
      <c r="C155" s="240" t="s">
        <v>389</v>
      </c>
      <c r="D155" s="240" t="s">
        <v>372</v>
      </c>
      <c r="E155" s="240" t="s">
        <v>486</v>
      </c>
      <c r="F155" s="249" t="s">
        <v>378</v>
      </c>
      <c r="G155" s="251">
        <v>100</v>
      </c>
    </row>
    <row r="156" spans="1:7" s="271" customFormat="1" ht="18.75" customHeight="1" x14ac:dyDescent="0.25">
      <c r="A156" s="238" t="s">
        <v>482</v>
      </c>
      <c r="B156" s="249" t="s">
        <v>635</v>
      </c>
      <c r="C156" s="249" t="s">
        <v>389</v>
      </c>
      <c r="D156" s="249" t="s">
        <v>372</v>
      </c>
      <c r="E156" s="249" t="s">
        <v>486</v>
      </c>
      <c r="F156" s="249"/>
      <c r="G156" s="251">
        <f>SUM(G157+G161+G159)</f>
        <v>40816.699999999997</v>
      </c>
    </row>
    <row r="157" spans="1:7" s="284" customFormat="1" ht="16.5" customHeight="1" x14ac:dyDescent="0.2">
      <c r="A157" s="272" t="s">
        <v>487</v>
      </c>
      <c r="B157" s="262" t="s">
        <v>635</v>
      </c>
      <c r="C157" s="262" t="s">
        <v>389</v>
      </c>
      <c r="D157" s="262" t="s">
        <v>372</v>
      </c>
      <c r="E157" s="262" t="s">
        <v>488</v>
      </c>
      <c r="F157" s="262"/>
      <c r="G157" s="267">
        <f>SUM(G158)</f>
        <v>6200</v>
      </c>
    </row>
    <row r="158" spans="1:7" ht="26.25" customHeight="1" x14ac:dyDescent="0.2">
      <c r="A158" s="238" t="s">
        <v>426</v>
      </c>
      <c r="B158" s="240" t="s">
        <v>635</v>
      </c>
      <c r="C158" s="249" t="s">
        <v>389</v>
      </c>
      <c r="D158" s="249" t="s">
        <v>372</v>
      </c>
      <c r="E158" s="249" t="s">
        <v>488</v>
      </c>
      <c r="F158" s="249" t="s">
        <v>427</v>
      </c>
      <c r="G158" s="251">
        <v>6200</v>
      </c>
    </row>
    <row r="159" spans="1:7" s="248" customFormat="1" ht="19.899999999999999" customHeight="1" x14ac:dyDescent="0.2">
      <c r="A159" s="242" t="s">
        <v>670</v>
      </c>
      <c r="B159" s="244" t="s">
        <v>635</v>
      </c>
      <c r="C159" s="262" t="s">
        <v>389</v>
      </c>
      <c r="D159" s="262" t="s">
        <v>372</v>
      </c>
      <c r="E159" s="262" t="s">
        <v>490</v>
      </c>
      <c r="F159" s="262"/>
      <c r="G159" s="267">
        <f>SUM(G160)</f>
        <v>31466.7</v>
      </c>
    </row>
    <row r="160" spans="1:7" ht="26.25" customHeight="1" x14ac:dyDescent="0.2">
      <c r="A160" s="238" t="s">
        <v>426</v>
      </c>
      <c r="B160" s="240" t="s">
        <v>635</v>
      </c>
      <c r="C160" s="249" t="s">
        <v>389</v>
      </c>
      <c r="D160" s="249" t="s">
        <v>372</v>
      </c>
      <c r="E160" s="249" t="s">
        <v>490</v>
      </c>
      <c r="F160" s="249" t="s">
        <v>427</v>
      </c>
      <c r="G160" s="251">
        <v>31466.7</v>
      </c>
    </row>
    <row r="161" spans="1:7" ht="14.25" customHeight="1" x14ac:dyDescent="0.2">
      <c r="A161" s="272" t="s">
        <v>491</v>
      </c>
      <c r="B161" s="266" t="s">
        <v>635</v>
      </c>
      <c r="C161" s="262" t="s">
        <v>389</v>
      </c>
      <c r="D161" s="262" t="s">
        <v>372</v>
      </c>
      <c r="E161" s="262" t="s">
        <v>492</v>
      </c>
      <c r="F161" s="262"/>
      <c r="G161" s="267">
        <f>SUM(G162)</f>
        <v>3150</v>
      </c>
    </row>
    <row r="162" spans="1:7" s="248" customFormat="1" ht="24" customHeight="1" x14ac:dyDescent="0.2">
      <c r="A162" s="238" t="s">
        <v>426</v>
      </c>
      <c r="B162" s="262" t="s">
        <v>635</v>
      </c>
      <c r="C162" s="249" t="s">
        <v>389</v>
      </c>
      <c r="D162" s="249" t="s">
        <v>372</v>
      </c>
      <c r="E162" s="249" t="s">
        <v>492</v>
      </c>
      <c r="F162" s="249" t="s">
        <v>427</v>
      </c>
      <c r="G162" s="251">
        <v>3150</v>
      </c>
    </row>
    <row r="163" spans="1:7" s="261" customFormat="1" ht="28.9" hidden="1" customHeight="1" x14ac:dyDescent="0.25">
      <c r="A163" s="234" t="s">
        <v>476</v>
      </c>
      <c r="B163" s="231" t="s">
        <v>635</v>
      </c>
      <c r="C163" s="246" t="s">
        <v>389</v>
      </c>
      <c r="D163" s="246" t="s">
        <v>372</v>
      </c>
      <c r="E163" s="246" t="s">
        <v>477</v>
      </c>
      <c r="F163" s="246"/>
      <c r="G163" s="258">
        <f>SUM(G164)</f>
        <v>0</v>
      </c>
    </row>
    <row r="164" spans="1:7" s="248" customFormat="1" ht="24" hidden="1" customHeight="1" x14ac:dyDescent="0.2">
      <c r="A164" s="238" t="s">
        <v>426</v>
      </c>
      <c r="B164" s="262" t="s">
        <v>635</v>
      </c>
      <c r="C164" s="249" t="s">
        <v>389</v>
      </c>
      <c r="D164" s="249" t="s">
        <v>372</v>
      </c>
      <c r="E164" s="249" t="s">
        <v>477</v>
      </c>
      <c r="F164" s="249" t="s">
        <v>427</v>
      </c>
      <c r="G164" s="251"/>
    </row>
    <row r="165" spans="1:7" s="241" customFormat="1" ht="28.5" customHeight="1" x14ac:dyDescent="0.25">
      <c r="A165" s="289" t="s">
        <v>493</v>
      </c>
      <c r="B165" s="286" t="s">
        <v>635</v>
      </c>
      <c r="C165" s="295" t="s">
        <v>389</v>
      </c>
      <c r="D165" s="295" t="s">
        <v>389</v>
      </c>
      <c r="E165" s="286"/>
      <c r="F165" s="286"/>
      <c r="G165" s="287">
        <f>SUM(G168+G166)</f>
        <v>17589.5</v>
      </c>
    </row>
    <row r="166" spans="1:7" ht="25.5" customHeight="1" x14ac:dyDescent="0.2">
      <c r="A166" s="272" t="s">
        <v>495</v>
      </c>
      <c r="B166" s="244" t="s">
        <v>635</v>
      </c>
      <c r="C166" s="262" t="s">
        <v>389</v>
      </c>
      <c r="D166" s="262" t="s">
        <v>389</v>
      </c>
      <c r="E166" s="262" t="s">
        <v>671</v>
      </c>
      <c r="F166" s="262"/>
      <c r="G166" s="267">
        <f>SUM(G167)</f>
        <v>12500</v>
      </c>
    </row>
    <row r="167" spans="1:7" s="241" customFormat="1" ht="27" customHeight="1" x14ac:dyDescent="0.2">
      <c r="A167" s="238" t="s">
        <v>426</v>
      </c>
      <c r="B167" s="240" t="s">
        <v>635</v>
      </c>
      <c r="C167" s="249" t="s">
        <v>389</v>
      </c>
      <c r="D167" s="249" t="s">
        <v>389</v>
      </c>
      <c r="E167" s="262" t="s">
        <v>671</v>
      </c>
      <c r="F167" s="249" t="s">
        <v>427</v>
      </c>
      <c r="G167" s="251">
        <v>12500</v>
      </c>
    </row>
    <row r="168" spans="1:7" s="271" customFormat="1" ht="18.75" customHeight="1" x14ac:dyDescent="0.25">
      <c r="A168" s="234" t="s">
        <v>417</v>
      </c>
      <c r="B168" s="236" t="s">
        <v>635</v>
      </c>
      <c r="C168" s="236" t="s">
        <v>389</v>
      </c>
      <c r="D168" s="236" t="s">
        <v>389</v>
      </c>
      <c r="E168" s="246" t="s">
        <v>418</v>
      </c>
      <c r="F168" s="246"/>
      <c r="G168" s="258">
        <f>SUM(G173+G175+G169+G171)</f>
        <v>5089.5</v>
      </c>
    </row>
    <row r="169" spans="1:7" s="241" customFormat="1" ht="39" hidden="1" customHeight="1" x14ac:dyDescent="0.2">
      <c r="A169" s="269" t="s">
        <v>499</v>
      </c>
      <c r="B169" s="240" t="s">
        <v>635</v>
      </c>
      <c r="C169" s="240" t="s">
        <v>389</v>
      </c>
      <c r="D169" s="240" t="s">
        <v>389</v>
      </c>
      <c r="E169" s="249" t="s">
        <v>420</v>
      </c>
      <c r="F169" s="249"/>
      <c r="G169" s="251">
        <f>SUM(G170)</f>
        <v>0</v>
      </c>
    </row>
    <row r="170" spans="1:7" s="248" customFormat="1" ht="25.9" hidden="1" customHeight="1" x14ac:dyDescent="0.2">
      <c r="A170" s="242" t="s">
        <v>426</v>
      </c>
      <c r="B170" s="244" t="s">
        <v>635</v>
      </c>
      <c r="C170" s="244" t="s">
        <v>389</v>
      </c>
      <c r="D170" s="244" t="s">
        <v>389</v>
      </c>
      <c r="E170" s="262" t="s">
        <v>420</v>
      </c>
      <c r="F170" s="262" t="s">
        <v>427</v>
      </c>
      <c r="G170" s="267"/>
    </row>
    <row r="171" spans="1:7" s="248" customFormat="1" ht="42" hidden="1" customHeight="1" x14ac:dyDescent="0.2">
      <c r="A171" s="242" t="s">
        <v>423</v>
      </c>
      <c r="B171" s="244" t="s">
        <v>635</v>
      </c>
      <c r="C171" s="244" t="s">
        <v>389</v>
      </c>
      <c r="D171" s="244" t="s">
        <v>389</v>
      </c>
      <c r="E171" s="262" t="s">
        <v>672</v>
      </c>
      <c r="F171" s="262"/>
      <c r="G171" s="267">
        <f>SUM(G172)</f>
        <v>0</v>
      </c>
    </row>
    <row r="172" spans="1:7" s="248" customFormat="1" ht="25.9" hidden="1" customHeight="1" x14ac:dyDescent="0.2">
      <c r="A172" s="238" t="s">
        <v>637</v>
      </c>
      <c r="B172" s="240" t="s">
        <v>635</v>
      </c>
      <c r="C172" s="240" t="s">
        <v>389</v>
      </c>
      <c r="D172" s="240" t="s">
        <v>389</v>
      </c>
      <c r="E172" s="249" t="s">
        <v>425</v>
      </c>
      <c r="F172" s="249" t="s">
        <v>376</v>
      </c>
      <c r="G172" s="251"/>
    </row>
    <row r="173" spans="1:7" ht="52.15" customHeight="1" x14ac:dyDescent="0.2">
      <c r="A173" s="242" t="s">
        <v>500</v>
      </c>
      <c r="B173" s="243" t="s">
        <v>635</v>
      </c>
      <c r="C173" s="244" t="s">
        <v>389</v>
      </c>
      <c r="D173" s="244" t="s">
        <v>389</v>
      </c>
      <c r="E173" s="262" t="s">
        <v>501</v>
      </c>
      <c r="F173" s="262"/>
      <c r="G173" s="267">
        <f>SUM(G174)</f>
        <v>500</v>
      </c>
    </row>
    <row r="174" spans="1:7" s="241" customFormat="1" ht="24.75" customHeight="1" x14ac:dyDescent="0.2">
      <c r="A174" s="238" t="s">
        <v>637</v>
      </c>
      <c r="B174" s="249" t="s">
        <v>635</v>
      </c>
      <c r="C174" s="240" t="s">
        <v>389</v>
      </c>
      <c r="D174" s="240" t="s">
        <v>389</v>
      </c>
      <c r="E174" s="249" t="s">
        <v>501</v>
      </c>
      <c r="F174" s="249" t="s">
        <v>376</v>
      </c>
      <c r="G174" s="251">
        <v>500</v>
      </c>
    </row>
    <row r="175" spans="1:7" s="248" customFormat="1" ht="38.25" customHeight="1" x14ac:dyDescent="0.2">
      <c r="A175" s="242" t="s">
        <v>673</v>
      </c>
      <c r="B175" s="244" t="s">
        <v>635</v>
      </c>
      <c r="C175" s="244" t="s">
        <v>389</v>
      </c>
      <c r="D175" s="244" t="s">
        <v>389</v>
      </c>
      <c r="E175" s="262" t="s">
        <v>503</v>
      </c>
      <c r="F175" s="262"/>
      <c r="G175" s="267">
        <f>SUM(G177+G176)</f>
        <v>4589.5</v>
      </c>
    </row>
    <row r="176" spans="1:7" s="248" customFormat="1" ht="25.5" customHeight="1" x14ac:dyDescent="0.2">
      <c r="A176" s="238" t="s">
        <v>637</v>
      </c>
      <c r="B176" s="240" t="s">
        <v>635</v>
      </c>
      <c r="C176" s="240" t="s">
        <v>389</v>
      </c>
      <c r="D176" s="240" t="s">
        <v>389</v>
      </c>
      <c r="E176" s="249" t="s">
        <v>503</v>
      </c>
      <c r="F176" s="249" t="s">
        <v>376</v>
      </c>
      <c r="G176" s="251">
        <v>1200</v>
      </c>
    </row>
    <row r="177" spans="1:7" ht="24" customHeight="1" x14ac:dyDescent="0.2">
      <c r="A177" s="238" t="s">
        <v>426</v>
      </c>
      <c r="B177" s="296" t="s">
        <v>635</v>
      </c>
      <c r="C177" s="240" t="s">
        <v>389</v>
      </c>
      <c r="D177" s="240" t="s">
        <v>389</v>
      </c>
      <c r="E177" s="249" t="s">
        <v>503</v>
      </c>
      <c r="F177" s="249" t="s">
        <v>427</v>
      </c>
      <c r="G177" s="251">
        <v>3389.5</v>
      </c>
    </row>
    <row r="178" spans="1:7" ht="18.75" customHeight="1" x14ac:dyDescent="0.2">
      <c r="A178" s="254" t="s">
        <v>504</v>
      </c>
      <c r="B178" s="255" t="s">
        <v>635</v>
      </c>
      <c r="C178" s="229" t="s">
        <v>505</v>
      </c>
      <c r="D178" s="229"/>
      <c r="E178" s="229"/>
      <c r="F178" s="229"/>
      <c r="G178" s="253">
        <f>SUM(G179)</f>
        <v>200</v>
      </c>
    </row>
    <row r="179" spans="1:7" ht="16.5" customHeight="1" x14ac:dyDescent="0.2">
      <c r="A179" s="230" t="s">
        <v>506</v>
      </c>
      <c r="B179" s="297">
        <v>510</v>
      </c>
      <c r="C179" s="232" t="s">
        <v>505</v>
      </c>
      <c r="D179" s="232" t="s">
        <v>389</v>
      </c>
      <c r="E179" s="232"/>
      <c r="F179" s="232"/>
      <c r="G179" s="280">
        <f>SUM(G180)</f>
        <v>200</v>
      </c>
    </row>
    <row r="180" spans="1:7" ht="17.25" customHeight="1" x14ac:dyDescent="0.25">
      <c r="A180" s="234" t="s">
        <v>417</v>
      </c>
      <c r="B180" s="298">
        <v>510</v>
      </c>
      <c r="C180" s="236" t="s">
        <v>505</v>
      </c>
      <c r="D180" s="236" t="s">
        <v>389</v>
      </c>
      <c r="E180" s="232"/>
      <c r="F180" s="232"/>
      <c r="G180" s="258">
        <f>SUM(G181)</f>
        <v>200</v>
      </c>
    </row>
    <row r="181" spans="1:7" ht="40.9" customHeight="1" x14ac:dyDescent="0.2">
      <c r="A181" s="242" t="s">
        <v>674</v>
      </c>
      <c r="B181" s="243" t="s">
        <v>635</v>
      </c>
      <c r="C181" s="262" t="s">
        <v>505</v>
      </c>
      <c r="D181" s="262" t="s">
        <v>389</v>
      </c>
      <c r="E181" s="262" t="s">
        <v>508</v>
      </c>
      <c r="F181" s="262"/>
      <c r="G181" s="267">
        <f>SUM(G182+G183)</f>
        <v>200</v>
      </c>
    </row>
    <row r="182" spans="1:7" ht="24.75" customHeight="1" x14ac:dyDescent="0.2">
      <c r="A182" s="238" t="s">
        <v>637</v>
      </c>
      <c r="B182" s="249" t="s">
        <v>635</v>
      </c>
      <c r="C182" s="249" t="s">
        <v>505</v>
      </c>
      <c r="D182" s="249" t="s">
        <v>389</v>
      </c>
      <c r="E182" s="249" t="s">
        <v>508</v>
      </c>
      <c r="F182" s="249" t="s">
        <v>376</v>
      </c>
      <c r="G182" s="251">
        <v>100.5</v>
      </c>
    </row>
    <row r="183" spans="1:7" ht="24.75" customHeight="1" x14ac:dyDescent="0.2">
      <c r="A183" s="238" t="s">
        <v>647</v>
      </c>
      <c r="B183" s="249" t="s">
        <v>635</v>
      </c>
      <c r="C183" s="249" t="s">
        <v>505</v>
      </c>
      <c r="D183" s="249" t="s">
        <v>389</v>
      </c>
      <c r="E183" s="249" t="s">
        <v>508</v>
      </c>
      <c r="F183" s="249" t="s">
        <v>449</v>
      </c>
      <c r="G183" s="251">
        <v>99.5</v>
      </c>
    </row>
    <row r="184" spans="1:7" ht="15.95" customHeight="1" x14ac:dyDescent="0.25">
      <c r="A184" s="227" t="s">
        <v>509</v>
      </c>
      <c r="B184" s="299" t="s">
        <v>635</v>
      </c>
      <c r="C184" s="274" t="s">
        <v>510</v>
      </c>
      <c r="D184" s="274"/>
      <c r="E184" s="274"/>
      <c r="F184" s="274"/>
      <c r="G184" s="275">
        <f>SUM(G185+G196+G215+G226+G207)</f>
        <v>429887.70999999996</v>
      </c>
    </row>
    <row r="185" spans="1:7" ht="17.25" customHeight="1" x14ac:dyDescent="0.2">
      <c r="A185" s="300" t="s">
        <v>511</v>
      </c>
      <c r="B185" s="232" t="s">
        <v>635</v>
      </c>
      <c r="C185" s="231" t="s">
        <v>510</v>
      </c>
      <c r="D185" s="231" t="s">
        <v>363</v>
      </c>
      <c r="E185" s="231"/>
      <c r="F185" s="231"/>
      <c r="G185" s="280">
        <f>SUM(G186+G188+G190+G192+G194)</f>
        <v>154802.12</v>
      </c>
    </row>
    <row r="186" spans="1:7" ht="25.5" customHeight="1" x14ac:dyDescent="0.2">
      <c r="A186" s="242" t="s">
        <v>675</v>
      </c>
      <c r="B186" s="266" t="s">
        <v>635</v>
      </c>
      <c r="C186" s="262" t="s">
        <v>510</v>
      </c>
      <c r="D186" s="262" t="s">
        <v>363</v>
      </c>
      <c r="E186" s="262" t="s">
        <v>513</v>
      </c>
      <c r="F186" s="262"/>
      <c r="G186" s="267">
        <f>SUM(G187)</f>
        <v>39810</v>
      </c>
    </row>
    <row r="187" spans="1:7" ht="24.75" customHeight="1" x14ac:dyDescent="0.2">
      <c r="A187" s="238" t="s">
        <v>426</v>
      </c>
      <c r="B187" s="249" t="s">
        <v>635</v>
      </c>
      <c r="C187" s="249" t="s">
        <v>510</v>
      </c>
      <c r="D187" s="249" t="s">
        <v>363</v>
      </c>
      <c r="E187" s="249" t="s">
        <v>513</v>
      </c>
      <c r="F187" s="249" t="s">
        <v>427</v>
      </c>
      <c r="G187" s="251">
        <v>39810</v>
      </c>
    </row>
    <row r="188" spans="1:7" ht="115.9" customHeight="1" x14ac:dyDescent="0.2">
      <c r="A188" s="272" t="s">
        <v>676</v>
      </c>
      <c r="B188" s="244" t="s">
        <v>635</v>
      </c>
      <c r="C188" s="262" t="s">
        <v>510</v>
      </c>
      <c r="D188" s="262" t="s">
        <v>363</v>
      </c>
      <c r="E188" s="262" t="s">
        <v>515</v>
      </c>
      <c r="F188" s="262"/>
      <c r="G188" s="267">
        <f>SUM(G189)</f>
        <v>114307.12</v>
      </c>
    </row>
    <row r="189" spans="1:7" ht="27" customHeight="1" x14ac:dyDescent="0.2">
      <c r="A189" s="238" t="s">
        <v>426</v>
      </c>
      <c r="B189" s="240" t="s">
        <v>635</v>
      </c>
      <c r="C189" s="249" t="s">
        <v>510</v>
      </c>
      <c r="D189" s="249" t="s">
        <v>363</v>
      </c>
      <c r="E189" s="249" t="s">
        <v>515</v>
      </c>
      <c r="F189" s="249" t="s">
        <v>427</v>
      </c>
      <c r="G189" s="251">
        <v>114307.12</v>
      </c>
    </row>
    <row r="190" spans="1:7" ht="37.9" customHeight="1" x14ac:dyDescent="0.2">
      <c r="A190" s="242" t="s">
        <v>499</v>
      </c>
      <c r="B190" s="244" t="s">
        <v>635</v>
      </c>
      <c r="C190" s="262" t="s">
        <v>510</v>
      </c>
      <c r="D190" s="262" t="s">
        <v>363</v>
      </c>
      <c r="E190" s="262" t="s">
        <v>420</v>
      </c>
      <c r="F190" s="262"/>
      <c r="G190" s="267">
        <f>SUM(G191)</f>
        <v>685</v>
      </c>
    </row>
    <row r="191" spans="1:7" ht="25.5" customHeight="1" x14ac:dyDescent="0.2">
      <c r="A191" s="238" t="s">
        <v>426</v>
      </c>
      <c r="B191" s="240" t="s">
        <v>635</v>
      </c>
      <c r="C191" s="249" t="s">
        <v>510</v>
      </c>
      <c r="D191" s="249" t="s">
        <v>363</v>
      </c>
      <c r="E191" s="249" t="s">
        <v>420</v>
      </c>
      <c r="F191" s="249" t="s">
        <v>427</v>
      </c>
      <c r="G191" s="251">
        <v>685</v>
      </c>
    </row>
    <row r="192" spans="1:7" s="248" customFormat="1" ht="40.9" customHeight="1" x14ac:dyDescent="0.2">
      <c r="A192" s="242" t="s">
        <v>516</v>
      </c>
      <c r="B192" s="244" t="s">
        <v>635</v>
      </c>
      <c r="C192" s="262" t="s">
        <v>510</v>
      </c>
      <c r="D192" s="262" t="s">
        <v>363</v>
      </c>
      <c r="E192" s="262" t="s">
        <v>517</v>
      </c>
      <c r="F192" s="262"/>
      <c r="G192" s="267">
        <f>SUM(G193)</f>
        <v>0</v>
      </c>
    </row>
    <row r="193" spans="1:7" s="241" customFormat="1" ht="25.5" customHeight="1" x14ac:dyDescent="0.2">
      <c r="A193" s="238" t="s">
        <v>426</v>
      </c>
      <c r="B193" s="240" t="s">
        <v>635</v>
      </c>
      <c r="C193" s="249" t="s">
        <v>510</v>
      </c>
      <c r="D193" s="249" t="s">
        <v>363</v>
      </c>
      <c r="E193" s="249" t="s">
        <v>517</v>
      </c>
      <c r="F193" s="249" t="s">
        <v>427</v>
      </c>
      <c r="G193" s="251">
        <v>0</v>
      </c>
    </row>
    <row r="194" spans="1:7" s="241" customFormat="1" ht="39" hidden="1" customHeight="1" x14ac:dyDescent="0.2">
      <c r="A194" s="242" t="s">
        <v>677</v>
      </c>
      <c r="B194" s="244" t="s">
        <v>635</v>
      </c>
      <c r="C194" s="262" t="s">
        <v>510</v>
      </c>
      <c r="D194" s="262" t="s">
        <v>363</v>
      </c>
      <c r="E194" s="262" t="s">
        <v>518</v>
      </c>
      <c r="F194" s="249"/>
      <c r="G194" s="251">
        <f>SUM(G195)</f>
        <v>0</v>
      </c>
    </row>
    <row r="195" spans="1:7" s="241" customFormat="1" ht="25.5" hidden="1" customHeight="1" x14ac:dyDescent="0.2">
      <c r="A195" s="238" t="s">
        <v>426</v>
      </c>
      <c r="B195" s="244" t="s">
        <v>635</v>
      </c>
      <c r="C195" s="262" t="s">
        <v>510</v>
      </c>
      <c r="D195" s="262" t="s">
        <v>363</v>
      </c>
      <c r="E195" s="262" t="s">
        <v>518</v>
      </c>
      <c r="F195" s="249" t="s">
        <v>427</v>
      </c>
      <c r="G195" s="251"/>
    </row>
    <row r="196" spans="1:7" ht="15.95" customHeight="1" x14ac:dyDescent="0.2">
      <c r="A196" s="300" t="s">
        <v>519</v>
      </c>
      <c r="B196" s="232" t="s">
        <v>635</v>
      </c>
      <c r="C196" s="231" t="s">
        <v>510</v>
      </c>
      <c r="D196" s="231" t="s">
        <v>365</v>
      </c>
      <c r="E196" s="231"/>
      <c r="F196" s="231"/>
      <c r="G196" s="280">
        <f>SUM(G197+G199+G201+G203+G205)</f>
        <v>219677.02</v>
      </c>
    </row>
    <row r="197" spans="1:7" s="241" customFormat="1" ht="39" customHeight="1" x14ac:dyDescent="0.2">
      <c r="A197" s="301" t="s">
        <v>499</v>
      </c>
      <c r="B197" s="240" t="s">
        <v>635</v>
      </c>
      <c r="C197" s="240" t="s">
        <v>510</v>
      </c>
      <c r="D197" s="240" t="s">
        <v>365</v>
      </c>
      <c r="E197" s="240" t="s">
        <v>420</v>
      </c>
      <c r="F197" s="240"/>
      <c r="G197" s="294">
        <f>SUM(G198)</f>
        <v>1017</v>
      </c>
    </row>
    <row r="198" spans="1:7" s="248" customFormat="1" ht="27" customHeight="1" x14ac:dyDescent="0.2">
      <c r="A198" s="242" t="s">
        <v>426</v>
      </c>
      <c r="B198" s="244" t="s">
        <v>635</v>
      </c>
      <c r="C198" s="244" t="s">
        <v>510</v>
      </c>
      <c r="D198" s="244" t="s">
        <v>365</v>
      </c>
      <c r="E198" s="244" t="s">
        <v>420</v>
      </c>
      <c r="F198" s="244" t="s">
        <v>427</v>
      </c>
      <c r="G198" s="281">
        <v>1017</v>
      </c>
    </row>
    <row r="199" spans="1:7" s="241" customFormat="1" ht="27" customHeight="1" x14ac:dyDescent="0.2">
      <c r="A199" s="302" t="s">
        <v>675</v>
      </c>
      <c r="B199" s="240" t="s">
        <v>635</v>
      </c>
      <c r="C199" s="249" t="s">
        <v>510</v>
      </c>
      <c r="D199" s="249" t="s">
        <v>365</v>
      </c>
      <c r="E199" s="249" t="s">
        <v>520</v>
      </c>
      <c r="F199" s="249"/>
      <c r="G199" s="251">
        <f>SUM(G200)</f>
        <v>34227.54</v>
      </c>
    </row>
    <row r="200" spans="1:7" s="248" customFormat="1" ht="24.75" customHeight="1" x14ac:dyDescent="0.2">
      <c r="A200" s="242" t="s">
        <v>426</v>
      </c>
      <c r="B200" s="262" t="s">
        <v>635</v>
      </c>
      <c r="C200" s="262" t="s">
        <v>510</v>
      </c>
      <c r="D200" s="262" t="s">
        <v>365</v>
      </c>
      <c r="E200" s="262" t="s">
        <v>520</v>
      </c>
      <c r="F200" s="262" t="s">
        <v>427</v>
      </c>
      <c r="G200" s="267">
        <v>34227.54</v>
      </c>
    </row>
    <row r="201" spans="1:7" s="241" customFormat="1" ht="118.15" customHeight="1" x14ac:dyDescent="0.2">
      <c r="A201" s="301" t="s">
        <v>676</v>
      </c>
      <c r="B201" s="240" t="s">
        <v>635</v>
      </c>
      <c r="C201" s="249" t="s">
        <v>510</v>
      </c>
      <c r="D201" s="249" t="s">
        <v>365</v>
      </c>
      <c r="E201" s="249" t="s">
        <v>521</v>
      </c>
      <c r="F201" s="249"/>
      <c r="G201" s="251">
        <f>SUM(G202)</f>
        <v>110500</v>
      </c>
    </row>
    <row r="202" spans="1:7" s="248" customFormat="1" ht="25.5" customHeight="1" x14ac:dyDescent="0.2">
      <c r="A202" s="242" t="s">
        <v>426</v>
      </c>
      <c r="B202" s="244" t="s">
        <v>635</v>
      </c>
      <c r="C202" s="262" t="s">
        <v>510</v>
      </c>
      <c r="D202" s="262" t="s">
        <v>365</v>
      </c>
      <c r="E202" s="262" t="s">
        <v>521</v>
      </c>
      <c r="F202" s="262" t="s">
        <v>427</v>
      </c>
      <c r="G202" s="267">
        <v>110500</v>
      </c>
    </row>
    <row r="203" spans="1:7" ht="24.75" customHeight="1" x14ac:dyDescent="0.2">
      <c r="A203" s="302" t="s">
        <v>675</v>
      </c>
      <c r="B203" s="244" t="s">
        <v>635</v>
      </c>
      <c r="C203" s="262" t="s">
        <v>510</v>
      </c>
      <c r="D203" s="262" t="s">
        <v>522</v>
      </c>
      <c r="E203" s="262" t="s">
        <v>523</v>
      </c>
      <c r="F203" s="262"/>
      <c r="G203" s="267">
        <f>SUM(G204)</f>
        <v>13902.46</v>
      </c>
    </row>
    <row r="204" spans="1:7" ht="25.5" customHeight="1" x14ac:dyDescent="0.2">
      <c r="A204" s="242" t="s">
        <v>426</v>
      </c>
      <c r="B204" s="240" t="s">
        <v>635</v>
      </c>
      <c r="C204" s="240" t="s">
        <v>510</v>
      </c>
      <c r="D204" s="240" t="s">
        <v>365</v>
      </c>
      <c r="E204" s="240" t="s">
        <v>523</v>
      </c>
      <c r="F204" s="240" t="s">
        <v>427</v>
      </c>
      <c r="G204" s="251">
        <v>13902.46</v>
      </c>
    </row>
    <row r="205" spans="1:7" ht="118.15" customHeight="1" x14ac:dyDescent="0.2">
      <c r="A205" s="301" t="s">
        <v>676</v>
      </c>
      <c r="B205" s="243" t="s">
        <v>635</v>
      </c>
      <c r="C205" s="244" t="s">
        <v>510</v>
      </c>
      <c r="D205" s="244" t="s">
        <v>365</v>
      </c>
      <c r="E205" s="244" t="s">
        <v>524</v>
      </c>
      <c r="F205" s="244"/>
      <c r="G205" s="281">
        <f>SUM(G206)</f>
        <v>60030.02</v>
      </c>
    </row>
    <row r="206" spans="1:7" ht="25.5" customHeight="1" x14ac:dyDescent="0.2">
      <c r="A206" s="242" t="s">
        <v>426</v>
      </c>
      <c r="B206" s="249" t="s">
        <v>635</v>
      </c>
      <c r="C206" s="240" t="s">
        <v>510</v>
      </c>
      <c r="D206" s="240" t="s">
        <v>365</v>
      </c>
      <c r="E206" s="240" t="s">
        <v>524</v>
      </c>
      <c r="F206" s="240" t="s">
        <v>427</v>
      </c>
      <c r="G206" s="294">
        <v>60030.02</v>
      </c>
    </row>
    <row r="207" spans="1:7" s="261" customFormat="1" ht="15.6" customHeight="1" x14ac:dyDescent="0.2">
      <c r="A207" s="230" t="s">
        <v>525</v>
      </c>
      <c r="B207" s="232" t="s">
        <v>635</v>
      </c>
      <c r="C207" s="232" t="s">
        <v>510</v>
      </c>
      <c r="D207" s="232" t="s">
        <v>372</v>
      </c>
      <c r="E207" s="231"/>
      <c r="F207" s="231"/>
      <c r="G207" s="280">
        <f>SUM(G211+G213+G208)</f>
        <v>51263.34</v>
      </c>
    </row>
    <row r="208" spans="1:7" s="261" customFormat="1" ht="36.75" customHeight="1" x14ac:dyDescent="0.2">
      <c r="A208" s="242" t="s">
        <v>516</v>
      </c>
      <c r="B208" s="244" t="s">
        <v>635</v>
      </c>
      <c r="C208" s="262" t="s">
        <v>510</v>
      </c>
      <c r="D208" s="262" t="s">
        <v>363</v>
      </c>
      <c r="E208" s="262" t="s">
        <v>517</v>
      </c>
      <c r="F208" s="262"/>
      <c r="G208" s="267">
        <f>SUM(G209:G210)</f>
        <v>991.14</v>
      </c>
    </row>
    <row r="209" spans="1:7" s="261" customFormat="1" ht="23.25" customHeight="1" x14ac:dyDescent="0.2">
      <c r="A209" s="238" t="s">
        <v>426</v>
      </c>
      <c r="B209" s="240" t="s">
        <v>635</v>
      </c>
      <c r="C209" s="249" t="s">
        <v>510</v>
      </c>
      <c r="D209" s="249" t="s">
        <v>363</v>
      </c>
      <c r="E209" s="249" t="s">
        <v>517</v>
      </c>
      <c r="F209" s="249" t="s">
        <v>427</v>
      </c>
      <c r="G209" s="251">
        <v>100</v>
      </c>
    </row>
    <row r="210" spans="1:7" s="261" customFormat="1" ht="24.75" customHeight="1" x14ac:dyDescent="0.2">
      <c r="A210" s="238" t="s">
        <v>426</v>
      </c>
      <c r="B210" s="240" t="s">
        <v>635</v>
      </c>
      <c r="C210" s="249" t="s">
        <v>510</v>
      </c>
      <c r="D210" s="249" t="s">
        <v>363</v>
      </c>
      <c r="E210" s="249" t="s">
        <v>518</v>
      </c>
      <c r="F210" s="249" t="s">
        <v>427</v>
      </c>
      <c r="G210" s="267">
        <v>891.14</v>
      </c>
    </row>
    <row r="211" spans="1:7" ht="26.25" customHeight="1" x14ac:dyDescent="0.2">
      <c r="A211" s="302" t="s">
        <v>675</v>
      </c>
      <c r="B211" s="303">
        <v>510</v>
      </c>
      <c r="C211" s="240" t="s">
        <v>510</v>
      </c>
      <c r="D211" s="240" t="s">
        <v>372</v>
      </c>
      <c r="E211" s="249" t="s">
        <v>527</v>
      </c>
      <c r="F211" s="249"/>
      <c r="G211" s="251">
        <f>SUM(G212)</f>
        <v>50069.2</v>
      </c>
    </row>
    <row r="212" spans="1:7" ht="25.15" customHeight="1" x14ac:dyDescent="0.2">
      <c r="A212" s="242" t="s">
        <v>426</v>
      </c>
      <c r="B212" s="304">
        <v>510</v>
      </c>
      <c r="C212" s="244" t="s">
        <v>510</v>
      </c>
      <c r="D212" s="244" t="s">
        <v>372</v>
      </c>
      <c r="E212" s="244" t="s">
        <v>527</v>
      </c>
      <c r="F212" s="244" t="s">
        <v>427</v>
      </c>
      <c r="G212" s="267">
        <v>50069.2</v>
      </c>
    </row>
    <row r="213" spans="1:7" ht="39.6" customHeight="1" x14ac:dyDescent="0.2">
      <c r="A213" s="301" t="s">
        <v>499</v>
      </c>
      <c r="B213" s="266" t="s">
        <v>635</v>
      </c>
      <c r="C213" s="305" t="s">
        <v>510</v>
      </c>
      <c r="D213" s="305" t="s">
        <v>372</v>
      </c>
      <c r="E213" s="305" t="s">
        <v>420</v>
      </c>
      <c r="F213" s="305"/>
      <c r="G213" s="306">
        <f>SUM(G214)</f>
        <v>203</v>
      </c>
    </row>
    <row r="214" spans="1:7" ht="27.75" customHeight="1" x14ac:dyDescent="0.2">
      <c r="A214" s="242" t="s">
        <v>426</v>
      </c>
      <c r="B214" s="266" t="s">
        <v>635</v>
      </c>
      <c r="C214" s="307" t="s">
        <v>510</v>
      </c>
      <c r="D214" s="307" t="s">
        <v>372</v>
      </c>
      <c r="E214" s="307" t="s">
        <v>420</v>
      </c>
      <c r="F214" s="307" t="s">
        <v>427</v>
      </c>
      <c r="G214" s="308">
        <v>203</v>
      </c>
    </row>
    <row r="215" spans="1:7" ht="15" customHeight="1" x14ac:dyDescent="0.2">
      <c r="A215" s="300" t="s">
        <v>678</v>
      </c>
      <c r="B215" s="232" t="s">
        <v>635</v>
      </c>
      <c r="C215" s="231" t="s">
        <v>510</v>
      </c>
      <c r="D215" s="231" t="s">
        <v>510</v>
      </c>
      <c r="E215" s="231"/>
      <c r="F215" s="231"/>
      <c r="G215" s="280">
        <f>SUM(G220+G218+G216)</f>
        <v>3595.23</v>
      </c>
    </row>
    <row r="216" spans="1:7" s="271" customFormat="1" ht="14.25" customHeight="1" x14ac:dyDescent="0.25">
      <c r="A216" s="277" t="s">
        <v>679</v>
      </c>
      <c r="B216" s="236" t="s">
        <v>635</v>
      </c>
      <c r="C216" s="246" t="s">
        <v>510</v>
      </c>
      <c r="D216" s="246" t="s">
        <v>510</v>
      </c>
      <c r="E216" s="246" t="s">
        <v>531</v>
      </c>
      <c r="F216" s="246"/>
      <c r="G216" s="258">
        <f>SUM(G217)</f>
        <v>1451.46</v>
      </c>
    </row>
    <row r="217" spans="1:7" ht="25.5" customHeight="1" x14ac:dyDescent="0.2">
      <c r="A217" s="238" t="s">
        <v>426</v>
      </c>
      <c r="B217" s="240" t="s">
        <v>635</v>
      </c>
      <c r="C217" s="249" t="s">
        <v>510</v>
      </c>
      <c r="D217" s="249" t="s">
        <v>510</v>
      </c>
      <c r="E217" s="249" t="s">
        <v>531</v>
      </c>
      <c r="F217" s="249" t="s">
        <v>427</v>
      </c>
      <c r="G217" s="251">
        <v>1451.46</v>
      </c>
    </row>
    <row r="218" spans="1:7" ht="27.75" customHeight="1" x14ac:dyDescent="0.25">
      <c r="A218" s="277" t="s">
        <v>679</v>
      </c>
      <c r="B218" s="246" t="s">
        <v>635</v>
      </c>
      <c r="C218" s="246" t="s">
        <v>510</v>
      </c>
      <c r="D218" s="246" t="s">
        <v>510</v>
      </c>
      <c r="E218" s="246" t="s">
        <v>533</v>
      </c>
      <c r="F218" s="246"/>
      <c r="G218" s="258">
        <f>SUM(G219)</f>
        <v>1193.77</v>
      </c>
    </row>
    <row r="219" spans="1:7" ht="25.5" customHeight="1" x14ac:dyDescent="0.2">
      <c r="A219" s="238" t="s">
        <v>426</v>
      </c>
      <c r="B219" s="249" t="s">
        <v>635</v>
      </c>
      <c r="C219" s="249" t="s">
        <v>510</v>
      </c>
      <c r="D219" s="249" t="s">
        <v>510</v>
      </c>
      <c r="E219" s="249" t="s">
        <v>533</v>
      </c>
      <c r="F219" s="249" t="s">
        <v>427</v>
      </c>
      <c r="G219" s="251">
        <v>1193.77</v>
      </c>
    </row>
    <row r="220" spans="1:7" ht="20.45" customHeight="1" x14ac:dyDescent="0.25">
      <c r="A220" s="234" t="s">
        <v>417</v>
      </c>
      <c r="B220" s="236" t="s">
        <v>635</v>
      </c>
      <c r="C220" s="246" t="s">
        <v>510</v>
      </c>
      <c r="D220" s="246" t="s">
        <v>510</v>
      </c>
      <c r="E220" s="246" t="s">
        <v>418</v>
      </c>
      <c r="F220" s="246"/>
      <c r="G220" s="258">
        <f>SUM(G223+G221)</f>
        <v>950</v>
      </c>
    </row>
    <row r="221" spans="1:7" ht="24.75" customHeight="1" x14ac:dyDescent="0.2">
      <c r="A221" s="242" t="s">
        <v>534</v>
      </c>
      <c r="B221" s="266" t="s">
        <v>635</v>
      </c>
      <c r="C221" s="262" t="s">
        <v>510</v>
      </c>
      <c r="D221" s="262" t="s">
        <v>510</v>
      </c>
      <c r="E221" s="262" t="s">
        <v>440</v>
      </c>
      <c r="F221" s="262"/>
      <c r="G221" s="267">
        <f>SUM(G222)</f>
        <v>650</v>
      </c>
    </row>
    <row r="222" spans="1:7" ht="24" customHeight="1" x14ac:dyDescent="0.2">
      <c r="A222" s="238" t="s">
        <v>426</v>
      </c>
      <c r="B222" s="240" t="s">
        <v>635</v>
      </c>
      <c r="C222" s="249" t="s">
        <v>510</v>
      </c>
      <c r="D222" s="249" t="s">
        <v>510</v>
      </c>
      <c r="E222" s="249" t="s">
        <v>440</v>
      </c>
      <c r="F222" s="249" t="s">
        <v>427</v>
      </c>
      <c r="G222" s="251">
        <v>650</v>
      </c>
    </row>
    <row r="223" spans="1:7" s="248" customFormat="1" ht="17.25" customHeight="1" x14ac:dyDescent="0.2">
      <c r="A223" s="272" t="s">
        <v>535</v>
      </c>
      <c r="B223" s="244" t="s">
        <v>635</v>
      </c>
      <c r="C223" s="262" t="s">
        <v>510</v>
      </c>
      <c r="D223" s="262" t="s">
        <v>510</v>
      </c>
      <c r="E223" s="244" t="s">
        <v>536</v>
      </c>
      <c r="F223" s="244"/>
      <c r="G223" s="281">
        <f>SUM(G224+G225)</f>
        <v>300</v>
      </c>
    </row>
    <row r="224" spans="1:7" s="241" customFormat="1" ht="26.25" customHeight="1" x14ac:dyDescent="0.2">
      <c r="A224" s="238" t="s">
        <v>637</v>
      </c>
      <c r="B224" s="240" t="s">
        <v>635</v>
      </c>
      <c r="C224" s="249" t="s">
        <v>510</v>
      </c>
      <c r="D224" s="249" t="s">
        <v>510</v>
      </c>
      <c r="E224" s="249" t="s">
        <v>536</v>
      </c>
      <c r="F224" s="240" t="s">
        <v>376</v>
      </c>
      <c r="G224" s="294">
        <v>218.13</v>
      </c>
    </row>
    <row r="225" spans="1:7" s="241" customFormat="1" ht="26.25" customHeight="1" x14ac:dyDescent="0.2">
      <c r="A225" s="238" t="s">
        <v>426</v>
      </c>
      <c r="B225" s="240" t="s">
        <v>635</v>
      </c>
      <c r="C225" s="249" t="s">
        <v>510</v>
      </c>
      <c r="D225" s="249" t="s">
        <v>510</v>
      </c>
      <c r="E225" s="249" t="s">
        <v>536</v>
      </c>
      <c r="F225" s="240" t="s">
        <v>427</v>
      </c>
      <c r="G225" s="294">
        <v>81.87</v>
      </c>
    </row>
    <row r="226" spans="1:7" ht="18" customHeight="1" x14ac:dyDescent="0.2">
      <c r="A226" s="300" t="s">
        <v>537</v>
      </c>
      <c r="B226" s="232" t="s">
        <v>635</v>
      </c>
      <c r="C226" s="231" t="s">
        <v>510</v>
      </c>
      <c r="D226" s="231" t="s">
        <v>455</v>
      </c>
      <c r="E226" s="231"/>
      <c r="F226" s="231"/>
      <c r="G226" s="280">
        <f>SUM(G227)</f>
        <v>550</v>
      </c>
    </row>
    <row r="227" spans="1:7" ht="17.45" customHeight="1" x14ac:dyDescent="0.25">
      <c r="A227" s="234" t="s">
        <v>417</v>
      </c>
      <c r="B227" s="298">
        <v>510</v>
      </c>
      <c r="C227" s="246" t="s">
        <v>510</v>
      </c>
      <c r="D227" s="246" t="s">
        <v>455</v>
      </c>
      <c r="E227" s="236" t="s">
        <v>418</v>
      </c>
      <c r="F227" s="236"/>
      <c r="G227" s="258">
        <f>SUM(G230+G228)</f>
        <v>550</v>
      </c>
    </row>
    <row r="228" spans="1:7" ht="37.9" customHeight="1" x14ac:dyDescent="0.2">
      <c r="A228" s="242" t="s">
        <v>680</v>
      </c>
      <c r="B228" s="266" t="s">
        <v>635</v>
      </c>
      <c r="C228" s="244" t="s">
        <v>510</v>
      </c>
      <c r="D228" s="244" t="s">
        <v>455</v>
      </c>
      <c r="E228" s="244" t="s">
        <v>440</v>
      </c>
      <c r="F228" s="244"/>
      <c r="G228" s="281">
        <f>SUM(G229)</f>
        <v>300</v>
      </c>
    </row>
    <row r="229" spans="1:7" ht="25.5" customHeight="1" x14ac:dyDescent="0.2">
      <c r="A229" s="238" t="s">
        <v>426</v>
      </c>
      <c r="B229" s="240" t="s">
        <v>635</v>
      </c>
      <c r="C229" s="249" t="s">
        <v>510</v>
      </c>
      <c r="D229" s="249" t="s">
        <v>455</v>
      </c>
      <c r="E229" s="240" t="s">
        <v>440</v>
      </c>
      <c r="F229" s="240" t="s">
        <v>427</v>
      </c>
      <c r="G229" s="294">
        <v>300</v>
      </c>
    </row>
    <row r="230" spans="1:7" s="248" customFormat="1" ht="24" customHeight="1" x14ac:dyDescent="0.2">
      <c r="A230" s="272" t="s">
        <v>675</v>
      </c>
      <c r="B230" s="262" t="s">
        <v>635</v>
      </c>
      <c r="C230" s="262" t="s">
        <v>510</v>
      </c>
      <c r="D230" s="262" t="s">
        <v>455</v>
      </c>
      <c r="E230" s="262" t="s">
        <v>539</v>
      </c>
      <c r="F230" s="262"/>
      <c r="G230" s="267">
        <f>SUM(G231+G232)</f>
        <v>250</v>
      </c>
    </row>
    <row r="231" spans="1:7" s="241" customFormat="1" ht="24" customHeight="1" x14ac:dyDescent="0.2">
      <c r="A231" s="238" t="s">
        <v>637</v>
      </c>
      <c r="B231" s="249" t="s">
        <v>635</v>
      </c>
      <c r="C231" s="249" t="s">
        <v>510</v>
      </c>
      <c r="D231" s="249" t="s">
        <v>455</v>
      </c>
      <c r="E231" s="249" t="s">
        <v>539</v>
      </c>
      <c r="F231" s="249" t="s">
        <v>376</v>
      </c>
      <c r="G231" s="251">
        <v>64.94</v>
      </c>
    </row>
    <row r="232" spans="1:7" s="241" customFormat="1" ht="25.9" customHeight="1" x14ac:dyDescent="0.2">
      <c r="A232" s="238" t="s">
        <v>426</v>
      </c>
      <c r="B232" s="249" t="s">
        <v>635</v>
      </c>
      <c r="C232" s="249" t="s">
        <v>510</v>
      </c>
      <c r="D232" s="249" t="s">
        <v>455</v>
      </c>
      <c r="E232" s="249" t="s">
        <v>539</v>
      </c>
      <c r="F232" s="249" t="s">
        <v>427</v>
      </c>
      <c r="G232" s="251">
        <v>185.06</v>
      </c>
    </row>
    <row r="233" spans="1:7" ht="18" customHeight="1" x14ac:dyDescent="0.25">
      <c r="A233" s="278" t="s">
        <v>540</v>
      </c>
      <c r="B233" s="255" t="s">
        <v>635</v>
      </c>
      <c r="C233" s="274" t="s">
        <v>451</v>
      </c>
      <c r="D233" s="274"/>
      <c r="E233" s="274"/>
      <c r="F233" s="274"/>
      <c r="G233" s="275">
        <f>SUM(G234+G244)</f>
        <v>39218.89</v>
      </c>
    </row>
    <row r="234" spans="1:7" ht="15.75" customHeight="1" x14ac:dyDescent="0.2">
      <c r="A234" s="245" t="s">
        <v>541</v>
      </c>
      <c r="B234" s="232" t="s">
        <v>635</v>
      </c>
      <c r="C234" s="229" t="s">
        <v>451</v>
      </c>
      <c r="D234" s="229" t="s">
        <v>363</v>
      </c>
      <c r="E234" s="229"/>
      <c r="F234" s="229"/>
      <c r="G234" s="253">
        <f>SUM(G237+G235)</f>
        <v>36754.89</v>
      </c>
    </row>
    <row r="235" spans="1:7" s="241" customFormat="1" ht="19.899999999999999" customHeight="1" x14ac:dyDescent="0.25">
      <c r="A235" s="234" t="s">
        <v>542</v>
      </c>
      <c r="B235" s="236" t="s">
        <v>635</v>
      </c>
      <c r="C235" s="246" t="s">
        <v>451</v>
      </c>
      <c r="D235" s="246" t="s">
        <v>363</v>
      </c>
      <c r="E235" s="246" t="s">
        <v>681</v>
      </c>
      <c r="F235" s="246"/>
      <c r="G235" s="258">
        <f>SUM(G236)</f>
        <v>138.88999999999999</v>
      </c>
    </row>
    <row r="236" spans="1:7" ht="25.9" customHeight="1" x14ac:dyDescent="0.2">
      <c r="A236" s="238" t="s">
        <v>426</v>
      </c>
      <c r="B236" s="240" t="s">
        <v>635</v>
      </c>
      <c r="C236" s="249" t="s">
        <v>451</v>
      </c>
      <c r="D236" s="249" t="s">
        <v>363</v>
      </c>
      <c r="E236" s="249" t="s">
        <v>681</v>
      </c>
      <c r="F236" s="249" t="s">
        <v>427</v>
      </c>
      <c r="G236" s="251">
        <v>138.88999999999999</v>
      </c>
    </row>
    <row r="237" spans="1:7" s="271" customFormat="1" ht="39" customHeight="1" x14ac:dyDescent="0.25">
      <c r="A237" s="277" t="s">
        <v>544</v>
      </c>
      <c r="B237" s="236" t="s">
        <v>635</v>
      </c>
      <c r="C237" s="246" t="s">
        <v>451</v>
      </c>
      <c r="D237" s="246" t="s">
        <v>363</v>
      </c>
      <c r="E237" s="246" t="s">
        <v>546</v>
      </c>
      <c r="F237" s="246"/>
      <c r="G237" s="258">
        <f>SUM(G238+G240+G242)</f>
        <v>36616</v>
      </c>
    </row>
    <row r="238" spans="1:7" ht="15.75" customHeight="1" x14ac:dyDescent="0.25">
      <c r="A238" s="234" t="s">
        <v>547</v>
      </c>
      <c r="B238" s="236" t="s">
        <v>635</v>
      </c>
      <c r="C238" s="246" t="s">
        <v>451</v>
      </c>
      <c r="D238" s="246" t="s">
        <v>363</v>
      </c>
      <c r="E238" s="246" t="s">
        <v>548</v>
      </c>
      <c r="F238" s="246"/>
      <c r="G238" s="258">
        <f>SUM(G239)</f>
        <v>17400</v>
      </c>
    </row>
    <row r="239" spans="1:7" ht="27" customHeight="1" x14ac:dyDescent="0.2">
      <c r="A239" s="238" t="s">
        <v>426</v>
      </c>
      <c r="B239" s="249" t="s">
        <v>635</v>
      </c>
      <c r="C239" s="249" t="s">
        <v>451</v>
      </c>
      <c r="D239" s="249" t="s">
        <v>363</v>
      </c>
      <c r="E239" s="249" t="s">
        <v>548</v>
      </c>
      <c r="F239" s="249" t="s">
        <v>427</v>
      </c>
      <c r="G239" s="251">
        <v>17400</v>
      </c>
    </row>
    <row r="240" spans="1:7" ht="15.75" customHeight="1" x14ac:dyDescent="0.25">
      <c r="A240" s="234" t="s">
        <v>549</v>
      </c>
      <c r="B240" s="298">
        <v>510</v>
      </c>
      <c r="C240" s="246" t="s">
        <v>451</v>
      </c>
      <c r="D240" s="246" t="s">
        <v>363</v>
      </c>
      <c r="E240" s="246" t="s">
        <v>550</v>
      </c>
      <c r="F240" s="246"/>
      <c r="G240" s="258">
        <f>SUM(G241)</f>
        <v>2600</v>
      </c>
    </row>
    <row r="241" spans="1:7" ht="26.25" customHeight="1" x14ac:dyDescent="0.2">
      <c r="A241" s="238" t="s">
        <v>426</v>
      </c>
      <c r="B241" s="240" t="s">
        <v>635</v>
      </c>
      <c r="C241" s="249" t="s">
        <v>451</v>
      </c>
      <c r="D241" s="249" t="s">
        <v>363</v>
      </c>
      <c r="E241" s="249" t="s">
        <v>550</v>
      </c>
      <c r="F241" s="249" t="s">
        <v>427</v>
      </c>
      <c r="G241" s="251">
        <v>2600</v>
      </c>
    </row>
    <row r="242" spans="1:7" ht="16.5" customHeight="1" x14ac:dyDescent="0.25">
      <c r="A242" s="234" t="s">
        <v>551</v>
      </c>
      <c r="B242" s="246" t="s">
        <v>635</v>
      </c>
      <c r="C242" s="246" t="s">
        <v>451</v>
      </c>
      <c r="D242" s="246" t="s">
        <v>363</v>
      </c>
      <c r="E242" s="246" t="s">
        <v>552</v>
      </c>
      <c r="F242" s="246"/>
      <c r="G242" s="258">
        <f>SUM(G243)</f>
        <v>16616</v>
      </c>
    </row>
    <row r="243" spans="1:7" ht="25.5" customHeight="1" x14ac:dyDescent="0.2">
      <c r="A243" s="238" t="s">
        <v>426</v>
      </c>
      <c r="B243" s="303">
        <v>510</v>
      </c>
      <c r="C243" s="249" t="s">
        <v>451</v>
      </c>
      <c r="D243" s="249" t="s">
        <v>363</v>
      </c>
      <c r="E243" s="249" t="s">
        <v>552</v>
      </c>
      <c r="F243" s="249" t="s">
        <v>427</v>
      </c>
      <c r="G243" s="251">
        <v>16616</v>
      </c>
    </row>
    <row r="244" spans="1:7" ht="24" customHeight="1" x14ac:dyDescent="0.2">
      <c r="A244" s="309" t="s">
        <v>682</v>
      </c>
      <c r="B244" s="232" t="s">
        <v>635</v>
      </c>
      <c r="C244" s="231" t="s">
        <v>451</v>
      </c>
      <c r="D244" s="231" t="s">
        <v>380</v>
      </c>
      <c r="E244" s="231"/>
      <c r="F244" s="231"/>
      <c r="G244" s="280">
        <f>SUM(G245)</f>
        <v>2464</v>
      </c>
    </row>
    <row r="245" spans="1:7" ht="17.25" customHeight="1" x14ac:dyDescent="0.25">
      <c r="A245" s="234" t="s">
        <v>417</v>
      </c>
      <c r="B245" s="246" t="s">
        <v>635</v>
      </c>
      <c r="C245" s="246" t="s">
        <v>451</v>
      </c>
      <c r="D245" s="246" t="s">
        <v>380</v>
      </c>
      <c r="E245" s="246" t="s">
        <v>418</v>
      </c>
      <c r="F245" s="246"/>
      <c r="G245" s="258">
        <f>SUM(G246)</f>
        <v>2464</v>
      </c>
    </row>
    <row r="246" spans="1:7" s="241" customFormat="1" ht="37.9" customHeight="1" x14ac:dyDescent="0.2">
      <c r="A246" s="238" t="s">
        <v>544</v>
      </c>
      <c r="B246" s="240" t="s">
        <v>635</v>
      </c>
      <c r="C246" s="249" t="s">
        <v>451</v>
      </c>
      <c r="D246" s="249" t="s">
        <v>380</v>
      </c>
      <c r="E246" s="249" t="s">
        <v>546</v>
      </c>
      <c r="F246" s="249"/>
      <c r="G246" s="251">
        <f>SUM(G247:G251)</f>
        <v>2464</v>
      </c>
    </row>
    <row r="247" spans="1:7" s="248" customFormat="1" ht="24.75" customHeight="1" x14ac:dyDescent="0.2">
      <c r="A247" s="238" t="s">
        <v>637</v>
      </c>
      <c r="B247" s="304">
        <v>510</v>
      </c>
      <c r="C247" s="262" t="s">
        <v>451</v>
      </c>
      <c r="D247" s="262" t="s">
        <v>380</v>
      </c>
      <c r="E247" s="262" t="s">
        <v>546</v>
      </c>
      <c r="F247" s="262" t="s">
        <v>376</v>
      </c>
      <c r="G247" s="267">
        <v>1699.15</v>
      </c>
    </row>
    <row r="248" spans="1:7" s="248" customFormat="1" ht="24.75" customHeight="1" x14ac:dyDescent="0.2">
      <c r="A248" s="238" t="s">
        <v>426</v>
      </c>
      <c r="B248" s="304">
        <v>510</v>
      </c>
      <c r="C248" s="262" t="s">
        <v>451</v>
      </c>
      <c r="D248" s="262" t="s">
        <v>380</v>
      </c>
      <c r="E248" s="262" t="s">
        <v>546</v>
      </c>
      <c r="F248" s="262" t="s">
        <v>427</v>
      </c>
      <c r="G248" s="267">
        <v>764.85</v>
      </c>
    </row>
    <row r="249" spans="1:7" s="248" customFormat="1" ht="18" hidden="1" customHeight="1" x14ac:dyDescent="0.2">
      <c r="A249" s="238" t="s">
        <v>377</v>
      </c>
      <c r="B249" s="304">
        <v>510</v>
      </c>
      <c r="C249" s="262" t="s">
        <v>451</v>
      </c>
      <c r="D249" s="262" t="s">
        <v>380</v>
      </c>
      <c r="E249" s="262" t="s">
        <v>546</v>
      </c>
      <c r="F249" s="262" t="s">
        <v>378</v>
      </c>
      <c r="G249" s="267"/>
    </row>
    <row r="250" spans="1:7" s="248" customFormat="1" ht="25.5" hidden="1" customHeight="1" x14ac:dyDescent="0.2">
      <c r="A250" s="238" t="s">
        <v>637</v>
      </c>
      <c r="B250" s="304">
        <v>510</v>
      </c>
      <c r="C250" s="262" t="s">
        <v>451</v>
      </c>
      <c r="D250" s="262" t="s">
        <v>380</v>
      </c>
      <c r="E250" s="262" t="s">
        <v>683</v>
      </c>
      <c r="F250" s="262" t="s">
        <v>376</v>
      </c>
      <c r="G250" s="267"/>
    </row>
    <row r="251" spans="1:7" s="248" customFormat="1" ht="25.5" hidden="1" customHeight="1" x14ac:dyDescent="0.2">
      <c r="A251" s="238" t="s">
        <v>647</v>
      </c>
      <c r="B251" s="304">
        <v>510</v>
      </c>
      <c r="C251" s="262" t="s">
        <v>451</v>
      </c>
      <c r="D251" s="262" t="s">
        <v>380</v>
      </c>
      <c r="E251" s="262" t="s">
        <v>683</v>
      </c>
      <c r="F251" s="262" t="s">
        <v>449</v>
      </c>
      <c r="G251" s="267"/>
    </row>
    <row r="252" spans="1:7" ht="18" customHeight="1" x14ac:dyDescent="0.25">
      <c r="A252" s="227" t="s">
        <v>554</v>
      </c>
      <c r="B252" s="229" t="s">
        <v>635</v>
      </c>
      <c r="C252" s="274" t="s">
        <v>555</v>
      </c>
      <c r="D252" s="274"/>
      <c r="E252" s="274"/>
      <c r="F252" s="274"/>
      <c r="G252" s="275">
        <f>SUM(G253+G258+G262)</f>
        <v>17091.53</v>
      </c>
    </row>
    <row r="253" spans="1:7" ht="13.5" customHeight="1" x14ac:dyDescent="0.2">
      <c r="A253" s="254" t="s">
        <v>556</v>
      </c>
      <c r="B253" s="229" t="s">
        <v>635</v>
      </c>
      <c r="C253" s="229" t="s">
        <v>555</v>
      </c>
      <c r="D253" s="229" t="s">
        <v>363</v>
      </c>
      <c r="E253" s="231" t="s">
        <v>557</v>
      </c>
      <c r="F253" s="229"/>
      <c r="G253" s="253">
        <f>SUM(G254)</f>
        <v>1870</v>
      </c>
    </row>
    <row r="254" spans="1:7" s="268" customFormat="1" ht="26.25" customHeight="1" x14ac:dyDescent="0.25">
      <c r="A254" s="234" t="s">
        <v>558</v>
      </c>
      <c r="B254" s="246" t="s">
        <v>635</v>
      </c>
      <c r="C254" s="246" t="s">
        <v>555</v>
      </c>
      <c r="D254" s="246" t="s">
        <v>363</v>
      </c>
      <c r="E254" s="246" t="s">
        <v>557</v>
      </c>
      <c r="F254" s="246"/>
      <c r="G254" s="258">
        <f>SUM(G255)</f>
        <v>1870</v>
      </c>
    </row>
    <row r="255" spans="1:7" ht="25.5" customHeight="1" x14ac:dyDescent="0.2">
      <c r="A255" s="238" t="s">
        <v>559</v>
      </c>
      <c r="B255" s="249" t="s">
        <v>635</v>
      </c>
      <c r="C255" s="249" t="s">
        <v>555</v>
      </c>
      <c r="D255" s="249" t="s">
        <v>363</v>
      </c>
      <c r="E255" s="249" t="s">
        <v>557</v>
      </c>
      <c r="F255" s="249"/>
      <c r="G255" s="251">
        <f>SUM(G257+G256)</f>
        <v>1870</v>
      </c>
    </row>
    <row r="256" spans="1:7" ht="27" customHeight="1" x14ac:dyDescent="0.2">
      <c r="A256" s="238" t="s">
        <v>637</v>
      </c>
      <c r="B256" s="262" t="s">
        <v>635</v>
      </c>
      <c r="C256" s="262" t="s">
        <v>555</v>
      </c>
      <c r="D256" s="262" t="s">
        <v>363</v>
      </c>
      <c r="E256" s="262" t="s">
        <v>557</v>
      </c>
      <c r="F256" s="262" t="s">
        <v>376</v>
      </c>
      <c r="G256" s="267">
        <v>10</v>
      </c>
    </row>
    <row r="257" spans="1:7" ht="18.75" customHeight="1" x14ac:dyDescent="0.2">
      <c r="A257" s="242" t="s">
        <v>385</v>
      </c>
      <c r="B257" s="262" t="s">
        <v>635</v>
      </c>
      <c r="C257" s="244" t="s">
        <v>555</v>
      </c>
      <c r="D257" s="244" t="s">
        <v>363</v>
      </c>
      <c r="E257" s="244" t="s">
        <v>557</v>
      </c>
      <c r="F257" s="244" t="s">
        <v>386</v>
      </c>
      <c r="G257" s="267">
        <v>1860</v>
      </c>
    </row>
    <row r="258" spans="1:7" ht="19.5" customHeight="1" x14ac:dyDescent="0.2">
      <c r="A258" s="245" t="s">
        <v>560</v>
      </c>
      <c r="B258" s="231" t="s">
        <v>635</v>
      </c>
      <c r="C258" s="255" t="s">
        <v>555</v>
      </c>
      <c r="D258" s="255" t="s">
        <v>365</v>
      </c>
      <c r="E258" s="255"/>
      <c r="F258" s="255"/>
      <c r="G258" s="253">
        <f>SUM(G259)</f>
        <v>14739.71</v>
      </c>
    </row>
    <row r="259" spans="1:7" ht="18" customHeight="1" x14ac:dyDescent="0.25">
      <c r="A259" s="234" t="s">
        <v>561</v>
      </c>
      <c r="B259" s="246" t="s">
        <v>635</v>
      </c>
      <c r="C259" s="236" t="s">
        <v>555</v>
      </c>
      <c r="D259" s="236" t="s">
        <v>365</v>
      </c>
      <c r="E259" s="236" t="s">
        <v>684</v>
      </c>
      <c r="F259" s="236"/>
      <c r="G259" s="258">
        <f>SUM(G260)</f>
        <v>14739.71</v>
      </c>
    </row>
    <row r="260" spans="1:7" ht="17.25" customHeight="1" x14ac:dyDescent="0.2">
      <c r="A260" s="242" t="s">
        <v>563</v>
      </c>
      <c r="B260" s="266" t="s">
        <v>635</v>
      </c>
      <c r="C260" s="244" t="s">
        <v>555</v>
      </c>
      <c r="D260" s="244" t="s">
        <v>365</v>
      </c>
      <c r="E260" s="244" t="s">
        <v>685</v>
      </c>
      <c r="F260" s="244"/>
      <c r="G260" s="267">
        <f>SUM(G261)</f>
        <v>14739.71</v>
      </c>
    </row>
    <row r="261" spans="1:7" s="241" customFormat="1" ht="25.5" customHeight="1" x14ac:dyDescent="0.2">
      <c r="A261" s="310" t="s">
        <v>426</v>
      </c>
      <c r="B261" s="240" t="s">
        <v>635</v>
      </c>
      <c r="C261" s="240" t="s">
        <v>555</v>
      </c>
      <c r="D261" s="240" t="s">
        <v>365</v>
      </c>
      <c r="E261" s="240" t="s">
        <v>684</v>
      </c>
      <c r="F261" s="240" t="s">
        <v>427</v>
      </c>
      <c r="G261" s="251">
        <v>14739.71</v>
      </c>
    </row>
    <row r="262" spans="1:7" s="284" customFormat="1" ht="19.5" customHeight="1" x14ac:dyDescent="0.2">
      <c r="A262" s="311" t="s">
        <v>564</v>
      </c>
      <c r="B262" s="255" t="s">
        <v>635</v>
      </c>
      <c r="C262" s="255" t="s">
        <v>555</v>
      </c>
      <c r="D262" s="255" t="s">
        <v>372</v>
      </c>
      <c r="E262" s="255"/>
      <c r="F262" s="255"/>
      <c r="G262" s="312">
        <f>SUM(G263+G265)</f>
        <v>481.82</v>
      </c>
    </row>
    <row r="263" spans="1:7" ht="39" customHeight="1" x14ac:dyDescent="0.2">
      <c r="A263" s="272" t="s">
        <v>497</v>
      </c>
      <c r="B263" s="244" t="s">
        <v>635</v>
      </c>
      <c r="C263" s="244" t="s">
        <v>555</v>
      </c>
      <c r="D263" s="244" t="s">
        <v>372</v>
      </c>
      <c r="E263" s="262" t="s">
        <v>498</v>
      </c>
      <c r="F263" s="262"/>
      <c r="G263" s="267">
        <f>SUM(G264)</f>
        <v>200</v>
      </c>
    </row>
    <row r="264" spans="1:7" s="241" customFormat="1" ht="27.75" customHeight="1" x14ac:dyDescent="0.2">
      <c r="A264" s="238" t="s">
        <v>426</v>
      </c>
      <c r="B264" s="249" t="s">
        <v>635</v>
      </c>
      <c r="C264" s="240" t="s">
        <v>555</v>
      </c>
      <c r="D264" s="240" t="s">
        <v>372</v>
      </c>
      <c r="E264" s="240" t="s">
        <v>498</v>
      </c>
      <c r="F264" s="249" t="s">
        <v>427</v>
      </c>
      <c r="G264" s="251">
        <v>200</v>
      </c>
    </row>
    <row r="265" spans="1:7" s="241" customFormat="1" ht="51" customHeight="1" x14ac:dyDescent="0.2">
      <c r="A265" s="242" t="s">
        <v>686</v>
      </c>
      <c r="B265" s="249" t="s">
        <v>635</v>
      </c>
      <c r="C265" s="240" t="s">
        <v>555</v>
      </c>
      <c r="D265" s="240" t="s">
        <v>372</v>
      </c>
      <c r="E265" s="240" t="s">
        <v>582</v>
      </c>
      <c r="F265" s="249"/>
      <c r="G265" s="251">
        <f>SUM(G266+G267)</f>
        <v>281.82</v>
      </c>
    </row>
    <row r="266" spans="1:7" s="241" customFormat="1" ht="27.75" customHeight="1" x14ac:dyDescent="0.2">
      <c r="A266" s="238" t="s">
        <v>426</v>
      </c>
      <c r="B266" s="249" t="s">
        <v>635</v>
      </c>
      <c r="C266" s="240" t="s">
        <v>555</v>
      </c>
      <c r="D266" s="240" t="s">
        <v>372</v>
      </c>
      <c r="E266" s="240" t="s">
        <v>582</v>
      </c>
      <c r="F266" s="249" t="s">
        <v>427</v>
      </c>
      <c r="G266" s="251">
        <v>100</v>
      </c>
    </row>
    <row r="267" spans="1:7" s="241" customFormat="1" ht="27.75" customHeight="1" x14ac:dyDescent="0.2">
      <c r="A267" s="238" t="s">
        <v>426</v>
      </c>
      <c r="B267" s="249" t="s">
        <v>635</v>
      </c>
      <c r="C267" s="240" t="s">
        <v>555</v>
      </c>
      <c r="D267" s="240" t="s">
        <v>372</v>
      </c>
      <c r="E267" s="240" t="s">
        <v>583</v>
      </c>
      <c r="F267" s="249" t="s">
        <v>427</v>
      </c>
      <c r="G267" s="251">
        <v>181.82</v>
      </c>
    </row>
    <row r="268" spans="1:7" ht="15.75" x14ac:dyDescent="0.25">
      <c r="A268" s="227" t="s">
        <v>603</v>
      </c>
      <c r="B268" s="297">
        <v>510</v>
      </c>
      <c r="C268" s="274" t="s">
        <v>394</v>
      </c>
      <c r="D268" s="274"/>
      <c r="E268" s="274"/>
      <c r="F268" s="274"/>
      <c r="G268" s="275">
        <f>SUM(G269+G272)</f>
        <v>4900</v>
      </c>
    </row>
    <row r="269" spans="1:7" ht="15" x14ac:dyDescent="0.25">
      <c r="A269" s="289" t="s">
        <v>687</v>
      </c>
      <c r="B269" s="298">
        <v>510</v>
      </c>
      <c r="C269" s="286" t="s">
        <v>394</v>
      </c>
      <c r="D269" s="286" t="s">
        <v>363</v>
      </c>
      <c r="E269" s="286"/>
      <c r="F269" s="286"/>
      <c r="G269" s="287">
        <f>SUM(G270)</f>
        <v>3800</v>
      </c>
    </row>
    <row r="270" spans="1:7" ht="38.25" x14ac:dyDescent="0.2">
      <c r="A270" s="242" t="s">
        <v>688</v>
      </c>
      <c r="B270" s="313">
        <v>510</v>
      </c>
      <c r="C270" s="262" t="s">
        <v>394</v>
      </c>
      <c r="D270" s="262" t="s">
        <v>363</v>
      </c>
      <c r="E270" s="262" t="s">
        <v>606</v>
      </c>
      <c r="F270" s="262"/>
      <c r="G270" s="267">
        <f>SUM(G271)</f>
        <v>3800</v>
      </c>
    </row>
    <row r="271" spans="1:7" ht="25.5" x14ac:dyDescent="0.2">
      <c r="A271" s="238" t="s">
        <v>426</v>
      </c>
      <c r="B271" s="303">
        <v>510</v>
      </c>
      <c r="C271" s="249" t="s">
        <v>394</v>
      </c>
      <c r="D271" s="249" t="s">
        <v>363</v>
      </c>
      <c r="E271" s="249" t="s">
        <v>606</v>
      </c>
      <c r="F271" s="249" t="s">
        <v>427</v>
      </c>
      <c r="G271" s="251">
        <v>3800</v>
      </c>
    </row>
    <row r="272" spans="1:7" ht="30" x14ac:dyDescent="0.25">
      <c r="A272" s="289" t="s">
        <v>607</v>
      </c>
      <c r="B272" s="298">
        <v>510</v>
      </c>
      <c r="C272" s="286" t="s">
        <v>394</v>
      </c>
      <c r="D272" s="286" t="s">
        <v>389</v>
      </c>
      <c r="E272" s="286"/>
      <c r="F272" s="286"/>
      <c r="G272" s="287">
        <f>SUM(G273)</f>
        <v>1100</v>
      </c>
    </row>
    <row r="273" spans="1:7" ht="40.9" customHeight="1" x14ac:dyDescent="0.2">
      <c r="A273" s="242" t="s">
        <v>688</v>
      </c>
      <c r="B273" s="313">
        <v>510</v>
      </c>
      <c r="C273" s="262" t="s">
        <v>394</v>
      </c>
      <c r="D273" s="262" t="s">
        <v>389</v>
      </c>
      <c r="E273" s="262" t="s">
        <v>606</v>
      </c>
      <c r="F273" s="262"/>
      <c r="G273" s="267">
        <f>SUM(G274+G276+G275)</f>
        <v>1100</v>
      </c>
    </row>
    <row r="274" spans="1:7" s="241" customFormat="1" ht="25.5" x14ac:dyDescent="0.2">
      <c r="A274" s="238" t="s">
        <v>637</v>
      </c>
      <c r="B274" s="303">
        <v>510</v>
      </c>
      <c r="C274" s="249" t="s">
        <v>394</v>
      </c>
      <c r="D274" s="249" t="s">
        <v>389</v>
      </c>
      <c r="E274" s="249" t="s">
        <v>606</v>
      </c>
      <c r="F274" s="249" t="s">
        <v>376</v>
      </c>
      <c r="G274" s="251">
        <v>200</v>
      </c>
    </row>
    <row r="275" spans="1:7" s="241" customFormat="1" ht="25.5" x14ac:dyDescent="0.2">
      <c r="A275" s="238" t="s">
        <v>647</v>
      </c>
      <c r="B275" s="303">
        <v>510</v>
      </c>
      <c r="C275" s="249" t="s">
        <v>394</v>
      </c>
      <c r="D275" s="249" t="s">
        <v>389</v>
      </c>
      <c r="E275" s="249" t="s">
        <v>606</v>
      </c>
      <c r="F275" s="249" t="s">
        <v>449</v>
      </c>
      <c r="G275" s="251">
        <v>100</v>
      </c>
    </row>
    <row r="276" spans="1:7" s="241" customFormat="1" ht="25.5" x14ac:dyDescent="0.2">
      <c r="A276" s="238" t="s">
        <v>426</v>
      </c>
      <c r="B276" s="303">
        <v>510</v>
      </c>
      <c r="C276" s="249" t="s">
        <v>394</v>
      </c>
      <c r="D276" s="249" t="s">
        <v>389</v>
      </c>
      <c r="E276" s="249" t="s">
        <v>606</v>
      </c>
      <c r="F276" s="249" t="s">
        <v>427</v>
      </c>
      <c r="G276" s="251">
        <v>800</v>
      </c>
    </row>
    <row r="277" spans="1:7" ht="15.75" x14ac:dyDescent="0.25">
      <c r="A277" s="278" t="s">
        <v>609</v>
      </c>
      <c r="B277" s="297">
        <v>510</v>
      </c>
      <c r="C277" s="274" t="s">
        <v>464</v>
      </c>
      <c r="D277" s="274"/>
      <c r="E277" s="274"/>
      <c r="F277" s="274"/>
      <c r="G277" s="275">
        <f>SUM(G278)</f>
        <v>1678.3</v>
      </c>
    </row>
    <row r="278" spans="1:7" ht="15" x14ac:dyDescent="0.25">
      <c r="A278" s="289" t="s">
        <v>610</v>
      </c>
      <c r="B278" s="298">
        <v>510</v>
      </c>
      <c r="C278" s="286" t="s">
        <v>464</v>
      </c>
      <c r="D278" s="286" t="s">
        <v>365</v>
      </c>
      <c r="E278" s="286"/>
      <c r="F278" s="286"/>
      <c r="G278" s="287">
        <f>SUM(G281+G279)</f>
        <v>1678.3</v>
      </c>
    </row>
    <row r="279" spans="1:7" s="248" customFormat="1" x14ac:dyDescent="0.2">
      <c r="A279" s="242" t="s">
        <v>612</v>
      </c>
      <c r="B279" s="304">
        <v>510</v>
      </c>
      <c r="C279" s="262" t="s">
        <v>613</v>
      </c>
      <c r="D279" s="262" t="s">
        <v>365</v>
      </c>
      <c r="E279" s="262" t="s">
        <v>614</v>
      </c>
      <c r="F279" s="262"/>
      <c r="G279" s="267">
        <f>SUM(G280)</f>
        <v>178.3</v>
      </c>
    </row>
    <row r="280" spans="1:7" ht="25.5" x14ac:dyDescent="0.2">
      <c r="A280" s="238" t="s">
        <v>426</v>
      </c>
      <c r="B280" s="303">
        <v>510</v>
      </c>
      <c r="C280" s="249" t="s">
        <v>464</v>
      </c>
      <c r="D280" s="249" t="s">
        <v>365</v>
      </c>
      <c r="E280" s="249" t="s">
        <v>614</v>
      </c>
      <c r="F280" s="249" t="s">
        <v>427</v>
      </c>
      <c r="G280" s="251">
        <v>178.3</v>
      </c>
    </row>
    <row r="281" spans="1:7" s="248" customFormat="1" x14ac:dyDescent="0.2">
      <c r="A281" s="270" t="s">
        <v>610</v>
      </c>
      <c r="B281" s="304">
        <v>510</v>
      </c>
      <c r="C281" s="262" t="s">
        <v>464</v>
      </c>
      <c r="D281" s="262" t="s">
        <v>365</v>
      </c>
      <c r="E281" s="262" t="s">
        <v>611</v>
      </c>
      <c r="F281" s="262"/>
      <c r="G281" s="267">
        <f>SUM(G282)</f>
        <v>1500</v>
      </c>
    </row>
    <row r="282" spans="1:7" ht="25.5" x14ac:dyDescent="0.2">
      <c r="A282" s="238" t="s">
        <v>426</v>
      </c>
      <c r="B282" s="303">
        <v>510</v>
      </c>
      <c r="C282" s="249" t="s">
        <v>464</v>
      </c>
      <c r="D282" s="249" t="s">
        <v>365</v>
      </c>
      <c r="E282" s="249" t="s">
        <v>611</v>
      </c>
      <c r="F282" s="249" t="s">
        <v>427</v>
      </c>
      <c r="G282" s="251">
        <v>1500</v>
      </c>
    </row>
    <row r="283" spans="1:7" ht="31.5" x14ac:dyDescent="0.25">
      <c r="A283" s="278" t="s">
        <v>615</v>
      </c>
      <c r="B283" s="314">
        <v>510</v>
      </c>
      <c r="C283" s="274" t="s">
        <v>398</v>
      </c>
      <c r="D283" s="274"/>
      <c r="E283" s="274"/>
      <c r="F283" s="274"/>
      <c r="G283" s="275">
        <f>SUM(G284)</f>
        <v>9300</v>
      </c>
    </row>
    <row r="284" spans="1:7" ht="30" x14ac:dyDescent="0.25">
      <c r="A284" s="289" t="s">
        <v>616</v>
      </c>
      <c r="B284" s="298">
        <v>510</v>
      </c>
      <c r="C284" s="286" t="s">
        <v>398</v>
      </c>
      <c r="D284" s="286" t="s">
        <v>363</v>
      </c>
      <c r="E284" s="286" t="s">
        <v>618</v>
      </c>
      <c r="F284" s="286"/>
      <c r="G284" s="287">
        <f>SUM(G285+G287)</f>
        <v>9300</v>
      </c>
    </row>
    <row r="285" spans="1:7" ht="25.5" x14ac:dyDescent="0.2">
      <c r="A285" s="238" t="s">
        <v>617</v>
      </c>
      <c r="B285" s="303">
        <v>510</v>
      </c>
      <c r="C285" s="249" t="s">
        <v>398</v>
      </c>
      <c r="D285" s="249" t="s">
        <v>363</v>
      </c>
      <c r="E285" s="249" t="s">
        <v>618</v>
      </c>
      <c r="F285" s="249"/>
      <c r="G285" s="251">
        <f>SUM(G286)</f>
        <v>3800</v>
      </c>
    </row>
    <row r="286" spans="1:7" x14ac:dyDescent="0.2">
      <c r="A286" s="270" t="s">
        <v>619</v>
      </c>
      <c r="B286" s="304">
        <v>510</v>
      </c>
      <c r="C286" s="262" t="s">
        <v>398</v>
      </c>
      <c r="D286" s="262" t="s">
        <v>363</v>
      </c>
      <c r="E286" s="262" t="s">
        <v>618</v>
      </c>
      <c r="F286" s="262" t="s">
        <v>620</v>
      </c>
      <c r="G286" s="267">
        <v>3800</v>
      </c>
    </row>
    <row r="287" spans="1:7" ht="25.5" x14ac:dyDescent="0.2">
      <c r="A287" s="269" t="s">
        <v>617</v>
      </c>
      <c r="B287" s="303">
        <v>510</v>
      </c>
      <c r="C287" s="249" t="s">
        <v>398</v>
      </c>
      <c r="D287" s="249" t="s">
        <v>363</v>
      </c>
      <c r="E287" s="249" t="s">
        <v>621</v>
      </c>
      <c r="F287" s="249"/>
      <c r="G287" s="251">
        <f>SUM(G288)</f>
        <v>5500</v>
      </c>
    </row>
    <row r="288" spans="1:7" x14ac:dyDescent="0.2">
      <c r="A288" s="270" t="s">
        <v>619</v>
      </c>
      <c r="B288" s="304">
        <v>510</v>
      </c>
      <c r="C288" s="262" t="s">
        <v>398</v>
      </c>
      <c r="D288" s="262" t="s">
        <v>363</v>
      </c>
      <c r="E288" s="262" t="s">
        <v>621</v>
      </c>
      <c r="F288" s="262" t="s">
        <v>620</v>
      </c>
      <c r="G288" s="267">
        <v>5500</v>
      </c>
    </row>
    <row r="289" spans="1:7" s="233" customFormat="1" ht="29.25" x14ac:dyDescent="0.25">
      <c r="A289" s="252" t="s">
        <v>689</v>
      </c>
      <c r="B289" s="315">
        <v>510</v>
      </c>
      <c r="C289" s="316"/>
      <c r="D289" s="316"/>
      <c r="E289" s="316"/>
      <c r="F289" s="316"/>
      <c r="G289" s="317">
        <f>SUM(G304+G339+G290+G295+G330)</f>
        <v>38758.600000000006</v>
      </c>
    </row>
    <row r="290" spans="1:7" s="233" customFormat="1" ht="15.75" x14ac:dyDescent="0.25">
      <c r="A290" s="227" t="s">
        <v>469</v>
      </c>
      <c r="B290" s="229" t="s">
        <v>635</v>
      </c>
      <c r="C290" s="229" t="s">
        <v>389</v>
      </c>
      <c r="D290" s="274"/>
      <c r="E290" s="316"/>
      <c r="F290" s="316"/>
      <c r="G290" s="317">
        <f>SUM(G291)</f>
        <v>500</v>
      </c>
    </row>
    <row r="291" spans="1:7" s="248" customFormat="1" ht="25.5" x14ac:dyDescent="0.2">
      <c r="A291" s="230" t="s">
        <v>493</v>
      </c>
      <c r="B291" s="231" t="s">
        <v>635</v>
      </c>
      <c r="C291" s="232" t="s">
        <v>389</v>
      </c>
      <c r="D291" s="232" t="s">
        <v>389</v>
      </c>
      <c r="E291" s="231"/>
      <c r="F291" s="231"/>
      <c r="G291" s="280">
        <f>SUM(G292)</f>
        <v>500</v>
      </c>
    </row>
    <row r="292" spans="1:7" s="233" customFormat="1" ht="20.45" customHeight="1" x14ac:dyDescent="0.25">
      <c r="A292" s="309" t="s">
        <v>494</v>
      </c>
      <c r="B292" s="236" t="s">
        <v>635</v>
      </c>
      <c r="C292" s="236" t="s">
        <v>389</v>
      </c>
      <c r="D292" s="231" t="s">
        <v>389</v>
      </c>
      <c r="E292" s="231" t="s">
        <v>498</v>
      </c>
      <c r="F292" s="231"/>
      <c r="G292" s="318">
        <f>SUM(G293)</f>
        <v>500</v>
      </c>
    </row>
    <row r="293" spans="1:7" s="233" customFormat="1" ht="39.6" customHeight="1" x14ac:dyDescent="0.25">
      <c r="A293" s="272" t="s">
        <v>497</v>
      </c>
      <c r="B293" s="240" t="s">
        <v>635</v>
      </c>
      <c r="C293" s="240" t="s">
        <v>389</v>
      </c>
      <c r="D293" s="262" t="s">
        <v>389</v>
      </c>
      <c r="E293" s="262" t="s">
        <v>498</v>
      </c>
      <c r="F293" s="262"/>
      <c r="G293" s="267">
        <f>SUM(G294)</f>
        <v>500</v>
      </c>
    </row>
    <row r="294" spans="1:7" s="260" customFormat="1" ht="15" x14ac:dyDescent="0.25">
      <c r="A294" s="238" t="s">
        <v>377</v>
      </c>
      <c r="B294" s="240" t="s">
        <v>635</v>
      </c>
      <c r="C294" s="240" t="s">
        <v>389</v>
      </c>
      <c r="D294" s="249" t="s">
        <v>389</v>
      </c>
      <c r="E294" s="249" t="s">
        <v>498</v>
      </c>
      <c r="F294" s="249" t="s">
        <v>378</v>
      </c>
      <c r="G294" s="251">
        <v>500</v>
      </c>
    </row>
    <row r="295" spans="1:7" s="233" customFormat="1" ht="15.75" x14ac:dyDescent="0.25">
      <c r="A295" s="227" t="s">
        <v>509</v>
      </c>
      <c r="B295" s="315">
        <v>510</v>
      </c>
      <c r="C295" s="229" t="s">
        <v>510</v>
      </c>
      <c r="D295" s="316"/>
      <c r="E295" s="316"/>
      <c r="F295" s="283"/>
      <c r="G295" s="317">
        <f>SUM(G296)</f>
        <v>1647.56</v>
      </c>
    </row>
    <row r="296" spans="1:7" s="233" customFormat="1" ht="15" x14ac:dyDescent="0.25">
      <c r="A296" s="300" t="s">
        <v>690</v>
      </c>
      <c r="B296" s="232" t="s">
        <v>635</v>
      </c>
      <c r="C296" s="231" t="s">
        <v>510</v>
      </c>
      <c r="D296" s="231" t="s">
        <v>510</v>
      </c>
      <c r="E296" s="231"/>
      <c r="F296" s="283"/>
      <c r="G296" s="318">
        <f>SUM(G297)</f>
        <v>1647.56</v>
      </c>
    </row>
    <row r="297" spans="1:7" s="233" customFormat="1" ht="27" x14ac:dyDescent="0.25">
      <c r="A297" s="234" t="s">
        <v>691</v>
      </c>
      <c r="B297" s="236" t="s">
        <v>635</v>
      </c>
      <c r="C297" s="246" t="s">
        <v>510</v>
      </c>
      <c r="D297" s="246" t="s">
        <v>510</v>
      </c>
      <c r="E297" s="246"/>
      <c r="F297" s="283"/>
      <c r="G297" s="318">
        <f>SUM(G298+G300+G302)</f>
        <v>1647.56</v>
      </c>
    </row>
    <row r="298" spans="1:7" s="226" customFormat="1" ht="24" hidden="1" customHeight="1" x14ac:dyDescent="0.25">
      <c r="A298" s="238" t="s">
        <v>679</v>
      </c>
      <c r="B298" s="240" t="s">
        <v>635</v>
      </c>
      <c r="C298" s="249" t="s">
        <v>510</v>
      </c>
      <c r="D298" s="249" t="s">
        <v>510</v>
      </c>
      <c r="E298" s="249" t="s">
        <v>533</v>
      </c>
      <c r="F298" s="249"/>
      <c r="G298" s="251">
        <f>SUM(G299)</f>
        <v>0</v>
      </c>
    </row>
    <row r="299" spans="1:7" s="226" customFormat="1" ht="15" hidden="1" x14ac:dyDescent="0.25">
      <c r="A299" s="242" t="s">
        <v>385</v>
      </c>
      <c r="B299" s="244" t="s">
        <v>635</v>
      </c>
      <c r="C299" s="262" t="s">
        <v>510</v>
      </c>
      <c r="D299" s="262" t="s">
        <v>510</v>
      </c>
      <c r="E299" s="262" t="s">
        <v>533</v>
      </c>
      <c r="F299" s="262" t="s">
        <v>386</v>
      </c>
      <c r="G299" s="267"/>
    </row>
    <row r="300" spans="1:7" s="226" customFormat="1" ht="25.9" customHeight="1" x14ac:dyDescent="0.25">
      <c r="A300" s="238" t="s">
        <v>679</v>
      </c>
      <c r="B300" s="240" t="s">
        <v>635</v>
      </c>
      <c r="C300" s="249" t="s">
        <v>510</v>
      </c>
      <c r="D300" s="249" t="s">
        <v>510</v>
      </c>
      <c r="E300" s="249" t="s">
        <v>531</v>
      </c>
      <c r="F300" s="249"/>
      <c r="G300" s="251">
        <f>SUM(G301)</f>
        <v>1647.56</v>
      </c>
    </row>
    <row r="301" spans="1:7" s="226" customFormat="1" ht="15" x14ac:dyDescent="0.25">
      <c r="A301" s="242" t="s">
        <v>385</v>
      </c>
      <c r="B301" s="244" t="s">
        <v>635</v>
      </c>
      <c r="C301" s="262" t="s">
        <v>510</v>
      </c>
      <c r="D301" s="262" t="s">
        <v>510</v>
      </c>
      <c r="E301" s="262" t="s">
        <v>531</v>
      </c>
      <c r="F301" s="262" t="s">
        <v>386</v>
      </c>
      <c r="G301" s="267">
        <v>1647.56</v>
      </c>
    </row>
    <row r="302" spans="1:7" s="260" customFormat="1" ht="26.25" hidden="1" x14ac:dyDescent="0.25">
      <c r="A302" s="238" t="s">
        <v>534</v>
      </c>
      <c r="B302" s="240" t="s">
        <v>635</v>
      </c>
      <c r="C302" s="249" t="s">
        <v>510</v>
      </c>
      <c r="D302" s="249" t="s">
        <v>510</v>
      </c>
      <c r="E302" s="249" t="s">
        <v>440</v>
      </c>
      <c r="F302" s="249"/>
      <c r="G302" s="251">
        <f>SUM(G303)</f>
        <v>0</v>
      </c>
    </row>
    <row r="303" spans="1:7" s="226" customFormat="1" ht="15" hidden="1" x14ac:dyDescent="0.25">
      <c r="A303" s="242" t="s">
        <v>385</v>
      </c>
      <c r="B303" s="244" t="s">
        <v>635</v>
      </c>
      <c r="C303" s="262" t="s">
        <v>510</v>
      </c>
      <c r="D303" s="262" t="s">
        <v>510</v>
      </c>
      <c r="E303" s="262" t="s">
        <v>440</v>
      </c>
      <c r="F303" s="262" t="s">
        <v>386</v>
      </c>
      <c r="G303" s="267"/>
    </row>
    <row r="304" spans="1:7" s="284" customFormat="1" ht="19.5" customHeight="1" x14ac:dyDescent="0.2">
      <c r="A304" s="311" t="s">
        <v>564</v>
      </c>
      <c r="B304" s="255" t="s">
        <v>635</v>
      </c>
      <c r="C304" s="255" t="s">
        <v>555</v>
      </c>
      <c r="D304" s="255" t="s">
        <v>372</v>
      </c>
      <c r="E304" s="255"/>
      <c r="F304" s="255"/>
      <c r="G304" s="312">
        <f>SUM(G305)</f>
        <v>10594.75</v>
      </c>
    </row>
    <row r="305" spans="1:7" ht="18" customHeight="1" x14ac:dyDescent="0.25">
      <c r="A305" s="319" t="s">
        <v>565</v>
      </c>
      <c r="B305" s="246" t="s">
        <v>635</v>
      </c>
      <c r="C305" s="236" t="s">
        <v>555</v>
      </c>
      <c r="D305" s="236" t="s">
        <v>372</v>
      </c>
      <c r="E305" s="236"/>
      <c r="F305" s="236"/>
      <c r="G305" s="288">
        <f>SUM(G308+G320+G306)</f>
        <v>10594.75</v>
      </c>
    </row>
    <row r="306" spans="1:7" s="241" customFormat="1" ht="70.900000000000006" customHeight="1" x14ac:dyDescent="0.2">
      <c r="A306" s="320" t="s">
        <v>692</v>
      </c>
      <c r="B306" s="249" t="s">
        <v>635</v>
      </c>
      <c r="C306" s="240" t="s">
        <v>555</v>
      </c>
      <c r="D306" s="240" t="s">
        <v>372</v>
      </c>
      <c r="E306" s="240" t="s">
        <v>567</v>
      </c>
      <c r="F306" s="240"/>
      <c r="G306" s="294">
        <f>SUM(G307)</f>
        <v>332.61</v>
      </c>
    </row>
    <row r="307" spans="1:7" s="248" customFormat="1" ht="27" customHeight="1" x14ac:dyDescent="0.2">
      <c r="A307" s="242" t="s">
        <v>637</v>
      </c>
      <c r="B307" s="262" t="s">
        <v>635</v>
      </c>
      <c r="C307" s="244" t="s">
        <v>555</v>
      </c>
      <c r="D307" s="244" t="s">
        <v>372</v>
      </c>
      <c r="E307" s="244" t="s">
        <v>567</v>
      </c>
      <c r="F307" s="244" t="s">
        <v>376</v>
      </c>
      <c r="G307" s="281">
        <v>332.61</v>
      </c>
    </row>
    <row r="308" spans="1:7" ht="27" customHeight="1" x14ac:dyDescent="0.25">
      <c r="A308" s="321" t="s">
        <v>558</v>
      </c>
      <c r="B308" s="246" t="s">
        <v>635</v>
      </c>
      <c r="C308" s="236" t="s">
        <v>555</v>
      </c>
      <c r="D308" s="236" t="s">
        <v>372</v>
      </c>
      <c r="E308" s="236"/>
      <c r="F308" s="236"/>
      <c r="G308" s="288">
        <f>SUM(G312+G314+G317+G309)</f>
        <v>843.14</v>
      </c>
    </row>
    <row r="309" spans="1:7" ht="36" customHeight="1" x14ac:dyDescent="0.2">
      <c r="A309" s="322" t="s">
        <v>569</v>
      </c>
      <c r="B309" s="262" t="s">
        <v>635</v>
      </c>
      <c r="C309" s="244" t="s">
        <v>555</v>
      </c>
      <c r="D309" s="244" t="s">
        <v>372</v>
      </c>
      <c r="E309" s="244" t="s">
        <v>570</v>
      </c>
      <c r="F309" s="244"/>
      <c r="G309" s="281">
        <f>SUM(G310:G311)</f>
        <v>200</v>
      </c>
    </row>
    <row r="310" spans="1:7" ht="27.75" customHeight="1" x14ac:dyDescent="0.2">
      <c r="A310" s="238" t="s">
        <v>637</v>
      </c>
      <c r="B310" s="249" t="s">
        <v>635</v>
      </c>
      <c r="C310" s="240" t="s">
        <v>555</v>
      </c>
      <c r="D310" s="240" t="s">
        <v>372</v>
      </c>
      <c r="E310" s="240" t="s">
        <v>570</v>
      </c>
      <c r="F310" s="240" t="s">
        <v>376</v>
      </c>
      <c r="G310" s="294">
        <v>1</v>
      </c>
    </row>
    <row r="311" spans="1:7" ht="22.5" customHeight="1" x14ac:dyDescent="0.25">
      <c r="A311" s="238" t="s">
        <v>385</v>
      </c>
      <c r="B311" s="249" t="s">
        <v>635</v>
      </c>
      <c r="C311" s="240" t="s">
        <v>555</v>
      </c>
      <c r="D311" s="240" t="s">
        <v>372</v>
      </c>
      <c r="E311" s="240" t="s">
        <v>570</v>
      </c>
      <c r="F311" s="240" t="s">
        <v>386</v>
      </c>
      <c r="G311" s="288">
        <v>199</v>
      </c>
    </row>
    <row r="312" spans="1:7" ht="41.45" customHeight="1" x14ac:dyDescent="0.2">
      <c r="A312" s="323" t="s">
        <v>693</v>
      </c>
      <c r="B312" s="262" t="s">
        <v>635</v>
      </c>
      <c r="C312" s="244" t="s">
        <v>555</v>
      </c>
      <c r="D312" s="244" t="s">
        <v>372</v>
      </c>
      <c r="E312" s="244" t="s">
        <v>572</v>
      </c>
      <c r="F312" s="244"/>
      <c r="G312" s="281">
        <f>SUM(G313)</f>
        <v>150</v>
      </c>
    </row>
    <row r="313" spans="1:7" ht="18.600000000000001" customHeight="1" x14ac:dyDescent="0.2">
      <c r="A313" s="238" t="s">
        <v>385</v>
      </c>
      <c r="B313" s="249" t="s">
        <v>635</v>
      </c>
      <c r="C313" s="240" t="s">
        <v>555</v>
      </c>
      <c r="D313" s="240" t="s">
        <v>372</v>
      </c>
      <c r="E313" s="240" t="s">
        <v>572</v>
      </c>
      <c r="F313" s="240" t="s">
        <v>386</v>
      </c>
      <c r="G313" s="294">
        <v>150</v>
      </c>
    </row>
    <row r="314" spans="1:7" s="282" customFormat="1" ht="39.75" customHeight="1" x14ac:dyDescent="0.25">
      <c r="A314" s="323" t="s">
        <v>694</v>
      </c>
      <c r="B314" s="262" t="s">
        <v>635</v>
      </c>
      <c r="C314" s="244" t="s">
        <v>555</v>
      </c>
      <c r="D314" s="244" t="s">
        <v>372</v>
      </c>
      <c r="E314" s="244" t="s">
        <v>574</v>
      </c>
      <c r="F314" s="244"/>
      <c r="G314" s="281">
        <f>SUM(G316+G315)</f>
        <v>240.54</v>
      </c>
    </row>
    <row r="315" spans="1:7" s="261" customFormat="1" ht="24.75" customHeight="1" x14ac:dyDescent="0.2">
      <c r="A315" s="238" t="s">
        <v>637</v>
      </c>
      <c r="B315" s="249" t="s">
        <v>635</v>
      </c>
      <c r="C315" s="240" t="s">
        <v>555</v>
      </c>
      <c r="D315" s="240" t="s">
        <v>372</v>
      </c>
      <c r="E315" s="240" t="s">
        <v>574</v>
      </c>
      <c r="F315" s="240" t="s">
        <v>376</v>
      </c>
      <c r="G315" s="294">
        <v>0.54</v>
      </c>
    </row>
    <row r="316" spans="1:7" ht="18" customHeight="1" x14ac:dyDescent="0.2">
      <c r="A316" s="238" t="s">
        <v>385</v>
      </c>
      <c r="B316" s="249" t="s">
        <v>635</v>
      </c>
      <c r="C316" s="240" t="s">
        <v>555</v>
      </c>
      <c r="D316" s="240" t="s">
        <v>372</v>
      </c>
      <c r="E316" s="240" t="s">
        <v>574</v>
      </c>
      <c r="F316" s="240" t="s">
        <v>386</v>
      </c>
      <c r="G316" s="294">
        <v>240</v>
      </c>
    </row>
    <row r="317" spans="1:7" s="282" customFormat="1" ht="39" customHeight="1" x14ac:dyDescent="0.25">
      <c r="A317" s="323" t="s">
        <v>695</v>
      </c>
      <c r="B317" s="249" t="s">
        <v>635</v>
      </c>
      <c r="C317" s="240" t="s">
        <v>555</v>
      </c>
      <c r="D317" s="240" t="s">
        <v>372</v>
      </c>
      <c r="E317" s="240" t="s">
        <v>576</v>
      </c>
      <c r="F317" s="240"/>
      <c r="G317" s="294">
        <f>SUM(G319+G318)</f>
        <v>252.6</v>
      </c>
    </row>
    <row r="318" spans="1:7" s="261" customFormat="1" ht="25.5" customHeight="1" x14ac:dyDescent="0.2">
      <c r="A318" s="238" t="s">
        <v>637</v>
      </c>
      <c r="B318" s="262" t="s">
        <v>635</v>
      </c>
      <c r="C318" s="244" t="s">
        <v>555</v>
      </c>
      <c r="D318" s="244" t="s">
        <v>372</v>
      </c>
      <c r="E318" s="244" t="s">
        <v>576</v>
      </c>
      <c r="F318" s="244" t="s">
        <v>376</v>
      </c>
      <c r="G318" s="281">
        <v>0.6</v>
      </c>
    </row>
    <row r="319" spans="1:7" ht="16.5" customHeight="1" x14ac:dyDescent="0.2">
      <c r="A319" s="242" t="s">
        <v>385</v>
      </c>
      <c r="B319" s="262" t="s">
        <v>635</v>
      </c>
      <c r="C319" s="244" t="s">
        <v>555</v>
      </c>
      <c r="D319" s="244" t="s">
        <v>372</v>
      </c>
      <c r="E319" s="244" t="s">
        <v>576</v>
      </c>
      <c r="F319" s="244" t="s">
        <v>386</v>
      </c>
      <c r="G319" s="281">
        <v>252</v>
      </c>
    </row>
    <row r="320" spans="1:7" s="282" customFormat="1" ht="18.75" customHeight="1" x14ac:dyDescent="0.25">
      <c r="A320" s="234" t="s">
        <v>417</v>
      </c>
      <c r="B320" s="324" t="s">
        <v>635</v>
      </c>
      <c r="C320" s="236" t="s">
        <v>555</v>
      </c>
      <c r="D320" s="236" t="s">
        <v>372</v>
      </c>
      <c r="E320" s="236" t="s">
        <v>696</v>
      </c>
      <c r="F320" s="236"/>
      <c r="G320" s="288">
        <f>SUM(G323+G326+G328+G321)</f>
        <v>9419</v>
      </c>
    </row>
    <row r="321" spans="1:7" ht="39" customHeight="1" x14ac:dyDescent="0.2">
      <c r="A321" s="272" t="s">
        <v>497</v>
      </c>
      <c r="B321" s="244" t="s">
        <v>635</v>
      </c>
      <c r="C321" s="244" t="s">
        <v>555</v>
      </c>
      <c r="D321" s="244" t="s">
        <v>372</v>
      </c>
      <c r="E321" s="262" t="s">
        <v>498</v>
      </c>
      <c r="F321" s="262"/>
      <c r="G321" s="267">
        <f>SUM(G322)</f>
        <v>300</v>
      </c>
    </row>
    <row r="322" spans="1:7" ht="20.25" customHeight="1" x14ac:dyDescent="0.2">
      <c r="A322" s="238" t="s">
        <v>385</v>
      </c>
      <c r="B322" s="240" t="s">
        <v>635</v>
      </c>
      <c r="C322" s="240" t="s">
        <v>555</v>
      </c>
      <c r="D322" s="240" t="s">
        <v>372</v>
      </c>
      <c r="E322" s="249" t="s">
        <v>498</v>
      </c>
      <c r="F322" s="249" t="s">
        <v>386</v>
      </c>
      <c r="G322" s="251">
        <v>300</v>
      </c>
    </row>
    <row r="323" spans="1:7" ht="75.599999999999994" customHeight="1" x14ac:dyDescent="0.2">
      <c r="A323" s="242" t="s">
        <v>577</v>
      </c>
      <c r="B323" s="243" t="s">
        <v>635</v>
      </c>
      <c r="C323" s="244" t="s">
        <v>555</v>
      </c>
      <c r="D323" s="244" t="s">
        <v>372</v>
      </c>
      <c r="E323" s="244" t="s">
        <v>578</v>
      </c>
      <c r="F323" s="244"/>
      <c r="G323" s="281">
        <f>SUM(G325+G324)</f>
        <v>8379</v>
      </c>
    </row>
    <row r="324" spans="1:7" s="282" customFormat="1" ht="20.25" customHeight="1" x14ac:dyDescent="0.25">
      <c r="A324" s="238" t="s">
        <v>385</v>
      </c>
      <c r="B324" s="249" t="s">
        <v>635</v>
      </c>
      <c r="C324" s="240" t="s">
        <v>555</v>
      </c>
      <c r="D324" s="240" t="s">
        <v>372</v>
      </c>
      <c r="E324" s="240" t="s">
        <v>579</v>
      </c>
      <c r="F324" s="240" t="s">
        <v>386</v>
      </c>
      <c r="G324" s="294">
        <v>5525.25</v>
      </c>
    </row>
    <row r="325" spans="1:7" s="282" customFormat="1" ht="20.25" customHeight="1" x14ac:dyDescent="0.25">
      <c r="A325" s="238" t="s">
        <v>385</v>
      </c>
      <c r="B325" s="249" t="s">
        <v>635</v>
      </c>
      <c r="C325" s="240" t="s">
        <v>555</v>
      </c>
      <c r="D325" s="240" t="s">
        <v>372</v>
      </c>
      <c r="E325" s="240" t="s">
        <v>580</v>
      </c>
      <c r="F325" s="240" t="s">
        <v>386</v>
      </c>
      <c r="G325" s="294">
        <v>2853.75</v>
      </c>
    </row>
    <row r="326" spans="1:7" ht="41.25" customHeight="1" x14ac:dyDescent="0.2">
      <c r="A326" s="242" t="s">
        <v>686</v>
      </c>
      <c r="B326" s="243" t="s">
        <v>635</v>
      </c>
      <c r="C326" s="244" t="s">
        <v>555</v>
      </c>
      <c r="D326" s="244" t="s">
        <v>372</v>
      </c>
      <c r="E326" s="244" t="s">
        <v>582</v>
      </c>
      <c r="F326" s="244"/>
      <c r="G326" s="281">
        <f>SUM(G327)</f>
        <v>140</v>
      </c>
    </row>
    <row r="327" spans="1:7" ht="25.9" customHeight="1" x14ac:dyDescent="0.2">
      <c r="A327" s="238" t="s">
        <v>637</v>
      </c>
      <c r="B327" s="240" t="s">
        <v>635</v>
      </c>
      <c r="C327" s="240" t="s">
        <v>555</v>
      </c>
      <c r="D327" s="240" t="s">
        <v>372</v>
      </c>
      <c r="E327" s="240" t="s">
        <v>582</v>
      </c>
      <c r="F327" s="240" t="s">
        <v>376</v>
      </c>
      <c r="G327" s="294">
        <v>140</v>
      </c>
    </row>
    <row r="328" spans="1:7" s="248" customFormat="1" ht="78.599999999999994" customHeight="1" x14ac:dyDescent="0.2">
      <c r="A328" s="272" t="s">
        <v>697</v>
      </c>
      <c r="B328" s="262" t="s">
        <v>635</v>
      </c>
      <c r="C328" s="262" t="s">
        <v>555</v>
      </c>
      <c r="D328" s="262" t="s">
        <v>372</v>
      </c>
      <c r="E328" s="262" t="s">
        <v>585</v>
      </c>
      <c r="F328" s="262"/>
      <c r="G328" s="267">
        <f>SUM(G329)</f>
        <v>600</v>
      </c>
    </row>
    <row r="329" spans="1:7" s="241" customFormat="1" ht="24" customHeight="1" x14ac:dyDescent="0.2">
      <c r="A329" s="238" t="s">
        <v>637</v>
      </c>
      <c r="B329" s="249" t="s">
        <v>635</v>
      </c>
      <c r="C329" s="249" t="s">
        <v>555</v>
      </c>
      <c r="D329" s="249" t="s">
        <v>372</v>
      </c>
      <c r="E329" s="249" t="s">
        <v>585</v>
      </c>
      <c r="F329" s="249" t="s">
        <v>376</v>
      </c>
      <c r="G329" s="251">
        <v>600</v>
      </c>
    </row>
    <row r="330" spans="1:7" ht="19.5" customHeight="1" x14ac:dyDescent="0.2">
      <c r="A330" s="311" t="s">
        <v>586</v>
      </c>
      <c r="B330" s="232" t="s">
        <v>635</v>
      </c>
      <c r="C330" s="255" t="s">
        <v>555</v>
      </c>
      <c r="D330" s="255" t="s">
        <v>380</v>
      </c>
      <c r="E330" s="255"/>
      <c r="F330" s="255"/>
      <c r="G330" s="312">
        <f>SUM(G331)</f>
        <v>20264.77</v>
      </c>
    </row>
    <row r="331" spans="1:7" ht="26.45" customHeight="1" x14ac:dyDescent="0.2">
      <c r="A331" s="311" t="s">
        <v>587</v>
      </c>
      <c r="B331" s="325">
        <v>510</v>
      </c>
      <c r="C331" s="255" t="s">
        <v>555</v>
      </c>
      <c r="D331" s="255" t="s">
        <v>380</v>
      </c>
      <c r="E331" s="255"/>
      <c r="F331" s="255"/>
      <c r="G331" s="312">
        <f>SUM(G332)</f>
        <v>20264.77</v>
      </c>
    </row>
    <row r="332" spans="1:7" ht="18" customHeight="1" x14ac:dyDescent="0.25">
      <c r="A332" s="319" t="s">
        <v>588</v>
      </c>
      <c r="B332" s="298">
        <v>510</v>
      </c>
      <c r="C332" s="236" t="s">
        <v>555</v>
      </c>
      <c r="D332" s="236" t="s">
        <v>380</v>
      </c>
      <c r="E332" s="236"/>
      <c r="F332" s="236"/>
      <c r="G332" s="288">
        <f>SUM(G333+G335+G337)</f>
        <v>20264.77</v>
      </c>
    </row>
    <row r="333" spans="1:7" x14ac:dyDescent="0.2">
      <c r="A333" s="302" t="s">
        <v>589</v>
      </c>
      <c r="B333" s="303">
        <v>510</v>
      </c>
      <c r="C333" s="240" t="s">
        <v>555</v>
      </c>
      <c r="D333" s="240" t="s">
        <v>380</v>
      </c>
      <c r="E333" s="240" t="s">
        <v>590</v>
      </c>
      <c r="F333" s="240"/>
      <c r="G333" s="294">
        <f>SUM(G334)</f>
        <v>5000</v>
      </c>
    </row>
    <row r="334" spans="1:7" x14ac:dyDescent="0.2">
      <c r="A334" s="242" t="s">
        <v>385</v>
      </c>
      <c r="B334" s="313">
        <v>510</v>
      </c>
      <c r="C334" s="244" t="s">
        <v>555</v>
      </c>
      <c r="D334" s="244" t="s">
        <v>380</v>
      </c>
      <c r="E334" s="244" t="s">
        <v>590</v>
      </c>
      <c r="F334" s="244" t="s">
        <v>386</v>
      </c>
      <c r="G334" s="281">
        <v>5000</v>
      </c>
    </row>
    <row r="335" spans="1:7" x14ac:dyDescent="0.2">
      <c r="A335" s="302" t="s">
        <v>591</v>
      </c>
      <c r="B335" s="303">
        <v>510</v>
      </c>
      <c r="C335" s="240" t="s">
        <v>555</v>
      </c>
      <c r="D335" s="240" t="s">
        <v>380</v>
      </c>
      <c r="E335" s="240" t="s">
        <v>592</v>
      </c>
      <c r="F335" s="240"/>
      <c r="G335" s="294">
        <f>SUM(G336)</f>
        <v>4750</v>
      </c>
    </row>
    <row r="336" spans="1:7" x14ac:dyDescent="0.2">
      <c r="A336" s="242" t="s">
        <v>385</v>
      </c>
      <c r="B336" s="313">
        <v>510</v>
      </c>
      <c r="C336" s="244" t="s">
        <v>555</v>
      </c>
      <c r="D336" s="244" t="s">
        <v>380</v>
      </c>
      <c r="E336" s="244" t="s">
        <v>592</v>
      </c>
      <c r="F336" s="244" t="s">
        <v>386</v>
      </c>
      <c r="G336" s="281">
        <v>4750</v>
      </c>
    </row>
    <row r="337" spans="1:7" x14ac:dyDescent="0.2">
      <c r="A337" s="302" t="s">
        <v>589</v>
      </c>
      <c r="B337" s="303">
        <v>510</v>
      </c>
      <c r="C337" s="240" t="s">
        <v>555</v>
      </c>
      <c r="D337" s="240" t="s">
        <v>380</v>
      </c>
      <c r="E337" s="240" t="s">
        <v>593</v>
      </c>
      <c r="F337" s="240"/>
      <c r="G337" s="294">
        <f>SUM(G338)</f>
        <v>10514.77</v>
      </c>
    </row>
    <row r="338" spans="1:7" x14ac:dyDescent="0.2">
      <c r="A338" s="242" t="s">
        <v>385</v>
      </c>
      <c r="B338" s="313">
        <v>510</v>
      </c>
      <c r="C338" s="244" t="s">
        <v>555</v>
      </c>
      <c r="D338" s="244" t="s">
        <v>380</v>
      </c>
      <c r="E338" s="244" t="s">
        <v>593</v>
      </c>
      <c r="F338" s="244" t="s">
        <v>386</v>
      </c>
      <c r="G338" s="281">
        <v>10514.77</v>
      </c>
    </row>
    <row r="339" spans="1:7" ht="28.9" customHeight="1" x14ac:dyDescent="0.25">
      <c r="A339" s="278" t="s">
        <v>594</v>
      </c>
      <c r="B339" s="297">
        <v>510</v>
      </c>
      <c r="C339" s="274" t="s">
        <v>555</v>
      </c>
      <c r="D339" s="274" t="s">
        <v>505</v>
      </c>
      <c r="E339" s="274"/>
      <c r="F339" s="274"/>
      <c r="G339" s="275">
        <f>SUM(G340)</f>
        <v>5751.5199999999995</v>
      </c>
    </row>
    <row r="340" spans="1:7" ht="25.5" x14ac:dyDescent="0.2">
      <c r="A340" s="230" t="s">
        <v>402</v>
      </c>
      <c r="B340" s="297">
        <v>510</v>
      </c>
      <c r="C340" s="231" t="s">
        <v>555</v>
      </c>
      <c r="D340" s="231" t="s">
        <v>505</v>
      </c>
      <c r="E340" s="231"/>
      <c r="F340" s="231"/>
      <c r="G340" s="280">
        <f>SUM(G341+G349+G352)</f>
        <v>5751.5199999999995</v>
      </c>
    </row>
    <row r="341" spans="1:7" x14ac:dyDescent="0.2">
      <c r="A341" s="242" t="s">
        <v>374</v>
      </c>
      <c r="B341" s="313">
        <v>510</v>
      </c>
      <c r="C341" s="262" t="s">
        <v>555</v>
      </c>
      <c r="D341" s="262" t="s">
        <v>505</v>
      </c>
      <c r="E341" s="262"/>
      <c r="F341" s="262"/>
      <c r="G341" s="267">
        <f>SUM(G345+G342)</f>
        <v>2751.58</v>
      </c>
    </row>
    <row r="342" spans="1:7" ht="38.25" x14ac:dyDescent="0.2">
      <c r="A342" s="242" t="s">
        <v>595</v>
      </c>
      <c r="B342" s="304">
        <v>510</v>
      </c>
      <c r="C342" s="262" t="s">
        <v>555</v>
      </c>
      <c r="D342" s="262" t="s">
        <v>505</v>
      </c>
      <c r="E342" s="262" t="s">
        <v>596</v>
      </c>
      <c r="F342" s="262"/>
      <c r="G342" s="267">
        <f>SUM(G343+G344)</f>
        <v>621.44000000000005</v>
      </c>
    </row>
    <row r="343" spans="1:7" ht="51.75" customHeight="1" x14ac:dyDescent="0.2">
      <c r="A343" s="238" t="s">
        <v>636</v>
      </c>
      <c r="B343" s="303">
        <v>510</v>
      </c>
      <c r="C343" s="249" t="s">
        <v>555</v>
      </c>
      <c r="D343" s="249" t="s">
        <v>505</v>
      </c>
      <c r="E343" s="249" t="s">
        <v>596</v>
      </c>
      <c r="F343" s="240" t="s">
        <v>370</v>
      </c>
      <c r="G343" s="251">
        <v>621.44000000000005</v>
      </c>
    </row>
    <row r="344" spans="1:7" ht="25.15" hidden="1" customHeight="1" x14ac:dyDescent="0.2">
      <c r="A344" s="238" t="s">
        <v>637</v>
      </c>
      <c r="B344" s="303">
        <v>510</v>
      </c>
      <c r="C344" s="249" t="s">
        <v>555</v>
      </c>
      <c r="D344" s="249" t="s">
        <v>505</v>
      </c>
      <c r="E344" s="249" t="s">
        <v>596</v>
      </c>
      <c r="F344" s="240" t="s">
        <v>376</v>
      </c>
      <c r="G344" s="251"/>
    </row>
    <row r="345" spans="1:7" s="248" customFormat="1" ht="38.25" x14ac:dyDescent="0.2">
      <c r="A345" s="326" t="s">
        <v>599</v>
      </c>
      <c r="B345" s="304">
        <v>510</v>
      </c>
      <c r="C345" s="262" t="s">
        <v>555</v>
      </c>
      <c r="D345" s="262" t="s">
        <v>505</v>
      </c>
      <c r="E345" s="262" t="s">
        <v>600</v>
      </c>
      <c r="F345" s="262"/>
      <c r="G345" s="267">
        <f>SUM(G346+G347+G348)</f>
        <v>2130.14</v>
      </c>
    </row>
    <row r="346" spans="1:7" ht="49.9" customHeight="1" x14ac:dyDescent="0.2">
      <c r="A346" s="238" t="s">
        <v>636</v>
      </c>
      <c r="B346" s="303">
        <v>510</v>
      </c>
      <c r="C346" s="249" t="s">
        <v>555</v>
      </c>
      <c r="D346" s="249" t="s">
        <v>505</v>
      </c>
      <c r="E346" s="249" t="s">
        <v>600</v>
      </c>
      <c r="F346" s="240" t="s">
        <v>370</v>
      </c>
      <c r="G346" s="251">
        <v>2125.14</v>
      </c>
    </row>
    <row r="347" spans="1:7" ht="25.5" customHeight="1" x14ac:dyDescent="0.2">
      <c r="A347" s="238" t="s">
        <v>637</v>
      </c>
      <c r="B347" s="303">
        <v>510</v>
      </c>
      <c r="C347" s="249" t="s">
        <v>555</v>
      </c>
      <c r="D347" s="249" t="s">
        <v>505</v>
      </c>
      <c r="E347" s="249" t="s">
        <v>600</v>
      </c>
      <c r="F347" s="240" t="s">
        <v>376</v>
      </c>
      <c r="G347" s="251">
        <v>4.72</v>
      </c>
    </row>
    <row r="348" spans="1:7" ht="22.5" customHeight="1" x14ac:dyDescent="0.2">
      <c r="A348" s="238" t="s">
        <v>377</v>
      </c>
      <c r="B348" s="303">
        <v>510</v>
      </c>
      <c r="C348" s="249" t="s">
        <v>555</v>
      </c>
      <c r="D348" s="249" t="s">
        <v>505</v>
      </c>
      <c r="E348" s="249" t="s">
        <v>600</v>
      </c>
      <c r="F348" s="240" t="s">
        <v>378</v>
      </c>
      <c r="G348" s="251">
        <v>0.28000000000000003</v>
      </c>
    </row>
    <row r="349" spans="1:7" s="248" customFormat="1" ht="25.5" customHeight="1" x14ac:dyDescent="0.2">
      <c r="A349" s="242" t="s">
        <v>601</v>
      </c>
      <c r="B349" s="304">
        <v>510</v>
      </c>
      <c r="C349" s="262" t="s">
        <v>555</v>
      </c>
      <c r="D349" s="262" t="s">
        <v>505</v>
      </c>
      <c r="E349" s="262" t="s">
        <v>602</v>
      </c>
      <c r="F349" s="262"/>
      <c r="G349" s="267">
        <f>SUM(G350+G351)</f>
        <v>1126.0999999999999</v>
      </c>
    </row>
    <row r="350" spans="1:7" ht="54" customHeight="1" x14ac:dyDescent="0.2">
      <c r="A350" s="238" t="s">
        <v>636</v>
      </c>
      <c r="B350" s="313">
        <v>510</v>
      </c>
      <c r="C350" s="262" t="s">
        <v>555</v>
      </c>
      <c r="D350" s="262" t="s">
        <v>505</v>
      </c>
      <c r="E350" s="249" t="s">
        <v>602</v>
      </c>
      <c r="F350" s="244" t="s">
        <v>370</v>
      </c>
      <c r="G350" s="267">
        <v>876.1</v>
      </c>
    </row>
    <row r="351" spans="1:7" ht="26.25" customHeight="1" x14ac:dyDescent="0.2">
      <c r="A351" s="238" t="s">
        <v>637</v>
      </c>
      <c r="B351" s="313">
        <v>510</v>
      </c>
      <c r="C351" s="262" t="s">
        <v>555</v>
      </c>
      <c r="D351" s="262" t="s">
        <v>505</v>
      </c>
      <c r="E351" s="249" t="s">
        <v>602</v>
      </c>
      <c r="F351" s="244" t="s">
        <v>376</v>
      </c>
      <c r="G351" s="267">
        <v>250</v>
      </c>
    </row>
    <row r="352" spans="1:7" ht="25.9" customHeight="1" x14ac:dyDescent="0.25">
      <c r="A352" s="234" t="s">
        <v>366</v>
      </c>
      <c r="B352" s="266" t="s">
        <v>635</v>
      </c>
      <c r="C352" s="236" t="s">
        <v>555</v>
      </c>
      <c r="D352" s="236" t="s">
        <v>505</v>
      </c>
      <c r="E352" s="236" t="s">
        <v>598</v>
      </c>
      <c r="F352" s="236"/>
      <c r="G352" s="258">
        <f>SUM(G353)</f>
        <v>1873.84</v>
      </c>
    </row>
    <row r="353" spans="1:7" s="241" customFormat="1" ht="39.75" customHeight="1" x14ac:dyDescent="0.2">
      <c r="A353" s="269" t="s">
        <v>597</v>
      </c>
      <c r="B353" s="240" t="s">
        <v>635</v>
      </c>
      <c r="C353" s="249" t="s">
        <v>555</v>
      </c>
      <c r="D353" s="249" t="s">
        <v>505</v>
      </c>
      <c r="E353" s="249" t="s">
        <v>598</v>
      </c>
      <c r="F353" s="249"/>
      <c r="G353" s="251">
        <f>SUM(G354+G355)</f>
        <v>1873.84</v>
      </c>
    </row>
    <row r="354" spans="1:7" ht="51.75" customHeight="1" x14ac:dyDescent="0.2">
      <c r="A354" s="238" t="s">
        <v>636</v>
      </c>
      <c r="B354" s="240" t="s">
        <v>635</v>
      </c>
      <c r="C354" s="240" t="s">
        <v>555</v>
      </c>
      <c r="D354" s="240" t="s">
        <v>505</v>
      </c>
      <c r="E354" s="249" t="s">
        <v>598</v>
      </c>
      <c r="F354" s="240" t="s">
        <v>370</v>
      </c>
      <c r="G354" s="251">
        <v>1863.84</v>
      </c>
    </row>
    <row r="355" spans="1:7" ht="24" customHeight="1" x14ac:dyDescent="0.2">
      <c r="A355" s="238" t="s">
        <v>637</v>
      </c>
      <c r="B355" s="240" t="s">
        <v>635</v>
      </c>
      <c r="C355" s="240" t="s">
        <v>555</v>
      </c>
      <c r="D355" s="240" t="s">
        <v>505</v>
      </c>
      <c r="E355" s="249" t="s">
        <v>598</v>
      </c>
      <c r="F355" s="240" t="s">
        <v>376</v>
      </c>
      <c r="G355" s="251">
        <v>10</v>
      </c>
    </row>
    <row r="356" spans="1:7" s="263" customFormat="1" ht="55.5" customHeight="1" x14ac:dyDescent="0.2">
      <c r="A356" s="327" t="s">
        <v>698</v>
      </c>
      <c r="B356" s="328">
        <v>510</v>
      </c>
      <c r="C356" s="329"/>
      <c r="D356" s="329"/>
      <c r="E356" s="329"/>
      <c r="F356" s="255"/>
      <c r="G356" s="253">
        <f>SUM(G357)</f>
        <v>9170</v>
      </c>
    </row>
    <row r="357" spans="1:7" ht="25.5" x14ac:dyDescent="0.2">
      <c r="A357" s="330" t="s">
        <v>415</v>
      </c>
      <c r="B357" s="303">
        <v>510</v>
      </c>
      <c r="C357" s="331" t="s">
        <v>363</v>
      </c>
      <c r="D357" s="249" t="s">
        <v>398</v>
      </c>
      <c r="E357" s="249"/>
      <c r="F357" s="332"/>
      <c r="G357" s="251">
        <f>SUM(G360+G361+G358)</f>
        <v>9170</v>
      </c>
    </row>
    <row r="358" spans="1:7" s="248" customFormat="1" ht="51" x14ac:dyDescent="0.2">
      <c r="A358" s="333" t="s">
        <v>224</v>
      </c>
      <c r="B358" s="334">
        <v>510</v>
      </c>
      <c r="C358" s="335" t="s">
        <v>363</v>
      </c>
      <c r="D358" s="262" t="s">
        <v>398</v>
      </c>
      <c r="E358" s="336" t="s">
        <v>699</v>
      </c>
      <c r="F358" s="337"/>
      <c r="G358" s="338">
        <f>SUM(G359)</f>
        <v>4585</v>
      </c>
    </row>
    <row r="359" spans="1:7" ht="54.6" customHeight="1" x14ac:dyDescent="0.2">
      <c r="A359" s="238" t="s">
        <v>636</v>
      </c>
      <c r="B359" s="339">
        <v>510</v>
      </c>
      <c r="C359" s="331" t="s">
        <v>363</v>
      </c>
      <c r="D359" s="249" t="s">
        <v>398</v>
      </c>
      <c r="E359" s="249" t="s">
        <v>699</v>
      </c>
      <c r="F359" s="332" t="s">
        <v>370</v>
      </c>
      <c r="G359" s="340">
        <v>4585</v>
      </c>
    </row>
    <row r="360" spans="1:7" s="241" customFormat="1" ht="51" customHeight="1" x14ac:dyDescent="0.2">
      <c r="A360" s="238" t="s">
        <v>636</v>
      </c>
      <c r="B360" s="303">
        <v>510</v>
      </c>
      <c r="C360" s="249" t="s">
        <v>363</v>
      </c>
      <c r="D360" s="249" t="s">
        <v>398</v>
      </c>
      <c r="E360" s="249" t="s">
        <v>416</v>
      </c>
      <c r="F360" s="240" t="s">
        <v>370</v>
      </c>
      <c r="G360" s="340">
        <v>3383.19</v>
      </c>
    </row>
    <row r="361" spans="1:7" s="248" customFormat="1" ht="25.5" x14ac:dyDescent="0.2">
      <c r="A361" s="238" t="s">
        <v>637</v>
      </c>
      <c r="B361" s="341">
        <v>510</v>
      </c>
      <c r="C361" s="262" t="s">
        <v>363</v>
      </c>
      <c r="D361" s="342" t="s">
        <v>398</v>
      </c>
      <c r="E361" s="343" t="s">
        <v>416</v>
      </c>
      <c r="F361" s="344" t="s">
        <v>376</v>
      </c>
      <c r="G361" s="267">
        <v>1201.81</v>
      </c>
    </row>
    <row r="362" spans="1:7" ht="14.25" x14ac:dyDescent="0.2">
      <c r="A362" s="366" t="s">
        <v>622</v>
      </c>
      <c r="B362" s="367"/>
      <c r="C362" s="367"/>
      <c r="D362" s="367"/>
      <c r="E362" s="367"/>
      <c r="F362" s="368"/>
      <c r="G362" s="345">
        <f>SUM(G13+G25+G289+G356+G77)</f>
        <v>846778.79999999993</v>
      </c>
    </row>
    <row r="366" spans="1:7" x14ac:dyDescent="0.2">
      <c r="G366" s="348"/>
    </row>
  </sheetData>
  <mergeCells count="12">
    <mergeCell ref="A362:F362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" right="0.7" top="0.75" bottom="0.75" header="0.3" footer="0.3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2018-06-28T14:34:20Z</dcterms:modified>
</cp:coreProperties>
</file>