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безв. поступ." sheetId="1" r:id="rId1"/>
    <sheet name="расходы" sheetId="2" r:id="rId2"/>
    <sheet name="ведомст." sheetId="3" r:id="rId3"/>
  </sheets>
  <calcPr calcId="144525"/>
</workbook>
</file>

<file path=xl/calcChain.xml><?xml version="1.0" encoding="utf-8"?>
<calcChain xmlns="http://schemas.openxmlformats.org/spreadsheetml/2006/main">
  <c r="G372" i="3" l="1"/>
  <c r="G371" i="3" s="1"/>
  <c r="G370" i="3" s="1"/>
  <c r="G367" i="3"/>
  <c r="G366" i="3"/>
  <c r="G363" i="3"/>
  <c r="G359" i="3"/>
  <c r="G356" i="3"/>
  <c r="G355" i="3"/>
  <c r="G354" i="3"/>
  <c r="G353" i="3" s="1"/>
  <c r="G351" i="3"/>
  <c r="G349" i="3"/>
  <c r="G347" i="3"/>
  <c r="G346" i="3" s="1"/>
  <c r="G345" i="3" s="1"/>
  <c r="G344" i="3" s="1"/>
  <c r="G342" i="3"/>
  <c r="G340" i="3"/>
  <c r="G337" i="3"/>
  <c r="G334" i="3"/>
  <c r="G333" i="3" s="1"/>
  <c r="G330" i="3"/>
  <c r="G327" i="3"/>
  <c r="G325" i="3"/>
  <c r="G321" i="3" s="1"/>
  <c r="G318" i="3" s="1"/>
  <c r="G317" i="3" s="1"/>
  <c r="G322" i="3"/>
  <c r="G319" i="3"/>
  <c r="G315" i="3"/>
  <c r="G313" i="3"/>
  <c r="G311" i="3"/>
  <c r="G310" i="3"/>
  <c r="G309" i="3" s="1"/>
  <c r="G308" i="3" s="1"/>
  <c r="G306" i="3"/>
  <c r="G305" i="3"/>
  <c r="G304" i="3" s="1"/>
  <c r="G303" i="3" s="1"/>
  <c r="G300" i="3"/>
  <c r="G297" i="3" s="1"/>
  <c r="G296" i="3" s="1"/>
  <c r="G298" i="3"/>
  <c r="G294" i="3"/>
  <c r="G291" i="3" s="1"/>
  <c r="G290" i="3" s="1"/>
  <c r="G292" i="3"/>
  <c r="G286" i="3"/>
  <c r="G285" i="3" s="1"/>
  <c r="G281" i="3" s="1"/>
  <c r="G283" i="3"/>
  <c r="G282" i="3"/>
  <c r="G278" i="3"/>
  <c r="G277" i="3" s="1"/>
  <c r="G275" i="3"/>
  <c r="G274" i="3"/>
  <c r="G272" i="3"/>
  <c r="G271" i="3" s="1"/>
  <c r="G270" i="3" s="1"/>
  <c r="G267" i="3"/>
  <c r="G266" i="3" s="1"/>
  <c r="G265" i="3" s="1"/>
  <c r="G264" i="3" s="1"/>
  <c r="G258" i="3"/>
  <c r="G257" i="3" s="1"/>
  <c r="G256" i="3" s="1"/>
  <c r="G254" i="3"/>
  <c r="G252" i="3"/>
  <c r="G250" i="3"/>
  <c r="G249" i="3" s="1"/>
  <c r="G245" i="3" s="1"/>
  <c r="G244" i="3" s="1"/>
  <c r="G246" i="3"/>
  <c r="G241" i="3"/>
  <c r="G239" i="3"/>
  <c r="G238" i="3"/>
  <c r="G237" i="3" s="1"/>
  <c r="G234" i="3"/>
  <c r="G232" i="3"/>
  <c r="G231" i="3"/>
  <c r="G226" i="3" s="1"/>
  <c r="G229" i="3"/>
  <c r="G227" i="3"/>
  <c r="G224" i="3"/>
  <c r="G217" i="3" s="1"/>
  <c r="G221" i="3"/>
  <c r="G218" i="3"/>
  <c r="G215" i="3"/>
  <c r="G213" i="3"/>
  <c r="G211" i="3"/>
  <c r="G209" i="3"/>
  <c r="G207" i="3"/>
  <c r="G204" i="3" s="1"/>
  <c r="G205" i="3"/>
  <c r="G202" i="3"/>
  <c r="G200" i="3"/>
  <c r="G198" i="3"/>
  <c r="G196" i="3"/>
  <c r="G194" i="3"/>
  <c r="G193" i="3"/>
  <c r="G192" i="3" s="1"/>
  <c r="G189" i="3"/>
  <c r="G188" i="3"/>
  <c r="G187" i="3"/>
  <c r="G186" i="3" s="1"/>
  <c r="G182" i="3"/>
  <c r="G179" i="3"/>
  <c r="G174" i="3" s="1"/>
  <c r="G169" i="3" s="1"/>
  <c r="G177" i="3"/>
  <c r="G175" i="3"/>
  <c r="G170" i="3"/>
  <c r="G166" i="3"/>
  <c r="G164" i="3"/>
  <c r="G162" i="3"/>
  <c r="G160" i="3"/>
  <c r="G159" i="3" s="1"/>
  <c r="G145" i="3" s="1"/>
  <c r="G154" i="3"/>
  <c r="G152" i="3"/>
  <c r="G149" i="3"/>
  <c r="G146" i="3"/>
  <c r="G143" i="3"/>
  <c r="G141" i="3"/>
  <c r="G139" i="3"/>
  <c r="G137" i="3"/>
  <c r="G132" i="3" s="1"/>
  <c r="G135" i="3"/>
  <c r="G133" i="3"/>
  <c r="G130" i="3"/>
  <c r="G125" i="3"/>
  <c r="G124" i="3" s="1"/>
  <c r="G121" i="3" s="1"/>
  <c r="G120" i="3" s="1"/>
  <c r="G122" i="3"/>
  <c r="G118" i="3"/>
  <c r="G113" i="3" s="1"/>
  <c r="G112" i="3" s="1"/>
  <c r="G92" i="3" s="1"/>
  <c r="G116" i="3"/>
  <c r="G114" i="3"/>
  <c r="G109" i="3"/>
  <c r="G106" i="3"/>
  <c r="G105" i="3"/>
  <c r="G102" i="3" s="1"/>
  <c r="G103" i="3"/>
  <c r="G100" i="3"/>
  <c r="G99" i="3"/>
  <c r="G95" i="3"/>
  <c r="G94" i="3" s="1"/>
  <c r="G93" i="3" s="1"/>
  <c r="G90" i="3"/>
  <c r="G87" i="3" s="1"/>
  <c r="G86" i="3" s="1"/>
  <c r="G85" i="3" s="1"/>
  <c r="G84" i="3" s="1"/>
  <c r="G88" i="3"/>
  <c r="G82" i="3"/>
  <c r="G81" i="3"/>
  <c r="G80" i="3"/>
  <c r="G78" i="3"/>
  <c r="G75" i="3"/>
  <c r="G70" i="3"/>
  <c r="G68" i="3"/>
  <c r="G65" i="3" s="1"/>
  <c r="G66" i="3"/>
  <c r="G61" i="3"/>
  <c r="G60" i="3"/>
  <c r="G58" i="3"/>
  <c r="G54" i="3"/>
  <c r="G53" i="3"/>
  <c r="G49" i="3"/>
  <c r="G48" i="3" s="1"/>
  <c r="G46" i="3"/>
  <c r="G43" i="3"/>
  <c r="G42" i="3" s="1"/>
  <c r="G41" i="3" s="1"/>
  <c r="G39" i="3"/>
  <c r="G38" i="3"/>
  <c r="G36" i="3"/>
  <c r="G32" i="3"/>
  <c r="G29" i="3"/>
  <c r="G28" i="3"/>
  <c r="G27" i="3" s="1"/>
  <c r="G21" i="3"/>
  <c r="G20" i="3" s="1"/>
  <c r="G19" i="3" s="1"/>
  <c r="G17" i="3"/>
  <c r="G16" i="3"/>
  <c r="G15" i="3"/>
  <c r="G302" i="3" l="1"/>
  <c r="G14" i="3"/>
  <c r="G13" i="3" s="1"/>
  <c r="G45" i="3"/>
  <c r="G26" i="3" s="1"/>
  <c r="G25" i="3" s="1"/>
  <c r="F20" i="2"/>
  <c r="G377" i="3" l="1"/>
  <c r="F297" i="2"/>
  <c r="F281" i="2"/>
  <c r="F241" i="2"/>
  <c r="F215" i="2"/>
  <c r="F213" i="2"/>
  <c r="F175" i="2"/>
  <c r="F160" i="2"/>
  <c r="F141" i="2"/>
  <c r="F108" i="2"/>
  <c r="F98" i="2"/>
  <c r="F331" i="2" l="1"/>
  <c r="F329" i="2"/>
  <c r="F325" i="2"/>
  <c r="F323" i="2"/>
  <c r="F317" i="2"/>
  <c r="F316" i="2" s="1"/>
  <c r="F314" i="2"/>
  <c r="F313" i="2" s="1"/>
  <c r="F310" i="2"/>
  <c r="F307" i="2"/>
  <c r="F303" i="2"/>
  <c r="F300" i="2"/>
  <c r="F292" i="2"/>
  <c r="F290" i="2"/>
  <c r="F288" i="2"/>
  <c r="F283" i="2"/>
  <c r="F277" i="2"/>
  <c r="F273" i="2"/>
  <c r="F269" i="2"/>
  <c r="F266" i="2"/>
  <c r="F263" i="2"/>
  <c r="F260" i="2"/>
  <c r="F256" i="2"/>
  <c r="F252" i="2"/>
  <c r="F251" i="2" s="1"/>
  <c r="F250" i="2" s="1"/>
  <c r="F247" i="2"/>
  <c r="F246" i="2" s="1"/>
  <c r="F245" i="2" s="1"/>
  <c r="F240" i="2"/>
  <c r="F239" i="2" s="1"/>
  <c r="F237" i="2"/>
  <c r="F235" i="2"/>
  <c r="F233" i="2"/>
  <c r="F229" i="2"/>
  <c r="F224" i="2"/>
  <c r="F222" i="2"/>
  <c r="F217" i="2"/>
  <c r="F210" i="2"/>
  <c r="F206" i="2"/>
  <c r="F203" i="2"/>
  <c r="F200" i="2"/>
  <c r="F197" i="2"/>
  <c r="F195" i="2"/>
  <c r="F193" i="2"/>
  <c r="F191" i="2"/>
  <c r="F189" i="2"/>
  <c r="F187" i="2"/>
  <c r="F184" i="2"/>
  <c r="F183" i="2" s="1"/>
  <c r="F181" i="2"/>
  <c r="F179" i="2"/>
  <c r="F174" i="2"/>
  <c r="F173" i="2" s="1"/>
  <c r="F169" i="2"/>
  <c r="F166" i="2"/>
  <c r="F164" i="2"/>
  <c r="F155" i="2"/>
  <c r="F153" i="2"/>
  <c r="F151" i="2"/>
  <c r="F149" i="2"/>
  <c r="F137" i="2"/>
  <c r="F135" i="2"/>
  <c r="F133" i="2"/>
  <c r="F131" i="2"/>
  <c r="F128" i="2"/>
  <c r="F124" i="2"/>
  <c r="F123" i="2" s="1"/>
  <c r="F119" i="2"/>
  <c r="F117" i="2"/>
  <c r="F115" i="2"/>
  <c r="F110" i="2"/>
  <c r="F107" i="2" s="1"/>
  <c r="F105" i="2"/>
  <c r="F102" i="2"/>
  <c r="F101" i="2" s="1"/>
  <c r="F97" i="2"/>
  <c r="F96" i="2" s="1"/>
  <c r="F93" i="2"/>
  <c r="F91" i="2"/>
  <c r="F90" i="2"/>
  <c r="F89" i="2" s="1"/>
  <c r="F88" i="2" s="1"/>
  <c r="F87" i="2" s="1"/>
  <c r="F85" i="2"/>
  <c r="F84" i="2" s="1"/>
  <c r="F83" i="2" s="1"/>
  <c r="F81" i="2"/>
  <c r="F78" i="2"/>
  <c r="F73" i="2"/>
  <c r="F71" i="2"/>
  <c r="F69" i="2"/>
  <c r="F64" i="2"/>
  <c r="F62" i="2"/>
  <c r="F57" i="2"/>
  <c r="F56" i="2" s="1"/>
  <c r="F54" i="2"/>
  <c r="F50" i="2"/>
  <c r="F45" i="2"/>
  <c r="F44" i="2" s="1"/>
  <c r="F42" i="2"/>
  <c r="F39" i="2"/>
  <c r="F38" i="2" s="1"/>
  <c r="F37" i="2" s="1"/>
  <c r="F35" i="2"/>
  <c r="F34" i="2" s="1"/>
  <c r="F30" i="2"/>
  <c r="F27" i="2"/>
  <c r="F24" i="2"/>
  <c r="F19" i="2"/>
  <c r="F18" i="2" s="1"/>
  <c r="F16" i="2"/>
  <c r="F15" i="2"/>
  <c r="F14" i="2"/>
  <c r="F163" i="2" l="1"/>
  <c r="F159" i="2" s="1"/>
  <c r="F158" i="2" s="1"/>
  <c r="F130" i="2"/>
  <c r="F122" i="2"/>
  <c r="F199" i="2"/>
  <c r="F322" i="2"/>
  <c r="F321" i="2" s="1"/>
  <c r="F104" i="2"/>
  <c r="F272" i="2"/>
  <c r="F296" i="2"/>
  <c r="F295" i="2" s="1"/>
  <c r="F294" i="2" s="1"/>
  <c r="F49" i="2"/>
  <c r="F114" i="2"/>
  <c r="F113" i="2" s="1"/>
  <c r="F95" i="2" s="1"/>
  <c r="F148" i="2"/>
  <c r="F143" i="2" s="1"/>
  <c r="F221" i="2"/>
  <c r="F220" i="2" s="1"/>
  <c r="F312" i="2"/>
  <c r="F259" i="2"/>
  <c r="F258" i="2" s="1"/>
  <c r="F186" i="2"/>
  <c r="F232" i="2"/>
  <c r="F228" i="2" s="1"/>
  <c r="F227" i="2" s="1"/>
  <c r="F26" i="2"/>
  <c r="F23" i="2" s="1"/>
  <c r="F68" i="2"/>
  <c r="F61" i="2"/>
  <c r="F178" i="2"/>
  <c r="F209" i="2"/>
  <c r="F208" i="2" s="1"/>
  <c r="F287" i="2"/>
  <c r="F286" i="2" s="1"/>
  <c r="F285" i="2" s="1"/>
  <c r="F328" i="2"/>
  <c r="F327" i="2" s="1"/>
  <c r="C47" i="1"/>
  <c r="C45" i="1"/>
  <c r="C43" i="1"/>
  <c r="C29" i="1"/>
  <c r="C16" i="1"/>
  <c r="C13" i="1"/>
  <c r="C12" i="1" l="1"/>
  <c r="C11" i="1" s="1"/>
  <c r="F140" i="2"/>
  <c r="F139" i="2" s="1"/>
  <c r="F121" i="2" s="1"/>
  <c r="F255" i="2"/>
  <c r="F254" i="2" s="1"/>
  <c r="F244" i="2" s="1"/>
  <c r="F177" i="2"/>
  <c r="F41" i="2"/>
  <c r="F13" i="2" s="1"/>
  <c r="F333" i="2" l="1"/>
</calcChain>
</file>

<file path=xl/sharedStrings.xml><?xml version="1.0" encoding="utf-8"?>
<sst xmlns="http://schemas.openxmlformats.org/spreadsheetml/2006/main" count="3314" uniqueCount="422">
  <si>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</si>
  <si>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</si>
  <si>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                                                                                                                                           Приложение 2</t>
  </si>
  <si>
    <t xml:space="preserve"> от  "20"  декабря  2017г.  № 232</t>
  </si>
  <si>
    <t>Безвозмездные поступления в 2018 году</t>
  </si>
  <si>
    <t>тыс.руб.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</si>
  <si>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</si>
  <si>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</si>
  <si>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</si>
  <si>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</si>
  <si>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</si>
  <si>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</si>
  <si>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</si>
  <si>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</si>
  <si>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</si>
  <si>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510 2 02 15001 04 0000 151</t>
  </si>
  <si>
    <t>Дотации бюджетам городских округов на выравнивание бюджетной обеспеченности</t>
  </si>
  <si>
    <t>510 2 02 19999 04 0000 151</t>
  </si>
  <si>
    <t>Прочие дотации бюджетам городских округов</t>
  </si>
  <si>
    <t>000 2 02 20000 00 0000 151</t>
  </si>
  <si>
    <t>Субсидии бюджетам бюджетной системы Российской Федерации (межбюджетные субсидии)</t>
  </si>
  <si>
    <t>510 2 02 20041 04 0000 151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</si>
  <si>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</si>
  <si>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510 2 02 25027 04 0000151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</si>
  <si>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</si>
  <si>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510 2 02 25497 04 0000 151</t>
  </si>
  <si>
    <t>Субсидии бюджетам на реализацию мероприятий по обеспечению жильем молодых семей</t>
  </si>
  <si>
    <t>510 2 02 29999 04 0000 151</t>
  </si>
  <si>
    <t xml:space="preserve">Субсидии на мероприятия подпрограммы "Обеспечение жильем молодых семей" </t>
  </si>
  <si>
    <t>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</si>
  <si>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</si>
  <si>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</si>
  <si>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</si>
  <si>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</si>
  <si>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</si>
  <si>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>Субсидии из резервного фонда на возмещение в срок затрат, связанных с организацией теплоснабжения населения</t>
  </si>
  <si>
    <t>Субсидии на обеспечение мероприятий по организации теплоснабжения, водоснабжения и водоотведения</t>
  </si>
  <si>
    <t xml:space="preserve">000 2 02 30000 00 0000 151 </t>
  </si>
  <si>
    <t>Субвенции бюджетам бюджетной системы Российской Федерации</t>
  </si>
  <si>
    <t>510 2 02 30024 04 0000 151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</si>
  <si>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</si>
  <si>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</si>
  <si>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</si>
  <si>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</si>
  <si>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</si>
  <si>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дополнительногообразования детей в муниципальных общеобразовательных организациях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</si>
  <si>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</si>
  <si>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</si>
  <si>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</si>
  <si>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</si>
  <si>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510 2 02 30027 04 0000 151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</si>
  <si>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</si>
  <si>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510 2 02 35120 04 0000 151</t>
  </si>
  <si>
    <t>Субвенции бюджетам городских округов на осущетвление полнлмочий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</si>
  <si>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510 2 02 35930 04 0000 151</t>
  </si>
  <si>
    <t>Субвенции бюджетам городских округов на государственную регистрацию актов гражданского состояния</t>
  </si>
  <si>
    <t>000 2 02 04000 00 0000 151</t>
  </si>
  <si>
    <t>Иные межбюджетные трансферты</t>
  </si>
  <si>
    <t>510 2 02 49999 04 0000 151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</si>
  <si>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</si>
  <si>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</si>
  <si>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</si>
  <si>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510 2 07 04050 04  0000 180</t>
  </si>
  <si>
    <t>Прочие безвозмездные поступления в бюджеты городских округов</t>
  </si>
  <si>
    <t>000 2 18 00000 00 0000 180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</si>
  <si>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</si>
  <si>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510 2 18 04010 04 0000 180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</si>
  <si>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</si>
  <si>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Приложение  2 </t>
  </si>
  <si>
    <t>к решению окружного Совета депутатов</t>
  </si>
  <si>
    <t xml:space="preserve">Приложение  7 </t>
  </si>
  <si>
    <t xml:space="preserve"> от  "20" декабря  2017г.  № 232</t>
  </si>
  <si>
    <r>
      <t xml:space="preserve">               Распределение бюджетных ассигнований на 2018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</si>
  <si>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</si>
  <si>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</si>
  <si>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</si>
  <si>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</si>
  <si>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</si>
  <si>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2018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</si>
  <si>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</si>
  <si>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</si>
  <si>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</si>
  <si>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</si>
  <si>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</si>
  <si>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</si>
  <si>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</si>
  <si>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</si>
  <si>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</si>
  <si>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</si>
  <si>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</si>
  <si>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</si>
  <si>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</si>
  <si>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</si>
  <si>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</si>
  <si>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</si>
  <si>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</si>
  <si>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</si>
  <si>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</si>
  <si>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</si>
  <si>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</si>
  <si>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</si>
  <si>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</si>
  <si>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</si>
  <si>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</si>
  <si>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</si>
  <si>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0Т 04180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</si>
  <si>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</si>
  <si>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</si>
  <si>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</si>
  <si>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</si>
  <si>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</si>
  <si>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</si>
  <si>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0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</si>
  <si>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</si>
  <si>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</si>
  <si>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</si>
  <si>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</si>
  <si>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</si>
  <si>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</si>
  <si>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</si>
  <si>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0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</si>
  <si>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</si>
  <si>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</si>
  <si>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</si>
  <si>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03 0 51 70720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</si>
  <si>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</si>
  <si>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0 5Т 70720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</si>
  <si>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</si>
  <si>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</si>
  <si>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</si>
  <si>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</si>
  <si>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</si>
  <si>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</si>
  <si>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</si>
  <si>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</si>
  <si>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09 2 ЛS 71050</t>
  </si>
  <si>
    <t>Расходы на обеспечение выполнения функций казенными учреждениями</t>
  </si>
  <si>
    <t>09 1 Ц6 00590</t>
  </si>
  <si>
    <t>Программы муниципального образования</t>
  </si>
  <si>
    <t>22 1 77 00000</t>
  </si>
  <si>
    <t xml:space="preserve">Программа "Пожарная безопасность муниципального образования "Советский городской округ" на 2016 - 2018 годы" </t>
  </si>
  <si>
    <t>22 1 77 01000</t>
  </si>
  <si>
    <t>Программа "Повышение эффективности управления муниципальными финансами муниципального образования "Советский городской округ" на период до 2018 года"</t>
  </si>
  <si>
    <t>22 1 77 04000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</si>
  <si>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</si>
  <si>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</si>
  <si>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</si>
  <si>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</si>
  <si>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</si>
  <si>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</si>
  <si>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</si>
  <si>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"Развитие туризма на территории Советского городского округа на 2017 - 2021 годы"</t>
  </si>
  <si>
    <t>22 1 77 19000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</si>
  <si>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</si>
  <si>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</si>
  <si>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</si>
  <si>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</si>
  <si>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Программа "Мероприятия по мобилизационной подготовке в целях обеспечения обороны и безопасности муниципального образования "Советский городской округ" на 2017-2021 годы"</t>
  </si>
  <si>
    <t>22 1 77 16000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</si>
  <si>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</si>
  <si>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</si>
  <si>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</si>
  <si>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Программа "Профилактика правонарушений" на 2017-2019 г.г.</t>
  </si>
  <si>
    <t>22 1 77 02000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</si>
  <si>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</si>
  <si>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</si>
  <si>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</si>
  <si>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Топливно-энергетический комплекс</t>
  </si>
  <si>
    <t>Программа "Газификация муниципального образования "Советский городской округ" 2015-2020 годы"</t>
  </si>
  <si>
    <t>22 1 17 12090</t>
  </si>
  <si>
    <t>22 1 И7 12090</t>
  </si>
  <si>
    <t>Транспорт</t>
  </si>
  <si>
    <t>08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</si>
  <si>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</si>
  <si>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</si>
  <si>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</si>
  <si>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</si>
  <si>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Субсидии на капитальный ремонт автомобильных дорог общего пользования местного значения и искусственных сооружений на них в населенных пунктах КО </t>
  </si>
  <si>
    <t>22 1 07 S1220</t>
  </si>
  <si>
    <t>Программа "Ремонт и содержание дорог и мостов в муниципальном образовании "Советский городской округ" на 2014-2018 годы"</t>
  </si>
  <si>
    <t>22 1 77 07000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</si>
  <si>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</si>
  <si>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</si>
  <si>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</si>
  <si>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</si>
  <si>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</si>
  <si>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"Ведение геоинформационной системы на базе информационной системы обеспечения градостроительной деятельности на территории Советского городского округа на 2015-2020 годы"</t>
  </si>
  <si>
    <t>22 1 77 15000</t>
  </si>
  <si>
    <t>Программа поддержки и развития субъектов малого и среднего предпринимательства на территории МО "Советский городской округ" на 2016-2018 годы</t>
  </si>
  <si>
    <t>22 1 77 18000</t>
  </si>
  <si>
    <t>Жилищно-коммунальное хозяйство</t>
  </si>
  <si>
    <t>Жилищное хозяйство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</si>
  <si>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</si>
  <si>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</si>
  <si>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</si>
  <si>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Расходы за счет резервного фонда Правительства Калининградской области</t>
  </si>
  <si>
    <t>99 2 00 21910</t>
  </si>
  <si>
    <t>Коммунальное хозяйство</t>
  </si>
  <si>
    <t>06 2 В8 71310</t>
  </si>
  <si>
    <t>Программа комплексного развития систем коммунальной инфраструктуры муниципального образования "Советский городской округ" на 2012-2018 годы</t>
  </si>
  <si>
    <t>22 1 77 10000</t>
  </si>
  <si>
    <t>Благоустройство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</si>
  <si>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</si>
  <si>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17 S1070</t>
  </si>
  <si>
    <t>22 1 77 17000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</si>
  <si>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</si>
  <si>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</si>
  <si>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</si>
  <si>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</si>
  <si>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</si>
  <si>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</si>
  <si>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</si>
  <si>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</si>
  <si>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</si>
  <si>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</si>
  <si>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</si>
  <si>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</si>
  <si>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"Социальная поддержка отдельных категорий граждан МО "Советский городской округ" на 2016-2018 годы"</t>
  </si>
  <si>
    <t>22 1 77 05000</t>
  </si>
  <si>
    <t xml:space="preserve">Программа "Пожарная безопасность муниципального образования "Советский городской округ" на 2016-2018 годы" 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</si>
  <si>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</si>
  <si>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</si>
  <si>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2018-2022 годы"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</si>
  <si>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</si>
  <si>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</si>
  <si>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</si>
  <si>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</si>
  <si>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</si>
  <si>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</si>
  <si>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</si>
  <si>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</si>
  <si>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</si>
  <si>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</si>
  <si>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</si>
  <si>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</si>
  <si>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</si>
  <si>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</si>
  <si>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21 L0279</t>
  </si>
  <si>
    <t>22 1 21 R0279</t>
  </si>
  <si>
    <t>Общее образование</t>
  </si>
  <si>
    <t>22 1 77 27030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</si>
  <si>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</si>
  <si>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</si>
  <si>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</si>
  <si>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</si>
  <si>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</si>
  <si>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</si>
  <si>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</si>
  <si>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</si>
  <si>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</si>
  <si>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</si>
  <si>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03 4 70 70120</t>
  </si>
  <si>
    <t>Субсидии на организацию отдыха детей всех групп здоровья в лагерях различных типов</t>
  </si>
  <si>
    <t>03 4 70 71140</t>
  </si>
  <si>
    <t xml:space="preserve">Программа "Профилактика правонарушений" на 2017-2019 г.г.  </t>
  </si>
  <si>
    <t>Программа "Молодежь" на 2017 - 2021 годы</t>
  </si>
  <si>
    <t>22 1 77 23000</t>
  </si>
  <si>
    <t>Другие вопросы в области образования</t>
  </si>
  <si>
    <t>Программа "Профилактика правонарушений" на 2017-2019 годы  (трудоустройство несовершеннолетних в летний период)</t>
  </si>
  <si>
    <t>22 1 77 27000</t>
  </si>
  <si>
    <t>Культура, кинематография</t>
  </si>
  <si>
    <t>Культура</t>
  </si>
  <si>
    <t>Субсидии на поддержку отрасли культуры</t>
  </si>
  <si>
    <t>04 3 93 71090</t>
  </si>
  <si>
    <t>04 3 94 R5190</t>
  </si>
  <si>
    <t>Программа "Развитие культуры в муниципальном образовании "Советский городской округ" на 2014-2018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</si>
  <si>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</si>
  <si>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</si>
  <si>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</si>
  <si>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</si>
  <si>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</si>
  <si>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</si>
  <si>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</si>
  <si>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</si>
  <si>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</si>
  <si>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</si>
  <si>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</si>
  <si>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</si>
  <si>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</si>
  <si>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</si>
  <si>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Доплаты к пенсиям, дополнительное пенсионное обеспечение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</si>
  <si>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</si>
  <si>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</si>
  <si>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</si>
  <si>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</si>
  <si>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</si>
  <si>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</si>
  <si>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</si>
  <si>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</si>
  <si>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</si>
  <si>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</si>
  <si>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</si>
  <si>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</si>
  <si>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</si>
  <si>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</si>
  <si>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</si>
  <si>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</si>
  <si>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</si>
  <si>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</si>
  <si>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22 1 77 06000</t>
  </si>
  <si>
    <t>22 1 06 R0200</t>
  </si>
  <si>
    <t>22 1 06 L4970</t>
  </si>
  <si>
    <t>22 1 06 71030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</si>
  <si>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2018 - 2020 годы"</t>
  </si>
  <si>
    <t>22 1 77 13000</t>
  </si>
  <si>
    <t>22 1 13 R0274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</si>
  <si>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2016-2018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</si>
  <si>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</si>
  <si>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</si>
  <si>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</si>
  <si>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</si>
  <si>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</si>
  <si>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</si>
  <si>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</si>
  <si>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</si>
  <si>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</si>
  <si>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</si>
  <si>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</si>
  <si>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</si>
  <si>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</si>
  <si>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</si>
  <si>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</si>
  <si>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</si>
  <si>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</si>
  <si>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</si>
  <si>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</si>
  <si>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</si>
  <si>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</si>
  <si>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</si>
  <si>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</si>
  <si>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</si>
  <si>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</si>
  <si>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</si>
  <si>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</si>
  <si>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</si>
  <si>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</si>
  <si>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0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</si>
  <si>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</si>
  <si>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</si>
  <si>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</si>
  <si>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</si>
  <si>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</si>
  <si>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</si>
  <si>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</si>
  <si>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</si>
  <si>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                                                                                                                                                                                  Приложение 3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</si>
  <si>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</si>
  <si>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                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</si>
  <si>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от  "20" декабря  2017г.  № 232</t>
  </si>
  <si>
    <t xml:space="preserve">Ведомственная структура расходов бюджета Советского городского округа </t>
  </si>
  <si>
    <t>на 2018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</si>
  <si>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</si>
  <si>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</si>
  <si>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</si>
  <si>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</si>
  <si>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</si>
  <si>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</si>
  <si>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</si>
  <si>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</si>
  <si>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</si>
  <si>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</si>
  <si>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</si>
  <si>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07 0 РО 05910</t>
  </si>
  <si>
    <t xml:space="preserve">Реализиция государственных функций, связанных с общегосударственным управлением  </t>
  </si>
  <si>
    <t>22 1 77  01000</t>
  </si>
  <si>
    <t>Капитальные вложения в объекты государственной (муниципальной) собственности</t>
  </si>
  <si>
    <t>Программа "Развитие туризма в муниципальном образовании "Советский городской округ" на 2017 - 2021 годы"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</si>
  <si>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</si>
  <si>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</si>
  <si>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Программа "Профилактика правонарушений"на 2017-2019г.г.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</si>
  <si>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</si>
  <si>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</si>
  <si>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Субсидии на капитальный ремонт автомобильных дорог общего пользования местного значения и искусственных сооружений на них в населенных пунктах КО</t>
  </si>
  <si>
    <t>Программа "Ремонт и содержание дорог и мостов в муниципальном образовании "Советский городской округ" на 2014 - 2018годы"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</si>
  <si>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</si>
  <si>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</si>
  <si>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</si>
  <si>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Субсидии на проведение капитального ремонта многоквартирных домов</t>
  </si>
  <si>
    <t>06 1 В2 71350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</si>
  <si>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</si>
  <si>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</si>
  <si>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 xml:space="preserve">Субсидии на обеспечение мероприятий по организации теплоснабжения, водоснабжения и водоотведения </t>
  </si>
  <si>
    <t>Обеспечение мероприятий по модернизации систем коммунальной инфраструктуры</t>
  </si>
  <si>
    <t>06 И В8 09505</t>
  </si>
  <si>
    <t>06 И В8 09605</t>
  </si>
  <si>
    <t>Программа "Комплексного развития систем коммунальной инфраструктуры муниципального образования "Советский городской округ" на 2012-2017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</si>
  <si>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</si>
  <si>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22 1 17 R5550</t>
  </si>
  <si>
    <t>22 1 17 L5550</t>
  </si>
  <si>
    <t>Программа "Формирование современной городской среды муниципального образования "Советский городской округ"</t>
  </si>
  <si>
    <t>Расходы по содержанию города (содержание города)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</si>
  <si>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</si>
  <si>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</si>
  <si>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2016-2018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</si>
  <si>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</si>
  <si>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</si>
  <si>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Программа "Комплексное развитие социальной инфраструктуры муниципального образования "Советский городской округ"</t>
  </si>
  <si>
    <t>Молодежная политика</t>
  </si>
  <si>
    <t>Оздоровление детей за счет средств областного бюджета</t>
  </si>
  <si>
    <t>Программа "Профилактика правонарушений" на 2017-2019 г.г.  (трудоустройство   несовершеннолетних в летний период)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</si>
  <si>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</si>
  <si>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</si>
  <si>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</si>
  <si>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</si>
  <si>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</si>
  <si>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</si>
  <si>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</si>
  <si>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</si>
  <si>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</si>
  <si>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</si>
  <si>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</si>
  <si>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</si>
  <si>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</si>
  <si>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</si>
  <si>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22 1  77 00000</t>
  </si>
  <si>
    <t>22 06 71030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</si>
  <si>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2016-2018 годы"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</si>
  <si>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</si>
  <si>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09 2 Л2 71050</t>
  </si>
  <si>
    <t xml:space="preserve"> от  "19"  декабря  2018г.  № 310</t>
  </si>
  <si>
    <t xml:space="preserve"> от  "19" декабря  2018г.  № 310</t>
  </si>
  <si>
    <t xml:space="preserve">                                                                                                                                                     от  "19"  декабря 2018г.  №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</si>
</sst>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7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6" fillId="0" borderId="0" xfId="1" applyFont="1" applyFill="1" applyBorder="1"/>
    <xf numFmtId="0" fontId="7" fillId="0" borderId="1" xfId="1" applyFont="1" applyFill="1" applyBorder="1" applyAlignment="1">
      <alignment horizontal="left" wrapText="1"/>
    </xf>
    <xf numFmtId="0" fontId="6" fillId="0" borderId="2" xfId="1" applyFont="1" applyFill="1" applyBorder="1"/>
    <xf numFmtId="0" fontId="2" fillId="0" borderId="2" xfId="1" applyFont="1" applyFill="1" applyBorder="1"/>
    <xf numFmtId="3" fontId="8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Continuous"/>
    </xf>
    <xf numFmtId="0" fontId="10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0" fontId="12" fillId="0" borderId="0" xfId="1" applyFont="1" applyFill="1" applyBorder="1"/>
    <xf numFmtId="0" fontId="11" fillId="0" borderId="1" xfId="2" applyFont="1" applyFill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centerContinuous"/>
    </xf>
    <xf numFmtId="4" fontId="2" fillId="0" borderId="0" xfId="1" applyNumberFormat="1" applyFont="1" applyFill="1" applyBorder="1"/>
    <xf numFmtId="0" fontId="9" fillId="0" borderId="1" xfId="1" applyFont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" fontId="3" fillId="0" borderId="0" xfId="1" applyNumberFormat="1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right"/>
    </xf>
    <xf numFmtId="4" fontId="12" fillId="0" borderId="0" xfId="2" applyNumberFormat="1" applyFont="1" applyFill="1" applyAlignment="1">
      <alignment horizontal="right"/>
    </xf>
    <xf numFmtId="0" fontId="14" fillId="0" borderId="3" xfId="2" applyFont="1" applyFill="1" applyBorder="1" applyAlignment="1">
      <alignment horizontal="center" wrapText="1"/>
    </xf>
    <xf numFmtId="4" fontId="10" fillId="0" borderId="3" xfId="2" applyNumberFormat="1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left" wrapText="1"/>
    </xf>
    <xf numFmtId="49" fontId="10" fillId="0" borderId="1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left" wrapText="1"/>
    </xf>
    <xf numFmtId="49" fontId="16" fillId="0" borderId="1" xfId="2" applyNumberFormat="1" applyFont="1" applyFill="1" applyBorder="1" applyAlignment="1">
      <alignment horizontal="center" wrapText="1"/>
    </xf>
    <xf numFmtId="0" fontId="17" fillId="0" borderId="1" xfId="2" applyFont="1" applyFill="1" applyBorder="1" applyAlignment="1">
      <alignment horizontal="left" wrapText="1"/>
    </xf>
    <xf numFmtId="49" fontId="17" fillId="0" borderId="1" xfId="2" applyNumberFormat="1" applyFont="1" applyFill="1" applyBorder="1" applyAlignment="1">
      <alignment horizontal="center" wrapText="1"/>
    </xf>
    <xf numFmtId="0" fontId="17" fillId="0" borderId="0" xfId="2" applyFont="1" applyFill="1"/>
    <xf numFmtId="0" fontId="12" fillId="0" borderId="1" xfId="2" applyFont="1" applyFill="1" applyBorder="1" applyAlignment="1">
      <alignment horizontal="left" wrapText="1"/>
    </xf>
    <xf numFmtId="49" fontId="12" fillId="0" borderId="1" xfId="2" applyNumberFormat="1" applyFont="1" applyFill="1" applyBorder="1" applyAlignment="1">
      <alignment horizontal="center" wrapText="1"/>
    </xf>
    <xf numFmtId="0" fontId="16" fillId="0" borderId="0" xfId="2" applyFont="1" applyFill="1"/>
    <xf numFmtId="49" fontId="12" fillId="0" borderId="1" xfId="2" applyNumberFormat="1" applyFont="1" applyFill="1" applyBorder="1" applyAlignment="1">
      <alignment horizontal="center"/>
    </xf>
    <xf numFmtId="49" fontId="12" fillId="0" borderId="4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center"/>
    </xf>
    <xf numFmtId="49" fontId="16" fillId="0" borderId="4" xfId="2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wrapText="1" shrinkToFit="1"/>
    </xf>
    <xf numFmtId="49" fontId="8" fillId="0" borderId="4" xfId="2" applyNumberFormat="1" applyFont="1" applyFill="1" applyBorder="1" applyAlignment="1">
      <alignment horizontal="center"/>
    </xf>
    <xf numFmtId="0" fontId="18" fillId="0" borderId="0" xfId="2" applyFont="1" applyFill="1"/>
    <xf numFmtId="0" fontId="8" fillId="0" borderId="1" xfId="2" applyFont="1" applyFill="1" applyBorder="1" applyAlignment="1">
      <alignment horizontal="left"/>
    </xf>
    <xf numFmtId="0" fontId="16" fillId="0" borderId="1" xfId="2" applyFont="1" applyFill="1" applyBorder="1" applyAlignment="1">
      <alignment horizontal="left"/>
    </xf>
    <xf numFmtId="49" fontId="17" fillId="0" borderId="1" xfId="2" applyNumberFormat="1" applyFont="1" applyFill="1" applyBorder="1" applyAlignment="1">
      <alignment horizontal="center"/>
    </xf>
    <xf numFmtId="4" fontId="16" fillId="0" borderId="1" xfId="2" applyNumberFormat="1" applyFont="1" applyFill="1" applyBorder="1" applyAlignment="1">
      <alignment horizontal="center"/>
    </xf>
    <xf numFmtId="4" fontId="12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wrapText="1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wrapText="1" shrinkToFit="1"/>
    </xf>
    <xf numFmtId="0" fontId="19" fillId="0" borderId="0" xfId="2" applyFont="1" applyFill="1"/>
    <xf numFmtId="0" fontId="9" fillId="0" borderId="1" xfId="2" applyFont="1" applyFill="1" applyBorder="1" applyAlignment="1">
      <alignment horizontal="left" wrapText="1"/>
    </xf>
    <xf numFmtId="49" fontId="9" fillId="0" borderId="1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/>
    </xf>
    <xf numFmtId="0" fontId="9" fillId="0" borderId="0" xfId="2" applyFont="1" applyFill="1"/>
    <xf numFmtId="49" fontId="9" fillId="0" borderId="1" xfId="2" applyNumberFormat="1" applyFont="1" applyFill="1" applyBorder="1" applyAlignment="1">
      <alignment horizontal="center" wrapText="1"/>
    </xf>
    <xf numFmtId="0" fontId="10" fillId="0" borderId="0" xfId="2" applyFont="1" applyFill="1"/>
    <xf numFmtId="4" fontId="12" fillId="0" borderId="1" xfId="2" applyNumberFormat="1" applyFont="1" applyFill="1" applyBorder="1" applyAlignment="1">
      <alignment horizontal="center" wrapText="1"/>
    </xf>
    <xf numFmtId="0" fontId="20" fillId="0" borderId="1" xfId="2" applyFont="1" applyFill="1" applyBorder="1" applyAlignment="1">
      <alignment vertical="center" wrapText="1" shrinkToFit="1"/>
    </xf>
    <xf numFmtId="4" fontId="17" fillId="0" borderId="1" xfId="2" applyNumberFormat="1" applyFont="1" applyFill="1" applyBorder="1" applyAlignment="1">
      <alignment horizontal="center" wrapText="1"/>
    </xf>
    <xf numFmtId="0" fontId="18" fillId="0" borderId="1" xfId="2" applyFont="1" applyFill="1" applyBorder="1" applyAlignment="1">
      <alignment horizontal="left"/>
    </xf>
    <xf numFmtId="49" fontId="18" fillId="0" borderId="1" xfId="2" applyNumberFormat="1" applyFont="1" applyFill="1" applyBorder="1" applyAlignment="1">
      <alignment horizontal="center"/>
    </xf>
    <xf numFmtId="4" fontId="18" fillId="0" borderId="1" xfId="2" applyNumberFormat="1" applyFont="1" applyFill="1" applyBorder="1" applyAlignment="1">
      <alignment horizontal="center"/>
    </xf>
    <xf numFmtId="4" fontId="11" fillId="0" borderId="1" xfId="2" applyNumberFormat="1" applyFont="1" applyFill="1" applyBorder="1" applyAlignment="1">
      <alignment horizontal="center"/>
    </xf>
    <xf numFmtId="4" fontId="16" fillId="0" borderId="1" xfId="2" applyNumberFormat="1" applyFont="1" applyFill="1" applyBorder="1" applyAlignment="1">
      <alignment horizontal="center" wrapText="1"/>
    </xf>
    <xf numFmtId="0" fontId="13" fillId="0" borderId="0" xfId="2" applyFont="1" applyFill="1"/>
    <xf numFmtId="0" fontId="21" fillId="0" borderId="0" xfId="2" applyFont="1" applyFill="1"/>
    <xf numFmtId="0" fontId="22" fillId="0" borderId="0" xfId="2" applyFont="1" applyFill="1"/>
    <xf numFmtId="0" fontId="18" fillId="0" borderId="1" xfId="2" applyFont="1" applyFill="1" applyBorder="1" applyAlignment="1">
      <alignment horizontal="left" wrapText="1"/>
    </xf>
    <xf numFmtId="49" fontId="18" fillId="0" borderId="1" xfId="2" applyNumberFormat="1" applyFont="1" applyFill="1" applyBorder="1" applyAlignment="1">
      <alignment horizontal="center" wrapText="1"/>
    </xf>
    <xf numFmtId="0" fontId="23" fillId="0" borderId="0" xfId="2" applyFont="1" applyFill="1"/>
    <xf numFmtId="0" fontId="12" fillId="0" borderId="1" xfId="2" applyFont="1" applyFill="1" applyBorder="1" applyAlignment="1">
      <alignment horizontal="left"/>
    </xf>
    <xf numFmtId="0" fontId="24" fillId="0" borderId="0" xfId="2" applyFont="1" applyFill="1"/>
    <xf numFmtId="0" fontId="25" fillId="0" borderId="0" xfId="2" applyFont="1" applyFill="1"/>
    <xf numFmtId="4" fontId="12" fillId="0" borderId="0" xfId="2" applyNumberFormat="1" applyFont="1" applyFill="1"/>
    <xf numFmtId="49" fontId="17" fillId="0" borderId="4" xfId="2" applyNumberFormat="1" applyFont="1" applyFill="1" applyBorder="1" applyAlignment="1">
      <alignment horizontal="center"/>
    </xf>
    <xf numFmtId="0" fontId="8" fillId="0" borderId="5" xfId="2" applyFont="1" applyFill="1" applyBorder="1" applyAlignment="1">
      <alignment horizontal="left" wrapText="1"/>
    </xf>
    <xf numFmtId="49" fontId="8" fillId="0" borderId="4" xfId="2" applyNumberFormat="1" applyFont="1" applyFill="1" applyBorder="1" applyAlignment="1">
      <alignment horizontal="center" wrapText="1"/>
    </xf>
    <xf numFmtId="49" fontId="10" fillId="0" borderId="4" xfId="2" applyNumberFormat="1" applyFont="1" applyFill="1" applyBorder="1" applyAlignment="1">
      <alignment horizontal="center" wrapText="1"/>
    </xf>
    <xf numFmtId="49" fontId="10" fillId="0" borderId="4" xfId="2" applyNumberFormat="1" applyFont="1" applyFill="1" applyBorder="1" applyAlignment="1">
      <alignment horizontal="center"/>
    </xf>
    <xf numFmtId="0" fontId="26" fillId="0" borderId="0" xfId="2" applyFont="1" applyFill="1"/>
    <xf numFmtId="0" fontId="12" fillId="0" borderId="5" xfId="2" applyFont="1" applyFill="1" applyBorder="1" applyAlignment="1">
      <alignment horizontal="left" wrapText="1"/>
    </xf>
    <xf numFmtId="49" fontId="12" fillId="0" borderId="4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7" fillId="0" borderId="4" xfId="2" applyNumberFormat="1" applyFont="1" applyFill="1" applyBorder="1" applyAlignment="1">
      <alignment horizontal="center" wrapText="1"/>
    </xf>
    <xf numFmtId="0" fontId="28" fillId="0" borderId="0" xfId="2" applyFont="1" applyFill="1"/>
    <xf numFmtId="49" fontId="17" fillId="0" borderId="6" xfId="2" applyNumberFormat="1" applyFont="1" applyFill="1" applyBorder="1" applyAlignment="1">
      <alignment horizontal="center"/>
    </xf>
    <xf numFmtId="49" fontId="17" fillId="0" borderId="7" xfId="2" applyNumberFormat="1" applyFont="1" applyFill="1" applyBorder="1" applyAlignment="1">
      <alignment horizontal="center"/>
    </xf>
    <xf numFmtId="0" fontId="29" fillId="0" borderId="1" xfId="2" applyFont="1" applyFill="1" applyBorder="1" applyAlignment="1">
      <alignment horizontal="left"/>
    </xf>
    <xf numFmtId="49" fontId="29" fillId="0" borderId="6" xfId="2" applyNumberFormat="1" applyFont="1" applyFill="1" applyBorder="1" applyAlignment="1">
      <alignment horizontal="center"/>
    </xf>
    <xf numFmtId="49" fontId="29" fillId="0" borderId="1" xfId="2" applyNumberFormat="1" applyFont="1" applyFill="1" applyBorder="1" applyAlignment="1">
      <alignment horizontal="center" wrapText="1"/>
    </xf>
    <xf numFmtId="4" fontId="29" fillId="0" borderId="1" xfId="2" applyNumberFormat="1" applyFont="1" applyFill="1" applyBorder="1" applyAlignment="1">
      <alignment horizontal="center" wrapText="1"/>
    </xf>
    <xf numFmtId="0" fontId="30" fillId="0" borderId="0" xfId="2" applyFont="1" applyFill="1"/>
    <xf numFmtId="0" fontId="16" fillId="0" borderId="1" xfId="2" applyFont="1" applyFill="1" applyBorder="1" applyAlignment="1">
      <alignment horizontal="left" wrapText="1" shrinkToFit="1"/>
    </xf>
    <xf numFmtId="49" fontId="16" fillId="0" borderId="6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left" wrapText="1" shrinkToFit="1"/>
    </xf>
    <xf numFmtId="49" fontId="12" fillId="0" borderId="6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/>
    </xf>
    <xf numFmtId="49" fontId="17" fillId="0" borderId="1" xfId="2" applyNumberFormat="1" applyFont="1" applyFill="1" applyBorder="1" applyAlignment="1">
      <alignment horizontal="center" wrapText="1" shrinkToFit="1"/>
    </xf>
    <xf numFmtId="4" fontId="17" fillId="0" borderId="1" xfId="2" applyNumberFormat="1" applyFont="1" applyFill="1" applyBorder="1" applyAlignment="1">
      <alignment horizontal="center" wrapText="1" shrinkToFit="1"/>
    </xf>
    <xf numFmtId="4" fontId="10" fillId="0" borderId="1" xfId="2" applyNumberFormat="1" applyFont="1" applyFill="1" applyBorder="1" applyAlignment="1">
      <alignment horizontal="center" wrapText="1"/>
    </xf>
    <xf numFmtId="0" fontId="10" fillId="0" borderId="1" xfId="2" applyFont="1" applyFill="1" applyBorder="1" applyAlignment="1">
      <alignment wrapText="1" shrinkToFit="1"/>
    </xf>
    <xf numFmtId="0" fontId="8" fillId="0" borderId="1" xfId="2" applyFont="1" applyFill="1" applyBorder="1" applyAlignment="1">
      <alignment wrapText="1"/>
    </xf>
    <xf numFmtId="0" fontId="16" fillId="0" borderId="1" xfId="2" applyFont="1" applyFill="1" applyBorder="1" applyAlignment="1">
      <alignment wrapText="1"/>
    </xf>
    <xf numFmtId="0" fontId="17" fillId="0" borderId="1" xfId="2" applyFont="1" applyFill="1" applyBorder="1" applyAlignment="1">
      <alignment wrapText="1"/>
    </xf>
    <xf numFmtId="0" fontId="15" fillId="0" borderId="1" xfId="2" applyFont="1" applyFill="1" applyBorder="1" applyAlignment="1">
      <alignment horizontal="left" wrapText="1"/>
    </xf>
    <xf numFmtId="0" fontId="11" fillId="0" borderId="0" xfId="2" applyFont="1" applyFill="1"/>
    <xf numFmtId="0" fontId="31" fillId="0" borderId="0" xfId="2" applyFont="1" applyFill="1"/>
    <xf numFmtId="49" fontId="12" fillId="0" borderId="0" xfId="2" applyNumberFormat="1" applyFont="1" applyFill="1" applyAlignment="1">
      <alignment horizontal="center"/>
    </xf>
    <xf numFmtId="0" fontId="2" fillId="0" borderId="0" xfId="2" applyFont="1" applyFill="1" applyAlignment="1"/>
    <xf numFmtId="0" fontId="32" fillId="0" borderId="0" xfId="2" applyFont="1" applyFill="1" applyBorder="1" applyAlignment="1">
      <alignment horizontal="center" wrapText="1" shrinkToFit="1"/>
    </xf>
    <xf numFmtId="0" fontId="32" fillId="0" borderId="3" xfId="2" applyFont="1" applyFill="1" applyBorder="1" applyAlignment="1">
      <alignment horizontal="center" wrapText="1" shrinkToFit="1"/>
    </xf>
    <xf numFmtId="164" fontId="32" fillId="0" borderId="0" xfId="2" applyNumberFormat="1" applyFont="1" applyFill="1" applyBorder="1" applyAlignment="1">
      <alignment horizontal="center" wrapText="1" shrinkToFit="1"/>
    </xf>
    <xf numFmtId="0" fontId="32" fillId="0" borderId="1" xfId="2" applyFont="1" applyFill="1" applyBorder="1" applyAlignment="1">
      <alignment horizontal="center" vertical="center" wrapText="1" shrinkToFit="1"/>
    </xf>
    <xf numFmtId="49" fontId="32" fillId="0" borderId="1" xfId="2" applyNumberFormat="1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center" vertical="center"/>
    </xf>
    <xf numFmtId="165" fontId="32" fillId="0" borderId="1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horizontal="center" wrapText="1" shrinkToFit="1"/>
    </xf>
    <xf numFmtId="49" fontId="8" fillId="0" borderId="11" xfId="2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>
      <alignment horizontal="center"/>
    </xf>
    <xf numFmtId="0" fontId="11" fillId="0" borderId="0" xfId="2" applyFont="1" applyFill="1" applyAlignment="1"/>
    <xf numFmtId="0" fontId="9" fillId="0" borderId="13" xfId="2" applyFont="1" applyFill="1" applyBorder="1" applyAlignment="1">
      <alignment horizontal="left"/>
    </xf>
    <xf numFmtId="0" fontId="32" fillId="0" borderId="14" xfId="2" applyFont="1" applyFill="1" applyBorder="1" applyAlignment="1">
      <alignment horizontal="center" vertical="center" wrapText="1" shrinkToFit="1"/>
    </xf>
    <xf numFmtId="49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left" wrapText="1"/>
    </xf>
    <xf numFmtId="49" fontId="10" fillId="0" borderId="14" xfId="2" applyNumberFormat="1" applyFont="1" applyFill="1" applyBorder="1" applyAlignment="1">
      <alignment horizontal="center"/>
    </xf>
    <xf numFmtId="49" fontId="10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6" fillId="0" borderId="13" xfId="2" applyFont="1" applyFill="1" applyBorder="1" applyAlignment="1">
      <alignment horizontal="left" wrapText="1"/>
    </xf>
    <xf numFmtId="49" fontId="33" fillId="0" borderId="14" xfId="2" applyNumberFormat="1" applyFont="1" applyFill="1" applyBorder="1" applyAlignment="1">
      <alignment horizontal="center"/>
    </xf>
    <xf numFmtId="49" fontId="16" fillId="0" borderId="14" xfId="2" applyNumberFormat="1" applyFont="1" applyFill="1" applyBorder="1" applyAlignment="1">
      <alignment horizontal="center" wrapText="1"/>
    </xf>
    <xf numFmtId="164" fontId="16" fillId="0" borderId="15" xfId="2" applyNumberFormat="1" applyFont="1" applyFill="1" applyBorder="1" applyAlignment="1">
      <alignment horizontal="center"/>
    </xf>
    <xf numFmtId="0" fontId="33" fillId="0" borderId="0" xfId="2" applyFont="1" applyFill="1" applyAlignment="1"/>
    <xf numFmtId="0" fontId="17" fillId="0" borderId="13" xfId="2" applyFont="1" applyFill="1" applyBorder="1" applyAlignment="1">
      <alignment horizontal="left" wrapText="1"/>
    </xf>
    <xf numFmtId="49" fontId="34" fillId="0" borderId="14" xfId="2" applyNumberFormat="1" applyFont="1" applyFill="1" applyBorder="1" applyAlignment="1">
      <alignment horizontal="center"/>
    </xf>
    <xf numFmtId="49" fontId="17" fillId="0" borderId="14" xfId="2" applyNumberFormat="1" applyFont="1" applyFill="1" applyBorder="1" applyAlignment="1">
      <alignment horizontal="center" wrapText="1"/>
    </xf>
    <xf numFmtId="164" fontId="17" fillId="0" borderId="15" xfId="2" applyNumberFormat="1" applyFont="1" applyFill="1" applyBorder="1" applyAlignment="1">
      <alignment horizontal="center"/>
    </xf>
    <xf numFmtId="0" fontId="17" fillId="0" borderId="0" xfId="2" applyFont="1" applyFill="1" applyAlignment="1"/>
    <xf numFmtId="0" fontId="12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2" fillId="0" borderId="14" xfId="2" applyNumberFormat="1" applyFont="1" applyFill="1" applyBorder="1" applyAlignment="1">
      <alignment horizontal="center" wrapText="1"/>
    </xf>
    <xf numFmtId="164" fontId="12" fillId="0" borderId="15" xfId="2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horizontal="left" wrapText="1"/>
    </xf>
    <xf numFmtId="49" fontId="16" fillId="0" borderId="14" xfId="2" applyNumberFormat="1" applyFont="1" applyFill="1" applyBorder="1" applyAlignment="1">
      <alignment horizontal="center"/>
    </xf>
    <xf numFmtId="49" fontId="12" fillId="0" borderId="14" xfId="2" applyNumberFormat="1" applyFont="1" applyFill="1" applyBorder="1" applyAlignment="1">
      <alignment horizontal="center" vertical="center"/>
    </xf>
    <xf numFmtId="0" fontId="12" fillId="0" borderId="0" xfId="2" applyFont="1" applyFill="1" applyAlignment="1"/>
    <xf numFmtId="49" fontId="17" fillId="0" borderId="14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5" fillId="0" borderId="13" xfId="2" applyFont="1" applyFill="1" applyBorder="1" applyAlignment="1">
      <alignment wrapText="1" shrinkToFit="1"/>
    </xf>
    <xf numFmtId="0" fontId="8" fillId="0" borderId="13" xfId="2" applyFont="1" applyFill="1" applyBorder="1" applyAlignment="1">
      <alignment horizontal="left"/>
    </xf>
    <xf numFmtId="49" fontId="8" fillId="0" borderId="14" xfId="2" applyNumberFormat="1" applyFont="1" applyFill="1" applyBorder="1" applyAlignment="1">
      <alignment horizontal="center" wrapText="1"/>
    </xf>
    <xf numFmtId="49" fontId="11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0" fontId="34" fillId="0" borderId="0" xfId="2" applyFont="1" applyFill="1" applyAlignment="1"/>
    <xf numFmtId="0" fontId="10" fillId="0" borderId="0" xfId="2" applyFont="1" applyFill="1" applyAlignment="1"/>
    <xf numFmtId="49" fontId="12" fillId="0" borderId="14" xfId="2" applyNumberFormat="1" applyFont="1" applyFill="1" applyBorder="1" applyAlignment="1">
      <alignment horizontal="center"/>
    </xf>
    <xf numFmtId="0" fontId="8" fillId="0" borderId="0" xfId="2" applyFont="1" applyFill="1" applyAlignment="1"/>
    <xf numFmtId="49" fontId="36" fillId="0" borderId="14" xfId="2" applyNumberFormat="1" applyFont="1" applyFill="1" applyBorder="1" applyAlignment="1">
      <alignment horizontal="center" wrapText="1"/>
    </xf>
    <xf numFmtId="0" fontId="16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49" fontId="18" fillId="0" borderId="14" xfId="2" applyNumberFormat="1" applyFont="1" applyFill="1" applyBorder="1" applyAlignment="1">
      <alignment horizontal="center"/>
    </xf>
    <xf numFmtId="0" fontId="32" fillId="0" borderId="0" xfId="2" applyFont="1" applyFill="1" applyAlignment="1"/>
    <xf numFmtId="0" fontId="17" fillId="0" borderId="13" xfId="2" applyFont="1" applyFill="1" applyBorder="1" applyAlignment="1">
      <alignment horizontal="left" wrapText="1" shrinkToFit="1"/>
    </xf>
    <xf numFmtId="0" fontId="12" fillId="0" borderId="13" xfId="2" applyFont="1" applyFill="1" applyBorder="1" applyAlignment="1">
      <alignment horizontal="left"/>
    </xf>
    <xf numFmtId="0" fontId="16" fillId="0" borderId="0" xfId="2" applyFont="1" applyFill="1" applyAlignment="1"/>
    <xf numFmtId="0" fontId="12" fillId="0" borderId="13" xfId="2" applyFont="1" applyFill="1" applyBorder="1" applyAlignment="1">
      <alignment wrapText="1" shrinkToFit="1"/>
    </xf>
    <xf numFmtId="0" fontId="9" fillId="0" borderId="13" xfId="2" applyFont="1" applyFill="1" applyBorder="1" applyAlignment="1">
      <alignment wrapText="1" shrinkToFit="1"/>
    </xf>
    <xf numFmtId="49" fontId="9" fillId="0" borderId="14" xfId="2" applyNumberFormat="1" applyFont="1" applyFill="1" applyBorder="1" applyAlignment="1">
      <alignment horizontal="center"/>
    </xf>
    <xf numFmtId="164" fontId="9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0" fontId="16" fillId="0" borderId="13" xfId="2" applyFont="1" applyFill="1" applyBorder="1" applyAlignment="1">
      <alignment wrapText="1" shrinkToFit="1"/>
    </xf>
    <xf numFmtId="0" fontId="9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 wrapText="1"/>
    </xf>
    <xf numFmtId="164" fontId="12" fillId="0" borderId="15" xfId="2" applyNumberFormat="1" applyFont="1" applyFill="1" applyBorder="1" applyAlignment="1">
      <alignment horizontal="center" wrapText="1"/>
    </xf>
    <xf numFmtId="0" fontId="36" fillId="0" borderId="0" xfId="2" applyFont="1" applyFill="1" applyAlignment="1"/>
    <xf numFmtId="49" fontId="37" fillId="0" borderId="14" xfId="2" applyNumberFormat="1" applyFont="1" applyFill="1" applyBorder="1" applyAlignment="1">
      <alignment horizontal="center"/>
    </xf>
    <xf numFmtId="164" fontId="17" fillId="0" borderId="15" xfId="2" applyNumberFormat="1" applyFont="1" applyFill="1" applyBorder="1" applyAlignment="1">
      <alignment horizontal="center" wrapText="1"/>
    </xf>
    <xf numFmtId="0" fontId="37" fillId="0" borderId="0" xfId="2" applyFont="1" applyFill="1" applyAlignment="1"/>
    <xf numFmtId="0" fontId="18" fillId="0" borderId="13" xfId="2" applyFont="1" applyFill="1" applyBorder="1" applyAlignment="1">
      <alignment horizontal="left"/>
    </xf>
    <xf numFmtId="164" fontId="18" fillId="0" borderId="15" xfId="2" applyNumberFormat="1" applyFont="1" applyFill="1" applyBorder="1" applyAlignment="1">
      <alignment horizontal="center"/>
    </xf>
    <xf numFmtId="164" fontId="16" fillId="0" borderId="15" xfId="2" applyNumberFormat="1" applyFont="1" applyFill="1" applyBorder="1" applyAlignment="1">
      <alignment horizontal="center" wrapText="1"/>
    </xf>
    <xf numFmtId="0" fontId="18" fillId="0" borderId="13" xfId="2" applyFont="1" applyFill="1" applyBorder="1" applyAlignment="1">
      <alignment horizontal="left" wrapText="1"/>
    </xf>
    <xf numFmtId="164" fontId="34" fillId="0" borderId="15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/>
    </xf>
    <xf numFmtId="164" fontId="11" fillId="0" borderId="15" xfId="2" applyNumberFormat="1" applyFont="1" applyFill="1" applyBorder="1" applyAlignment="1">
      <alignment horizontal="center"/>
    </xf>
    <xf numFmtId="49" fontId="18" fillId="0" borderId="14" xfId="2" applyNumberFormat="1" applyFont="1" applyFill="1" applyBorder="1" applyAlignment="1">
      <alignment horizontal="center" wrapText="1"/>
    </xf>
    <xf numFmtId="49" fontId="37" fillId="0" borderId="14" xfId="2" applyNumberFormat="1" applyFont="1" applyFill="1" applyBorder="1" applyAlignment="1">
      <alignment horizontal="center" wrapText="1"/>
    </xf>
    <xf numFmtId="0" fontId="10" fillId="0" borderId="14" xfId="2" applyFont="1" applyFill="1" applyBorder="1" applyAlignment="1">
      <alignment horizontal="center" wrapText="1" shrinkToFit="1"/>
    </xf>
    <xf numFmtId="0" fontId="16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10" fillId="0" borderId="13" xfId="2" applyFont="1" applyFill="1" applyBorder="1" applyAlignment="1">
      <alignment horizontal="left"/>
    </xf>
    <xf numFmtId="0" fontId="17" fillId="0" borderId="13" xfId="2" applyFont="1" applyFill="1" applyBorder="1" applyAlignment="1">
      <alignment wrapText="1" shrinkToFit="1"/>
    </xf>
    <xf numFmtId="0" fontId="17" fillId="0" borderId="13" xfId="2" applyFont="1" applyFill="1" applyBorder="1" applyAlignment="1">
      <alignment wrapText="1"/>
    </xf>
    <xf numFmtId="0" fontId="17" fillId="0" borderId="14" xfId="2" applyFont="1" applyFill="1" applyBorder="1" applyAlignment="1">
      <alignment horizontal="center" wrapText="1" shrinkToFit="1"/>
    </xf>
    <xf numFmtId="0" fontId="12" fillId="0" borderId="14" xfId="2" applyFont="1" applyFill="1" applyBorder="1" applyAlignment="1">
      <alignment horizontal="center" wrapText="1" shrinkToFit="1"/>
    </xf>
    <xf numFmtId="49" fontId="17" fillId="0" borderId="14" xfId="2" applyNumberFormat="1" applyFont="1" applyFill="1" applyBorder="1" applyAlignment="1">
      <alignment horizontal="center" wrapText="1" shrinkToFit="1"/>
    </xf>
    <xf numFmtId="164" fontId="17" fillId="0" borderId="15" xfId="2" applyNumberFormat="1" applyFont="1" applyFill="1" applyBorder="1" applyAlignment="1">
      <alignment horizontal="center" wrapText="1" shrinkToFit="1"/>
    </xf>
    <xf numFmtId="49" fontId="12" fillId="0" borderId="14" xfId="2" applyNumberFormat="1" applyFont="1" applyFill="1" applyBorder="1" applyAlignment="1">
      <alignment horizontal="center" wrapText="1" shrinkToFit="1"/>
    </xf>
    <xf numFmtId="164" fontId="12" fillId="0" borderId="15" xfId="2" applyNumberFormat="1" applyFont="1" applyFill="1" applyBorder="1" applyAlignment="1">
      <alignment horizontal="center" wrapText="1" shrinkToFit="1"/>
    </xf>
    <xf numFmtId="0" fontId="10" fillId="0" borderId="13" xfId="2" applyFont="1" applyFill="1" applyBorder="1" applyAlignment="1">
      <alignment wrapText="1" shrinkToFit="1"/>
    </xf>
    <xf numFmtId="0" fontId="17" fillId="0" borderId="16" xfId="2" applyFont="1" applyFill="1" applyBorder="1" applyAlignment="1">
      <alignment horizontal="left" wrapText="1"/>
    </xf>
    <xf numFmtId="0" fontId="8" fillId="0" borderId="13" xfId="2" applyFont="1" applyFill="1" applyBorder="1" applyAlignment="1">
      <alignment wrapText="1"/>
    </xf>
    <xf numFmtId="164" fontId="8" fillId="0" borderId="15" xfId="2" applyNumberFormat="1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 shrinkToFit="1"/>
    </xf>
    <xf numFmtId="0" fontId="8" fillId="0" borderId="14" xfId="2" applyFont="1" applyFill="1" applyBorder="1" applyAlignment="1">
      <alignment horizontal="center" wrapText="1" shrinkToFit="1"/>
    </xf>
    <xf numFmtId="0" fontId="5" fillId="0" borderId="14" xfId="2" applyFont="1" applyFill="1" applyBorder="1" applyAlignment="1">
      <alignment horizontal="center" wrapText="1" shrinkToFit="1"/>
    </xf>
    <xf numFmtId="49" fontId="35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32" fillId="0" borderId="15" xfId="2" applyNumberFormat="1" applyFont="1" applyFill="1" applyBorder="1" applyAlignment="1">
      <alignment horizontal="center"/>
    </xf>
    <xf numFmtId="0" fontId="16" fillId="0" borderId="13" xfId="2" applyFont="1" applyFill="1" applyBorder="1" applyAlignment="1">
      <alignment wrapText="1"/>
    </xf>
    <xf numFmtId="0" fontId="38" fillId="0" borderId="13" xfId="2" applyFont="1" applyFill="1" applyBorder="1" applyAlignment="1">
      <alignment horizontal="left" wrapText="1"/>
    </xf>
    <xf numFmtId="0" fontId="15" fillId="0" borderId="13" xfId="2" applyFont="1" applyFill="1" applyBorder="1" applyAlignment="1">
      <alignment horizontal="left" wrapText="1"/>
    </xf>
    <xf numFmtId="0" fontId="39" fillId="0" borderId="13" xfId="2" applyFont="1" applyFill="1" applyBorder="1" applyAlignment="1">
      <alignment horizontal="left" wrapText="1"/>
    </xf>
    <xf numFmtId="0" fontId="12" fillId="0" borderId="13" xfId="2" applyFont="1" applyFill="1" applyBorder="1" applyAlignment="1">
      <alignment wrapText="1"/>
    </xf>
    <xf numFmtId="49" fontId="36" fillId="0" borderId="14" xfId="2" applyNumberFormat="1" applyFont="1" applyFill="1" applyBorder="1" applyAlignment="1">
      <alignment horizontal="center"/>
    </xf>
    <xf numFmtId="0" fontId="32" fillId="0" borderId="14" xfId="2" applyFont="1" applyFill="1" applyBorder="1" applyAlignment="1">
      <alignment horizontal="center" wrapText="1" shrinkToFit="1"/>
    </xf>
    <xf numFmtId="0" fontId="12" fillId="0" borderId="13" xfId="2" applyFont="1" applyFill="1" applyBorder="1" applyAlignment="1">
      <alignment horizontal="left" wrapText="1" shrinkToFit="1"/>
    </xf>
    <xf numFmtId="0" fontId="8" fillId="0" borderId="17" xfId="2" applyFont="1" applyFill="1" applyBorder="1" applyAlignment="1">
      <alignment horizontal="left" wrapText="1"/>
    </xf>
    <xf numFmtId="0" fontId="8" fillId="0" borderId="18" xfId="2" applyFont="1" applyFill="1" applyBorder="1" applyAlignment="1">
      <alignment horizontal="center" wrapText="1" shrinkToFit="1"/>
    </xf>
    <xf numFmtId="49" fontId="8" fillId="0" borderId="18" xfId="2" applyNumberFormat="1" applyFont="1" applyFill="1" applyBorder="1" applyAlignment="1">
      <alignment horizontal="center"/>
    </xf>
    <xf numFmtId="0" fontId="17" fillId="0" borderId="17" xfId="2" applyFont="1" applyFill="1" applyBorder="1" applyAlignment="1">
      <alignment horizontal="left" wrapText="1"/>
    </xf>
    <xf numFmtId="49" fontId="17" fillId="0" borderId="18" xfId="2" applyNumberFormat="1" applyFont="1" applyFill="1" applyBorder="1" applyAlignment="1">
      <alignment horizontal="center"/>
    </xf>
    <xf numFmtId="49" fontId="17" fillId="0" borderId="18" xfId="2" applyNumberFormat="1" applyFont="1" applyFill="1" applyBorder="1" applyAlignment="1">
      <alignment horizontal="center" wrapText="1"/>
    </xf>
    <xf numFmtId="0" fontId="12" fillId="0" borderId="17" xfId="2" applyFont="1" applyFill="1" applyBorder="1" applyAlignment="1">
      <alignment horizontal="left" wrapText="1"/>
    </xf>
    <xf numFmtId="0" fontId="12" fillId="0" borderId="19" xfId="2" applyFont="1" applyFill="1" applyBorder="1" applyAlignment="1">
      <alignment horizontal="center" wrapText="1" shrinkToFit="1"/>
    </xf>
    <xf numFmtId="49" fontId="12" fillId="0" borderId="18" xfId="2" applyNumberFormat="1" applyFont="1" applyFill="1" applyBorder="1" applyAlignment="1">
      <alignment horizontal="center"/>
    </xf>
    <xf numFmtId="49" fontId="12" fillId="0" borderId="20" xfId="2" applyNumberFormat="1" applyFont="1" applyFill="1" applyBorder="1" applyAlignment="1">
      <alignment horizontal="center"/>
    </xf>
    <xf numFmtId="49" fontId="12" fillId="0" borderId="18" xfId="2" applyNumberFormat="1" applyFont="1" applyFill="1" applyBorder="1" applyAlignment="1">
      <alignment horizontal="center" wrapText="1"/>
    </xf>
    <xf numFmtId="164" fontId="12" fillId="0" borderId="21" xfId="2" applyNumberFormat="1" applyFont="1" applyFill="1" applyBorder="1" applyAlignment="1">
      <alignment horizontal="center"/>
    </xf>
    <xf numFmtId="0" fontId="17" fillId="0" borderId="22" xfId="2" applyFont="1" applyFill="1" applyBorder="1" applyAlignment="1">
      <alignment horizontal="center" wrapText="1" shrinkToFit="1"/>
    </xf>
    <xf numFmtId="164" fontId="17" fillId="0" borderId="21" xfId="2" applyNumberFormat="1" applyFont="1" applyFill="1" applyBorder="1" applyAlignment="1">
      <alignment horizontal="center"/>
    </xf>
    <xf numFmtId="49" fontId="17" fillId="0" borderId="11" xfId="2" applyNumberFormat="1" applyFont="1" applyFill="1" applyBorder="1" applyAlignment="1">
      <alignment horizontal="center"/>
    </xf>
    <xf numFmtId="49" fontId="17" fillId="0" borderId="22" xfId="2" applyNumberFormat="1" applyFont="1" applyFill="1" applyBorder="1" applyAlignment="1">
      <alignment horizontal="center"/>
    </xf>
    <xf numFmtId="49" fontId="17" fillId="0" borderId="20" xfId="2" applyNumberFormat="1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12" fillId="0" borderId="0" xfId="2" applyNumberFormat="1" applyFont="1" applyFill="1"/>
    <xf numFmtId="164" fontId="40" fillId="0" borderId="0" xfId="2" applyNumberFormat="1" applyFont="1" applyFill="1"/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2" fillId="0" borderId="0" xfId="2" applyFont="1" applyFill="1" applyAlignment="1">
      <alignment horizontal="right"/>
    </xf>
    <xf numFmtId="0" fontId="14" fillId="0" borderId="0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" fontId="15" fillId="0" borderId="1" xfId="2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left"/>
    </xf>
    <xf numFmtId="0" fontId="1" fillId="0" borderId="8" xfId="2" applyFill="1" applyBorder="1" applyAlignment="1"/>
    <xf numFmtId="0" fontId="1" fillId="0" borderId="4" xfId="2" applyFill="1" applyBorder="1" applyAlignment="1"/>
    <xf numFmtId="0" fontId="2" fillId="0" borderId="0" xfId="2" applyFont="1" applyFill="1" applyBorder="1" applyAlignment="1">
      <alignment horizontal="right"/>
    </xf>
    <xf numFmtId="0" fontId="7" fillId="0" borderId="0" xfId="2" applyFont="1" applyFill="1" applyAlignment="1">
      <alignment horizontal="center" wrapText="1" shrinkToFit="1"/>
    </xf>
    <xf numFmtId="0" fontId="32" fillId="0" borderId="0" xfId="2" applyFont="1" applyFill="1" applyBorder="1" applyAlignment="1">
      <alignment horizontal="center" wrapText="1" shrinkToFit="1"/>
    </xf>
    <xf numFmtId="0" fontId="32" fillId="0" borderId="6" xfId="2" applyFont="1" applyFill="1" applyBorder="1" applyAlignment="1">
      <alignment horizontal="center" vertical="center" wrapText="1" shrinkToFit="1"/>
    </xf>
    <xf numFmtId="0" fontId="32" fillId="0" borderId="9" xfId="2" applyFont="1" applyFill="1" applyBorder="1" applyAlignment="1">
      <alignment horizontal="center" vertical="center" wrapText="1" shrinkToFit="1"/>
    </xf>
    <xf numFmtId="0" fontId="32" fillId="0" borderId="5" xfId="2" applyFont="1" applyFill="1" applyBorder="1" applyAlignment="1">
      <alignment horizontal="center" vertical="center"/>
    </xf>
    <xf numFmtId="0" fontId="1" fillId="0" borderId="8" xfId="2" applyFill="1" applyBorder="1"/>
    <xf numFmtId="0" fontId="1" fillId="0" borderId="4" xfId="2" applyFill="1" applyBorder="1"/>
    <xf numFmtId="164" fontId="32" fillId="0" borderId="6" xfId="2" applyNumberFormat="1" applyFont="1" applyFill="1" applyBorder="1" applyAlignment="1">
      <alignment horizontal="center" vertical="center" wrapText="1"/>
    </xf>
    <xf numFmtId="164" fontId="1" fillId="0" borderId="9" xfId="2" applyNumberFormat="1" applyFill="1" applyBorder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30"/>
  <sheetViews>
    <sheetView workbookViewId="0">
      <selection activeCell="A3" sqref="A3:C3"/>
    </sheetView>
  </sheetViews>
  <sheetFormatPr defaultColWidth="28.42578125" defaultRowHeight="15" x14ac:dyDescent="0.25"/>
  <cols>
    <col min="1" max="1" width="28.5703125" style="2" customWidth="1"/>
    <col min="2" max="2" width="49.42578125" style="1" customWidth="1"/>
    <col min="3" max="3" width="13" style="42" customWidth="1"/>
    <col min="4" max="4" width="14.85546875" style="1" customWidth="1"/>
    <col min="5" max="256" width="28.42578125" style="1"/>
    <col min="257" max="257" width="28.5703125" style="1" customWidth="1"/>
    <col min="258" max="258" width="49.42578125" style="1" customWidth="1"/>
    <col min="259" max="259" width="13" style="1" customWidth="1"/>
    <col min="260" max="260" width="14.85546875" style="1" customWidth="1"/>
    <col min="261" max="512" width="28.42578125" style="1"/>
    <col min="513" max="513" width="28.5703125" style="1" customWidth="1"/>
    <col min="514" max="514" width="49.42578125" style="1" customWidth="1"/>
    <col min="515" max="515" width="13" style="1" customWidth="1"/>
    <col min="516" max="516" width="14.85546875" style="1" customWidth="1"/>
    <col min="517" max="768" width="28.42578125" style="1"/>
    <col min="769" max="769" width="28.5703125" style="1" customWidth="1"/>
    <col min="770" max="770" width="49.42578125" style="1" customWidth="1"/>
    <col min="771" max="771" width="13" style="1" customWidth="1"/>
    <col min="772" max="772" width="14.85546875" style="1" customWidth="1"/>
    <col min="773" max="1024" width="28.42578125" style="1"/>
    <col min="1025" max="1025" width="28.5703125" style="1" customWidth="1"/>
    <col min="1026" max="1026" width="49.42578125" style="1" customWidth="1"/>
    <col min="1027" max="1027" width="13" style="1" customWidth="1"/>
    <col min="1028" max="1028" width="14.85546875" style="1" customWidth="1"/>
    <col min="1029" max="1280" width="28.42578125" style="1"/>
    <col min="1281" max="1281" width="28.5703125" style="1" customWidth="1"/>
    <col min="1282" max="1282" width="49.42578125" style="1" customWidth="1"/>
    <col min="1283" max="1283" width="13" style="1" customWidth="1"/>
    <col min="1284" max="1284" width="14.85546875" style="1" customWidth="1"/>
    <col min="1285" max="1536" width="28.42578125" style="1"/>
    <col min="1537" max="1537" width="28.5703125" style="1" customWidth="1"/>
    <col min="1538" max="1538" width="49.42578125" style="1" customWidth="1"/>
    <col min="1539" max="1539" width="13" style="1" customWidth="1"/>
    <col min="1540" max="1540" width="14.85546875" style="1" customWidth="1"/>
    <col min="1541" max="1792" width="28.42578125" style="1"/>
    <col min="1793" max="1793" width="28.5703125" style="1" customWidth="1"/>
    <col min="1794" max="1794" width="49.42578125" style="1" customWidth="1"/>
    <col min="1795" max="1795" width="13" style="1" customWidth="1"/>
    <col min="1796" max="1796" width="14.85546875" style="1" customWidth="1"/>
    <col min="1797" max="2048" width="28.42578125" style="1"/>
    <col min="2049" max="2049" width="28.5703125" style="1" customWidth="1"/>
    <col min="2050" max="2050" width="49.42578125" style="1" customWidth="1"/>
    <col min="2051" max="2051" width="13" style="1" customWidth="1"/>
    <col min="2052" max="2052" width="14.85546875" style="1" customWidth="1"/>
    <col min="2053" max="2304" width="28.42578125" style="1"/>
    <col min="2305" max="2305" width="28.5703125" style="1" customWidth="1"/>
    <col min="2306" max="2306" width="49.42578125" style="1" customWidth="1"/>
    <col min="2307" max="2307" width="13" style="1" customWidth="1"/>
    <col min="2308" max="2308" width="14.85546875" style="1" customWidth="1"/>
    <col min="2309" max="2560" width="28.42578125" style="1"/>
    <col min="2561" max="2561" width="28.5703125" style="1" customWidth="1"/>
    <col min="2562" max="2562" width="49.42578125" style="1" customWidth="1"/>
    <col min="2563" max="2563" width="13" style="1" customWidth="1"/>
    <col min="2564" max="2564" width="14.85546875" style="1" customWidth="1"/>
    <col min="2565" max="2816" width="28.42578125" style="1"/>
    <col min="2817" max="2817" width="28.5703125" style="1" customWidth="1"/>
    <col min="2818" max="2818" width="49.42578125" style="1" customWidth="1"/>
    <col min="2819" max="2819" width="13" style="1" customWidth="1"/>
    <col min="2820" max="2820" width="14.85546875" style="1" customWidth="1"/>
    <col min="2821" max="3072" width="28.42578125" style="1"/>
    <col min="3073" max="3073" width="28.5703125" style="1" customWidth="1"/>
    <col min="3074" max="3074" width="49.42578125" style="1" customWidth="1"/>
    <col min="3075" max="3075" width="13" style="1" customWidth="1"/>
    <col min="3076" max="3076" width="14.85546875" style="1" customWidth="1"/>
    <col min="3077" max="3328" width="28.42578125" style="1"/>
    <col min="3329" max="3329" width="28.5703125" style="1" customWidth="1"/>
    <col min="3330" max="3330" width="49.42578125" style="1" customWidth="1"/>
    <col min="3331" max="3331" width="13" style="1" customWidth="1"/>
    <col min="3332" max="3332" width="14.85546875" style="1" customWidth="1"/>
    <col min="3333" max="3584" width="28.42578125" style="1"/>
    <col min="3585" max="3585" width="28.5703125" style="1" customWidth="1"/>
    <col min="3586" max="3586" width="49.42578125" style="1" customWidth="1"/>
    <col min="3587" max="3587" width="13" style="1" customWidth="1"/>
    <col min="3588" max="3588" width="14.85546875" style="1" customWidth="1"/>
    <col min="3589" max="3840" width="28.42578125" style="1"/>
    <col min="3841" max="3841" width="28.5703125" style="1" customWidth="1"/>
    <col min="3842" max="3842" width="49.42578125" style="1" customWidth="1"/>
    <col min="3843" max="3843" width="13" style="1" customWidth="1"/>
    <col min="3844" max="3844" width="14.85546875" style="1" customWidth="1"/>
    <col min="3845" max="4096" width="28.42578125" style="1"/>
    <col min="4097" max="4097" width="28.5703125" style="1" customWidth="1"/>
    <col min="4098" max="4098" width="49.42578125" style="1" customWidth="1"/>
    <col min="4099" max="4099" width="13" style="1" customWidth="1"/>
    <col min="4100" max="4100" width="14.85546875" style="1" customWidth="1"/>
    <col min="4101" max="4352" width="28.42578125" style="1"/>
    <col min="4353" max="4353" width="28.5703125" style="1" customWidth="1"/>
    <col min="4354" max="4354" width="49.42578125" style="1" customWidth="1"/>
    <col min="4355" max="4355" width="13" style="1" customWidth="1"/>
    <col min="4356" max="4356" width="14.85546875" style="1" customWidth="1"/>
    <col min="4357" max="4608" width="28.42578125" style="1"/>
    <col min="4609" max="4609" width="28.5703125" style="1" customWidth="1"/>
    <col min="4610" max="4610" width="49.42578125" style="1" customWidth="1"/>
    <col min="4611" max="4611" width="13" style="1" customWidth="1"/>
    <col min="4612" max="4612" width="14.85546875" style="1" customWidth="1"/>
    <col min="4613" max="4864" width="28.42578125" style="1"/>
    <col min="4865" max="4865" width="28.5703125" style="1" customWidth="1"/>
    <col min="4866" max="4866" width="49.42578125" style="1" customWidth="1"/>
    <col min="4867" max="4867" width="13" style="1" customWidth="1"/>
    <col min="4868" max="4868" width="14.85546875" style="1" customWidth="1"/>
    <col min="4869" max="5120" width="28.42578125" style="1"/>
    <col min="5121" max="5121" width="28.5703125" style="1" customWidth="1"/>
    <col min="5122" max="5122" width="49.42578125" style="1" customWidth="1"/>
    <col min="5123" max="5123" width="13" style="1" customWidth="1"/>
    <col min="5124" max="5124" width="14.85546875" style="1" customWidth="1"/>
    <col min="5125" max="5376" width="28.42578125" style="1"/>
    <col min="5377" max="5377" width="28.5703125" style="1" customWidth="1"/>
    <col min="5378" max="5378" width="49.42578125" style="1" customWidth="1"/>
    <col min="5379" max="5379" width="13" style="1" customWidth="1"/>
    <col min="5380" max="5380" width="14.85546875" style="1" customWidth="1"/>
    <col min="5381" max="5632" width="28.42578125" style="1"/>
    <col min="5633" max="5633" width="28.5703125" style="1" customWidth="1"/>
    <col min="5634" max="5634" width="49.42578125" style="1" customWidth="1"/>
    <col min="5635" max="5635" width="13" style="1" customWidth="1"/>
    <col min="5636" max="5636" width="14.85546875" style="1" customWidth="1"/>
    <col min="5637" max="5888" width="28.42578125" style="1"/>
    <col min="5889" max="5889" width="28.5703125" style="1" customWidth="1"/>
    <col min="5890" max="5890" width="49.42578125" style="1" customWidth="1"/>
    <col min="5891" max="5891" width="13" style="1" customWidth="1"/>
    <col min="5892" max="5892" width="14.85546875" style="1" customWidth="1"/>
    <col min="5893" max="6144" width="28.42578125" style="1"/>
    <col min="6145" max="6145" width="28.5703125" style="1" customWidth="1"/>
    <col min="6146" max="6146" width="49.42578125" style="1" customWidth="1"/>
    <col min="6147" max="6147" width="13" style="1" customWidth="1"/>
    <col min="6148" max="6148" width="14.85546875" style="1" customWidth="1"/>
    <col min="6149" max="6400" width="28.42578125" style="1"/>
    <col min="6401" max="6401" width="28.5703125" style="1" customWidth="1"/>
    <col min="6402" max="6402" width="49.42578125" style="1" customWidth="1"/>
    <col min="6403" max="6403" width="13" style="1" customWidth="1"/>
    <col min="6404" max="6404" width="14.85546875" style="1" customWidth="1"/>
    <col min="6405" max="6656" width="28.42578125" style="1"/>
    <col min="6657" max="6657" width="28.5703125" style="1" customWidth="1"/>
    <col min="6658" max="6658" width="49.42578125" style="1" customWidth="1"/>
    <col min="6659" max="6659" width="13" style="1" customWidth="1"/>
    <col min="6660" max="6660" width="14.85546875" style="1" customWidth="1"/>
    <col min="6661" max="6912" width="28.42578125" style="1"/>
    <col min="6913" max="6913" width="28.5703125" style="1" customWidth="1"/>
    <col min="6914" max="6914" width="49.42578125" style="1" customWidth="1"/>
    <col min="6915" max="6915" width="13" style="1" customWidth="1"/>
    <col min="6916" max="6916" width="14.85546875" style="1" customWidth="1"/>
    <col min="6917" max="7168" width="28.42578125" style="1"/>
    <col min="7169" max="7169" width="28.5703125" style="1" customWidth="1"/>
    <col min="7170" max="7170" width="49.42578125" style="1" customWidth="1"/>
    <col min="7171" max="7171" width="13" style="1" customWidth="1"/>
    <col min="7172" max="7172" width="14.85546875" style="1" customWidth="1"/>
    <col min="7173" max="7424" width="28.42578125" style="1"/>
    <col min="7425" max="7425" width="28.5703125" style="1" customWidth="1"/>
    <col min="7426" max="7426" width="49.42578125" style="1" customWidth="1"/>
    <col min="7427" max="7427" width="13" style="1" customWidth="1"/>
    <col min="7428" max="7428" width="14.85546875" style="1" customWidth="1"/>
    <col min="7429" max="7680" width="28.42578125" style="1"/>
    <col min="7681" max="7681" width="28.5703125" style="1" customWidth="1"/>
    <col min="7682" max="7682" width="49.42578125" style="1" customWidth="1"/>
    <col min="7683" max="7683" width="13" style="1" customWidth="1"/>
    <col min="7684" max="7684" width="14.85546875" style="1" customWidth="1"/>
    <col min="7685" max="7936" width="28.42578125" style="1"/>
    <col min="7937" max="7937" width="28.5703125" style="1" customWidth="1"/>
    <col min="7938" max="7938" width="49.42578125" style="1" customWidth="1"/>
    <col min="7939" max="7939" width="13" style="1" customWidth="1"/>
    <col min="7940" max="7940" width="14.85546875" style="1" customWidth="1"/>
    <col min="7941" max="8192" width="28.42578125" style="1"/>
    <col min="8193" max="8193" width="28.5703125" style="1" customWidth="1"/>
    <col min="8194" max="8194" width="49.42578125" style="1" customWidth="1"/>
    <col min="8195" max="8195" width="13" style="1" customWidth="1"/>
    <col min="8196" max="8196" width="14.85546875" style="1" customWidth="1"/>
    <col min="8197" max="8448" width="28.42578125" style="1"/>
    <col min="8449" max="8449" width="28.5703125" style="1" customWidth="1"/>
    <col min="8450" max="8450" width="49.42578125" style="1" customWidth="1"/>
    <col min="8451" max="8451" width="13" style="1" customWidth="1"/>
    <col min="8452" max="8452" width="14.85546875" style="1" customWidth="1"/>
    <col min="8453" max="8704" width="28.42578125" style="1"/>
    <col min="8705" max="8705" width="28.5703125" style="1" customWidth="1"/>
    <col min="8706" max="8706" width="49.42578125" style="1" customWidth="1"/>
    <col min="8707" max="8707" width="13" style="1" customWidth="1"/>
    <col min="8708" max="8708" width="14.85546875" style="1" customWidth="1"/>
    <col min="8709" max="8960" width="28.42578125" style="1"/>
    <col min="8961" max="8961" width="28.5703125" style="1" customWidth="1"/>
    <col min="8962" max="8962" width="49.42578125" style="1" customWidth="1"/>
    <col min="8963" max="8963" width="13" style="1" customWidth="1"/>
    <col min="8964" max="8964" width="14.85546875" style="1" customWidth="1"/>
    <col min="8965" max="9216" width="28.42578125" style="1"/>
    <col min="9217" max="9217" width="28.5703125" style="1" customWidth="1"/>
    <col min="9218" max="9218" width="49.42578125" style="1" customWidth="1"/>
    <col min="9219" max="9219" width="13" style="1" customWidth="1"/>
    <col min="9220" max="9220" width="14.85546875" style="1" customWidth="1"/>
    <col min="9221" max="9472" width="28.42578125" style="1"/>
    <col min="9473" max="9473" width="28.5703125" style="1" customWidth="1"/>
    <col min="9474" max="9474" width="49.42578125" style="1" customWidth="1"/>
    <col min="9475" max="9475" width="13" style="1" customWidth="1"/>
    <col min="9476" max="9476" width="14.85546875" style="1" customWidth="1"/>
    <col min="9477" max="9728" width="28.42578125" style="1"/>
    <col min="9729" max="9729" width="28.5703125" style="1" customWidth="1"/>
    <col min="9730" max="9730" width="49.42578125" style="1" customWidth="1"/>
    <col min="9731" max="9731" width="13" style="1" customWidth="1"/>
    <col min="9732" max="9732" width="14.85546875" style="1" customWidth="1"/>
    <col min="9733" max="9984" width="28.42578125" style="1"/>
    <col min="9985" max="9985" width="28.5703125" style="1" customWidth="1"/>
    <col min="9986" max="9986" width="49.42578125" style="1" customWidth="1"/>
    <col min="9987" max="9987" width="13" style="1" customWidth="1"/>
    <col min="9988" max="9988" width="14.85546875" style="1" customWidth="1"/>
    <col min="9989" max="10240" width="28.42578125" style="1"/>
    <col min="10241" max="10241" width="28.5703125" style="1" customWidth="1"/>
    <col min="10242" max="10242" width="49.42578125" style="1" customWidth="1"/>
    <col min="10243" max="10243" width="13" style="1" customWidth="1"/>
    <col min="10244" max="10244" width="14.85546875" style="1" customWidth="1"/>
    <col min="10245" max="10496" width="28.42578125" style="1"/>
    <col min="10497" max="10497" width="28.5703125" style="1" customWidth="1"/>
    <col min="10498" max="10498" width="49.42578125" style="1" customWidth="1"/>
    <col min="10499" max="10499" width="13" style="1" customWidth="1"/>
    <col min="10500" max="10500" width="14.85546875" style="1" customWidth="1"/>
    <col min="10501" max="10752" width="28.42578125" style="1"/>
    <col min="10753" max="10753" width="28.5703125" style="1" customWidth="1"/>
    <col min="10754" max="10754" width="49.42578125" style="1" customWidth="1"/>
    <col min="10755" max="10755" width="13" style="1" customWidth="1"/>
    <col min="10756" max="10756" width="14.85546875" style="1" customWidth="1"/>
    <col min="10757" max="11008" width="28.42578125" style="1"/>
    <col min="11009" max="11009" width="28.5703125" style="1" customWidth="1"/>
    <col min="11010" max="11010" width="49.42578125" style="1" customWidth="1"/>
    <col min="11011" max="11011" width="13" style="1" customWidth="1"/>
    <col min="11012" max="11012" width="14.85546875" style="1" customWidth="1"/>
    <col min="11013" max="11264" width="28.42578125" style="1"/>
    <col min="11265" max="11265" width="28.5703125" style="1" customWidth="1"/>
    <col min="11266" max="11266" width="49.42578125" style="1" customWidth="1"/>
    <col min="11267" max="11267" width="13" style="1" customWidth="1"/>
    <col min="11268" max="11268" width="14.85546875" style="1" customWidth="1"/>
    <col min="11269" max="11520" width="28.42578125" style="1"/>
    <col min="11521" max="11521" width="28.5703125" style="1" customWidth="1"/>
    <col min="11522" max="11522" width="49.42578125" style="1" customWidth="1"/>
    <col min="11523" max="11523" width="13" style="1" customWidth="1"/>
    <col min="11524" max="11524" width="14.85546875" style="1" customWidth="1"/>
    <col min="11525" max="11776" width="28.42578125" style="1"/>
    <col min="11777" max="11777" width="28.5703125" style="1" customWidth="1"/>
    <col min="11778" max="11778" width="49.42578125" style="1" customWidth="1"/>
    <col min="11779" max="11779" width="13" style="1" customWidth="1"/>
    <col min="11780" max="11780" width="14.85546875" style="1" customWidth="1"/>
    <col min="11781" max="12032" width="28.42578125" style="1"/>
    <col min="12033" max="12033" width="28.5703125" style="1" customWidth="1"/>
    <col min="12034" max="12034" width="49.42578125" style="1" customWidth="1"/>
    <col min="12035" max="12035" width="13" style="1" customWidth="1"/>
    <col min="12036" max="12036" width="14.85546875" style="1" customWidth="1"/>
    <col min="12037" max="12288" width="28.42578125" style="1"/>
    <col min="12289" max="12289" width="28.5703125" style="1" customWidth="1"/>
    <col min="12290" max="12290" width="49.42578125" style="1" customWidth="1"/>
    <col min="12291" max="12291" width="13" style="1" customWidth="1"/>
    <col min="12292" max="12292" width="14.85546875" style="1" customWidth="1"/>
    <col min="12293" max="12544" width="28.42578125" style="1"/>
    <col min="12545" max="12545" width="28.5703125" style="1" customWidth="1"/>
    <col min="12546" max="12546" width="49.42578125" style="1" customWidth="1"/>
    <col min="12547" max="12547" width="13" style="1" customWidth="1"/>
    <col min="12548" max="12548" width="14.85546875" style="1" customWidth="1"/>
    <col min="12549" max="12800" width="28.42578125" style="1"/>
    <col min="12801" max="12801" width="28.5703125" style="1" customWidth="1"/>
    <col min="12802" max="12802" width="49.42578125" style="1" customWidth="1"/>
    <col min="12803" max="12803" width="13" style="1" customWidth="1"/>
    <col min="12804" max="12804" width="14.85546875" style="1" customWidth="1"/>
    <col min="12805" max="13056" width="28.42578125" style="1"/>
    <col min="13057" max="13057" width="28.5703125" style="1" customWidth="1"/>
    <col min="13058" max="13058" width="49.42578125" style="1" customWidth="1"/>
    <col min="13059" max="13059" width="13" style="1" customWidth="1"/>
    <col min="13060" max="13060" width="14.85546875" style="1" customWidth="1"/>
    <col min="13061" max="13312" width="28.42578125" style="1"/>
    <col min="13313" max="13313" width="28.5703125" style="1" customWidth="1"/>
    <col min="13314" max="13314" width="49.42578125" style="1" customWidth="1"/>
    <col min="13315" max="13315" width="13" style="1" customWidth="1"/>
    <col min="13316" max="13316" width="14.85546875" style="1" customWidth="1"/>
    <col min="13317" max="13568" width="28.42578125" style="1"/>
    <col min="13569" max="13569" width="28.5703125" style="1" customWidth="1"/>
    <col min="13570" max="13570" width="49.42578125" style="1" customWidth="1"/>
    <col min="13571" max="13571" width="13" style="1" customWidth="1"/>
    <col min="13572" max="13572" width="14.85546875" style="1" customWidth="1"/>
    <col min="13573" max="13824" width="28.42578125" style="1"/>
    <col min="13825" max="13825" width="28.5703125" style="1" customWidth="1"/>
    <col min="13826" max="13826" width="49.42578125" style="1" customWidth="1"/>
    <col min="13827" max="13827" width="13" style="1" customWidth="1"/>
    <col min="13828" max="13828" width="14.85546875" style="1" customWidth="1"/>
    <col min="13829" max="14080" width="28.42578125" style="1"/>
    <col min="14081" max="14081" width="28.5703125" style="1" customWidth="1"/>
    <col min="14082" max="14082" width="49.42578125" style="1" customWidth="1"/>
    <col min="14083" max="14083" width="13" style="1" customWidth="1"/>
    <col min="14084" max="14084" width="14.85546875" style="1" customWidth="1"/>
    <col min="14085" max="14336" width="28.42578125" style="1"/>
    <col min="14337" max="14337" width="28.5703125" style="1" customWidth="1"/>
    <col min="14338" max="14338" width="49.42578125" style="1" customWidth="1"/>
    <col min="14339" max="14339" width="13" style="1" customWidth="1"/>
    <col min="14340" max="14340" width="14.85546875" style="1" customWidth="1"/>
    <col min="14341" max="14592" width="28.42578125" style="1"/>
    <col min="14593" max="14593" width="28.5703125" style="1" customWidth="1"/>
    <col min="14594" max="14594" width="49.42578125" style="1" customWidth="1"/>
    <col min="14595" max="14595" width="13" style="1" customWidth="1"/>
    <col min="14596" max="14596" width="14.85546875" style="1" customWidth="1"/>
    <col min="14597" max="14848" width="28.42578125" style="1"/>
    <col min="14849" max="14849" width="28.5703125" style="1" customWidth="1"/>
    <col min="14850" max="14850" width="49.42578125" style="1" customWidth="1"/>
    <col min="14851" max="14851" width="13" style="1" customWidth="1"/>
    <col min="14852" max="14852" width="14.85546875" style="1" customWidth="1"/>
    <col min="14853" max="15104" width="28.42578125" style="1"/>
    <col min="15105" max="15105" width="28.5703125" style="1" customWidth="1"/>
    <col min="15106" max="15106" width="49.42578125" style="1" customWidth="1"/>
    <col min="15107" max="15107" width="13" style="1" customWidth="1"/>
    <col min="15108" max="15108" width="14.85546875" style="1" customWidth="1"/>
    <col min="15109" max="15360" width="28.42578125" style="1"/>
    <col min="15361" max="15361" width="28.5703125" style="1" customWidth="1"/>
    <col min="15362" max="15362" width="49.42578125" style="1" customWidth="1"/>
    <col min="15363" max="15363" width="13" style="1" customWidth="1"/>
    <col min="15364" max="15364" width="14.85546875" style="1" customWidth="1"/>
    <col min="15365" max="15616" width="28.42578125" style="1"/>
    <col min="15617" max="15617" width="28.5703125" style="1" customWidth="1"/>
    <col min="15618" max="15618" width="49.42578125" style="1" customWidth="1"/>
    <col min="15619" max="15619" width="13" style="1" customWidth="1"/>
    <col min="15620" max="15620" width="14.85546875" style="1" customWidth="1"/>
    <col min="15621" max="15872" width="28.42578125" style="1"/>
    <col min="15873" max="15873" width="28.5703125" style="1" customWidth="1"/>
    <col min="15874" max="15874" width="49.42578125" style="1" customWidth="1"/>
    <col min="15875" max="15875" width="13" style="1" customWidth="1"/>
    <col min="15876" max="15876" width="14.85546875" style="1" customWidth="1"/>
    <col min="15877" max="16128" width="28.42578125" style="1"/>
    <col min="16129" max="16129" width="28.5703125" style="1" customWidth="1"/>
    <col min="16130" max="16130" width="49.42578125" style="1" customWidth="1"/>
    <col min="16131" max="16131" width="13" style="1" customWidth="1"/>
    <col min="16132" max="16132" width="14.85546875" style="1" customWidth="1"/>
    <col min="16133" max="16384" width="28.42578125" style="1"/>
  </cols>
  <sheetData>
    <row r="1" spans="1:4" ht="12.75" x14ac:dyDescent="0.2">
      <c r="A1" s="278" t="s">
        <v>0</v>
      </c>
      <c r="B1" s="278"/>
      <c r="C1" s="278"/>
    </row>
    <row r="2" spans="1:4" ht="12.75" x14ac:dyDescent="0.2">
      <c r="A2" s="278" t="s">
        <v>1</v>
      </c>
      <c r="B2" s="278"/>
      <c r="C2" s="278"/>
    </row>
    <row r="3" spans="1:4" ht="15.2" customHeight="1" x14ac:dyDescent="0.2">
      <c r="A3" s="278" t="s">
        <v>419</v>
      </c>
      <c r="B3" s="278"/>
      <c r="C3" s="278"/>
    </row>
    <row r="4" spans="1:4" ht="12.75" x14ac:dyDescent="0.2">
      <c r="A4" s="278" t="s">
        <v>2</v>
      </c>
      <c r="B4" s="278"/>
      <c r="C4" s="278"/>
    </row>
    <row r="5" spans="1:4" ht="12.75" x14ac:dyDescent="0.2">
      <c r="A5" s="278" t="s">
        <v>1</v>
      </c>
      <c r="B5" s="278"/>
      <c r="C5" s="278"/>
    </row>
    <row r="6" spans="1:4" ht="15.2" customHeight="1" x14ac:dyDescent="0.2">
      <c r="A6" s="278" t="s">
        <v>3</v>
      </c>
      <c r="B6" s="278"/>
      <c r="C6" s="278"/>
    </row>
    <row r="7" spans="1:4" ht="18" customHeight="1" x14ac:dyDescent="0.25">
      <c r="B7" s="3"/>
      <c r="C7" s="4"/>
    </row>
    <row r="8" spans="1:4" ht="19.5" customHeight="1" x14ac:dyDescent="0.2">
      <c r="A8" s="277" t="s">
        <v>4</v>
      </c>
      <c r="B8" s="277"/>
      <c r="C8" s="277"/>
    </row>
    <row r="9" spans="1:4" ht="26.25" customHeight="1" x14ac:dyDescent="0.25">
      <c r="C9" s="5" t="s">
        <v>5</v>
      </c>
    </row>
    <row r="10" spans="1:4" ht="37.5" customHeight="1" x14ac:dyDescent="0.2">
      <c r="A10" s="6" t="s">
        <v>6</v>
      </c>
      <c r="B10" s="6" t="s">
        <v>7</v>
      </c>
      <c r="C10" s="7" t="s">
        <v>8</v>
      </c>
      <c r="D10" s="8"/>
    </row>
    <row r="11" spans="1:4" ht="18.600000000000001" customHeight="1" x14ac:dyDescent="0.25">
      <c r="A11" s="6" t="s">
        <v>9</v>
      </c>
      <c r="B11" s="9" t="s">
        <v>10</v>
      </c>
      <c r="C11" s="7">
        <f>C12+C45+C47</f>
        <v>576022.73</v>
      </c>
      <c r="D11" s="10"/>
    </row>
    <row r="12" spans="1:4" ht="48" customHeight="1" x14ac:dyDescent="0.25">
      <c r="A12" s="6" t="s">
        <v>11</v>
      </c>
      <c r="B12" s="9" t="s">
        <v>12</v>
      </c>
      <c r="C12" s="7">
        <f>SUM(C13+C16+C29+C43)</f>
        <v>564700.73</v>
      </c>
      <c r="D12" s="11"/>
    </row>
    <row r="13" spans="1:4" s="15" customFormat="1" ht="29.45" customHeight="1" x14ac:dyDescent="0.25">
      <c r="A13" s="12" t="s">
        <v>13</v>
      </c>
      <c r="B13" s="13" t="s">
        <v>14</v>
      </c>
      <c r="C13" s="14">
        <f>SUM(C14+C15)</f>
        <v>105244</v>
      </c>
    </row>
    <row r="14" spans="1:4" ht="28.5" customHeight="1" x14ac:dyDescent="0.25">
      <c r="A14" s="16" t="s">
        <v>15</v>
      </c>
      <c r="B14" s="17" t="s">
        <v>16</v>
      </c>
      <c r="C14" s="18">
        <v>70517</v>
      </c>
    </row>
    <row r="15" spans="1:4" ht="19.149999999999999" customHeight="1" x14ac:dyDescent="0.25">
      <c r="A15" s="16" t="s">
        <v>17</v>
      </c>
      <c r="B15" s="17" t="s">
        <v>18</v>
      </c>
      <c r="C15" s="19">
        <v>34727</v>
      </c>
    </row>
    <row r="16" spans="1:4" s="15" customFormat="1" ht="46.5" customHeight="1" x14ac:dyDescent="0.25">
      <c r="A16" s="20" t="s">
        <v>19</v>
      </c>
      <c r="B16" s="21" t="s">
        <v>20</v>
      </c>
      <c r="C16" s="22">
        <f>SUM(C17:C28)</f>
        <v>124546.01</v>
      </c>
    </row>
    <row r="17" spans="1:241" s="25" customFormat="1" ht="74.25" customHeight="1" x14ac:dyDescent="0.25">
      <c r="A17" s="23" t="s">
        <v>21</v>
      </c>
      <c r="B17" s="24" t="s">
        <v>22</v>
      </c>
      <c r="C17" s="18">
        <v>36243.839999999997</v>
      </c>
    </row>
    <row r="18" spans="1:241" s="15" customFormat="1" ht="60.75" customHeight="1" x14ac:dyDescent="0.25">
      <c r="A18" s="16" t="s">
        <v>23</v>
      </c>
      <c r="B18" s="27" t="s">
        <v>24</v>
      </c>
      <c r="C18" s="19">
        <v>1072.96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</row>
    <row r="19" spans="1:241" s="15" customFormat="1" ht="29.45" customHeight="1" x14ac:dyDescent="0.25">
      <c r="A19" s="16" t="s">
        <v>25</v>
      </c>
      <c r="B19" s="17" t="s">
        <v>26</v>
      </c>
      <c r="C19" s="19">
        <v>5525.25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</row>
    <row r="20" spans="1:241" s="15" customFormat="1" ht="29.45" customHeight="1" x14ac:dyDescent="0.25">
      <c r="A20" s="16" t="s">
        <v>27</v>
      </c>
      <c r="B20" s="17" t="s">
        <v>28</v>
      </c>
      <c r="C20" s="19">
        <v>108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</row>
    <row r="21" spans="1:241" s="15" customFormat="1" ht="28.15" customHeight="1" x14ac:dyDescent="0.25">
      <c r="A21" s="16" t="s">
        <v>27</v>
      </c>
      <c r="B21" s="26" t="s">
        <v>29</v>
      </c>
      <c r="C21" s="19">
        <v>188.89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</row>
    <row r="22" spans="1:241" s="15" customFormat="1" ht="57.6" customHeight="1" x14ac:dyDescent="0.25">
      <c r="A22" s="16" t="s">
        <v>27</v>
      </c>
      <c r="B22" s="26" t="s">
        <v>30</v>
      </c>
      <c r="C22" s="19">
        <v>3640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</row>
    <row r="23" spans="1:241" s="15" customFormat="1" ht="30" customHeight="1" x14ac:dyDescent="0.25">
      <c r="A23" s="16" t="s">
        <v>27</v>
      </c>
      <c r="B23" s="17" t="s">
        <v>31</v>
      </c>
      <c r="C23" s="19">
        <v>12650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</row>
    <row r="24" spans="1:241" s="15" customFormat="1" ht="60" customHeight="1" x14ac:dyDescent="0.25">
      <c r="A24" s="16" t="s">
        <v>27</v>
      </c>
      <c r="B24" s="17" t="s">
        <v>32</v>
      </c>
      <c r="C24" s="19">
        <v>4585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</row>
    <row r="25" spans="1:241" s="15" customFormat="1" ht="21.75" customHeight="1" x14ac:dyDescent="0.25">
      <c r="A25" s="16" t="s">
        <v>27</v>
      </c>
      <c r="B25" s="17" t="s">
        <v>33</v>
      </c>
      <c r="C25" s="19">
        <v>178.3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</row>
    <row r="26" spans="1:241" s="15" customFormat="1" ht="30.75" customHeight="1" x14ac:dyDescent="0.25">
      <c r="A26" s="16" t="s">
        <v>27</v>
      </c>
      <c r="B26" s="17" t="s">
        <v>34</v>
      </c>
      <c r="C26" s="19">
        <v>1193.77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</row>
    <row r="27" spans="1:241" s="15" customFormat="1" ht="45.75" customHeight="1" x14ac:dyDescent="0.25">
      <c r="A27" s="16" t="s">
        <v>27</v>
      </c>
      <c r="B27" s="17" t="s">
        <v>35</v>
      </c>
      <c r="C27" s="19">
        <v>30000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</row>
    <row r="28" spans="1:241" s="15" customFormat="1" ht="45" customHeight="1" x14ac:dyDescent="0.25">
      <c r="A28" s="16" t="s">
        <v>27</v>
      </c>
      <c r="B28" s="17" t="s">
        <v>36</v>
      </c>
      <c r="C28" s="19">
        <v>29160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</row>
    <row r="29" spans="1:241" s="15" customFormat="1" ht="27.75" customHeight="1" x14ac:dyDescent="0.2">
      <c r="A29" s="20" t="s">
        <v>37</v>
      </c>
      <c r="B29" s="28" t="s">
        <v>38</v>
      </c>
      <c r="C29" s="22">
        <f>SUM(C30:C42)</f>
        <v>328625.01999999996</v>
      </c>
    </row>
    <row r="30" spans="1:241" ht="42.75" customHeight="1" x14ac:dyDescent="0.25">
      <c r="A30" s="16" t="s">
        <v>39</v>
      </c>
      <c r="B30" s="17" t="s">
        <v>40</v>
      </c>
      <c r="C30" s="19">
        <v>1126.0999999999999</v>
      </c>
    </row>
    <row r="31" spans="1:241" ht="28.9" customHeight="1" x14ac:dyDescent="0.25">
      <c r="A31" s="16" t="s">
        <v>39</v>
      </c>
      <c r="B31" s="17" t="s">
        <v>41</v>
      </c>
      <c r="C31" s="29">
        <v>2130.14</v>
      </c>
    </row>
    <row r="32" spans="1:241" ht="43.5" customHeight="1" x14ac:dyDescent="0.25">
      <c r="A32" s="16" t="s">
        <v>39</v>
      </c>
      <c r="B32" s="17" t="s">
        <v>42</v>
      </c>
      <c r="C32" s="19">
        <v>15820.28</v>
      </c>
    </row>
    <row r="33" spans="1:241" ht="27.75" customHeight="1" x14ac:dyDescent="0.25">
      <c r="A33" s="16" t="s">
        <v>39</v>
      </c>
      <c r="B33" s="17" t="s">
        <v>43</v>
      </c>
      <c r="C33" s="19">
        <v>845</v>
      </c>
    </row>
    <row r="34" spans="1:241" ht="44.25" customHeight="1" x14ac:dyDescent="0.25">
      <c r="A34" s="16" t="s">
        <v>39</v>
      </c>
      <c r="B34" s="17" t="s">
        <v>44</v>
      </c>
      <c r="C34" s="19">
        <v>1873.84</v>
      </c>
    </row>
    <row r="35" spans="1:241" ht="150" customHeight="1" x14ac:dyDescent="0.25">
      <c r="A35" s="16" t="s">
        <v>39</v>
      </c>
      <c r="B35" s="17" t="s">
        <v>45</v>
      </c>
      <c r="C35" s="18">
        <v>281299.96000000002</v>
      </c>
    </row>
    <row r="36" spans="1:241" ht="59.25" customHeight="1" x14ac:dyDescent="0.25">
      <c r="A36" s="16" t="s">
        <v>39</v>
      </c>
      <c r="B36" s="17" t="s">
        <v>46</v>
      </c>
      <c r="C36" s="18">
        <v>6.25</v>
      </c>
    </row>
    <row r="37" spans="1:241" ht="45.6" customHeight="1" x14ac:dyDescent="0.25">
      <c r="A37" s="16" t="s">
        <v>39</v>
      </c>
      <c r="B37" s="17" t="s">
        <v>47</v>
      </c>
      <c r="C37" s="19">
        <v>0.22</v>
      </c>
    </row>
    <row r="38" spans="1:241" ht="45" x14ac:dyDescent="0.25">
      <c r="A38" s="16" t="s">
        <v>39</v>
      </c>
      <c r="B38" s="17" t="s">
        <v>48</v>
      </c>
      <c r="C38" s="19">
        <v>3099.02</v>
      </c>
    </row>
    <row r="39" spans="1:241" ht="135" customHeight="1" x14ac:dyDescent="0.25">
      <c r="A39" s="16" t="s">
        <v>39</v>
      </c>
      <c r="B39" s="17" t="s">
        <v>49</v>
      </c>
      <c r="C39" s="19">
        <v>332.61</v>
      </c>
    </row>
    <row r="40" spans="1:241" ht="73.5" customHeight="1" x14ac:dyDescent="0.25">
      <c r="A40" s="16" t="s">
        <v>50</v>
      </c>
      <c r="B40" s="17" t="s">
        <v>51</v>
      </c>
      <c r="C40" s="19">
        <v>20250</v>
      </c>
      <c r="D40" s="30"/>
    </row>
    <row r="41" spans="1:241" ht="75" customHeight="1" x14ac:dyDescent="0.25">
      <c r="A41" s="16" t="s">
        <v>52</v>
      </c>
      <c r="B41" s="17" t="s">
        <v>53</v>
      </c>
      <c r="C41" s="19">
        <v>203.1</v>
      </c>
      <c r="D41" s="30"/>
    </row>
    <row r="42" spans="1:241" s="15" customFormat="1" ht="45.75" customHeight="1" x14ac:dyDescent="0.25">
      <c r="A42" s="16" t="s">
        <v>54</v>
      </c>
      <c r="B42" s="17" t="s">
        <v>55</v>
      </c>
      <c r="C42" s="19">
        <v>1638.5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</row>
    <row r="43" spans="1:241" ht="22.15" customHeight="1" x14ac:dyDescent="0.25">
      <c r="A43" s="20" t="s">
        <v>56</v>
      </c>
      <c r="B43" s="31" t="s">
        <v>57</v>
      </c>
      <c r="C43" s="32">
        <f>SUM(C44)</f>
        <v>6285.7</v>
      </c>
    </row>
    <row r="44" spans="1:241" ht="29.45" customHeight="1" x14ac:dyDescent="0.25">
      <c r="A44" s="16" t="s">
        <v>58</v>
      </c>
      <c r="B44" s="17" t="s">
        <v>59</v>
      </c>
      <c r="C44" s="19">
        <v>6285.7</v>
      </c>
    </row>
    <row r="45" spans="1:241" s="15" customFormat="1" ht="15.6" customHeight="1" x14ac:dyDescent="0.2">
      <c r="A45" s="20" t="s">
        <v>60</v>
      </c>
      <c r="B45" s="28" t="s">
        <v>61</v>
      </c>
      <c r="C45" s="32">
        <f>SUM(C46)</f>
        <v>11300</v>
      </c>
    </row>
    <row r="46" spans="1:241" ht="28.5" customHeight="1" x14ac:dyDescent="0.25">
      <c r="A46" s="16" t="s">
        <v>62</v>
      </c>
      <c r="B46" s="17" t="s">
        <v>63</v>
      </c>
      <c r="C46" s="19">
        <v>11300</v>
      </c>
    </row>
    <row r="47" spans="1:241" s="37" customFormat="1" ht="56.25" customHeight="1" x14ac:dyDescent="0.25">
      <c r="A47" s="33" t="s">
        <v>64</v>
      </c>
      <c r="B47" s="34" t="s">
        <v>65</v>
      </c>
      <c r="C47" s="35">
        <f>SUM(C48+C49)</f>
        <v>22</v>
      </c>
      <c r="D47" s="36"/>
    </row>
    <row r="48" spans="1:241" s="41" customFormat="1" ht="44.25" customHeight="1" x14ac:dyDescent="0.25">
      <c r="A48" s="38" t="s">
        <v>66</v>
      </c>
      <c r="B48" s="39" t="s">
        <v>67</v>
      </c>
      <c r="C48" s="40">
        <v>22</v>
      </c>
      <c r="D48" s="36"/>
    </row>
    <row r="49" spans="1:241" s="25" customFormat="1" x14ac:dyDescent="0.25">
      <c r="A49" s="2"/>
      <c r="B49" s="1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</row>
    <row r="50" spans="1:241" s="25" customFormat="1" x14ac:dyDescent="0.25">
      <c r="A50" s="2"/>
      <c r="B50" s="1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</row>
    <row r="51" spans="1:241" s="25" customFormat="1" x14ac:dyDescent="0.25">
      <c r="A51" s="2"/>
      <c r="B51" s="1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</row>
    <row r="52" spans="1:241" s="25" customFormat="1" x14ac:dyDescent="0.25">
      <c r="A52" s="2"/>
      <c r="B52" s="1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</row>
    <row r="53" spans="1:241" s="25" customFormat="1" x14ac:dyDescent="0.25">
      <c r="A53" s="2"/>
      <c r="B53" s="1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</row>
    <row r="54" spans="1:241" s="25" customFormat="1" x14ac:dyDescent="0.25">
      <c r="A54" s="2"/>
      <c r="B54" s="1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</row>
    <row r="55" spans="1:241" s="25" customFormat="1" x14ac:dyDescent="0.25">
      <c r="A55" s="2"/>
      <c r="B55" s="1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</row>
    <row r="56" spans="1:241" s="25" customFormat="1" ht="15.75" customHeight="1" x14ac:dyDescent="0.25">
      <c r="A56" s="2"/>
      <c r="B56" s="1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</row>
    <row r="57" spans="1:241" s="25" customFormat="1" x14ac:dyDescent="0.25">
      <c r="A57" s="2"/>
      <c r="B57" s="1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</row>
    <row r="58" spans="1:241" s="25" customFormat="1" x14ac:dyDescent="0.25">
      <c r="A58" s="2"/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</row>
    <row r="59" spans="1:241" s="25" customFormat="1" x14ac:dyDescent="0.25">
      <c r="A59" s="2"/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</row>
    <row r="60" spans="1:241" s="25" customFormat="1" x14ac:dyDescent="0.25">
      <c r="A60" s="2"/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</row>
    <row r="61" spans="1:241" s="25" customFormat="1" x14ac:dyDescent="0.25">
      <c r="A61" s="2"/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</row>
    <row r="62" spans="1:241" s="25" customFormat="1" x14ac:dyDescent="0.25">
      <c r="A62" s="2"/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</row>
    <row r="63" spans="1:241" s="25" customFormat="1" x14ac:dyDescent="0.25">
      <c r="A63" s="2"/>
      <c r="B63" s="1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</row>
    <row r="64" spans="1:241" s="25" customFormat="1" x14ac:dyDescent="0.25">
      <c r="A64" s="2"/>
      <c r="B64" s="1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</row>
    <row r="65" spans="1:241" s="25" customFormat="1" x14ac:dyDescent="0.25">
      <c r="A65" s="2"/>
      <c r="B65" s="1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</row>
    <row r="66" spans="1:241" s="25" customFormat="1" x14ac:dyDescent="0.25">
      <c r="A66" s="2"/>
      <c r="B66" s="1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</row>
    <row r="67" spans="1:241" s="25" customFormat="1" x14ac:dyDescent="0.25">
      <c r="A67" s="2"/>
      <c r="B67" s="1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</row>
    <row r="68" spans="1:241" s="25" customFormat="1" x14ac:dyDescent="0.25">
      <c r="A68" s="2"/>
      <c r="B68" s="1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</row>
    <row r="69" spans="1:241" s="25" customFormat="1" x14ac:dyDescent="0.25">
      <c r="A69" s="2"/>
      <c r="B69" s="1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</row>
    <row r="70" spans="1:241" s="25" customFormat="1" x14ac:dyDescent="0.25">
      <c r="A70" s="2"/>
      <c r="B70" s="1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</row>
    <row r="71" spans="1:241" s="25" customFormat="1" x14ac:dyDescent="0.25">
      <c r="A71" s="2"/>
      <c r="B71" s="1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</row>
    <row r="72" spans="1:241" s="25" customFormat="1" x14ac:dyDescent="0.25">
      <c r="A72" s="2"/>
      <c r="B72" s="1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</row>
    <row r="73" spans="1:241" s="25" customFormat="1" x14ac:dyDescent="0.25">
      <c r="A73" s="2"/>
      <c r="B73" s="1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</row>
    <row r="74" spans="1:241" s="25" customFormat="1" x14ac:dyDescent="0.25">
      <c r="A74" s="2"/>
      <c r="B74" s="1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</row>
    <row r="75" spans="1:241" s="25" customFormat="1" x14ac:dyDescent="0.25">
      <c r="A75" s="2"/>
      <c r="B75" s="1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</row>
    <row r="76" spans="1:241" s="25" customFormat="1" x14ac:dyDescent="0.25">
      <c r="A76" s="2"/>
      <c r="B76" s="1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</row>
    <row r="77" spans="1:241" s="25" customFormat="1" x14ac:dyDescent="0.25">
      <c r="A77" s="2"/>
      <c r="B77" s="1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</row>
    <row r="78" spans="1:241" s="25" customFormat="1" x14ac:dyDescent="0.25">
      <c r="A78" s="2"/>
      <c r="B78" s="1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</row>
    <row r="79" spans="1:241" s="25" customFormat="1" x14ac:dyDescent="0.25">
      <c r="A79" s="2"/>
      <c r="B79" s="1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</row>
    <row r="80" spans="1:241" s="25" customFormat="1" x14ac:dyDescent="0.25">
      <c r="A80" s="2"/>
      <c r="B80" s="1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</row>
    <row r="81" spans="1:241" s="25" customFormat="1" x14ac:dyDescent="0.25">
      <c r="A81" s="2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</row>
    <row r="82" spans="1:241" s="25" customFormat="1" x14ac:dyDescent="0.25">
      <c r="A82" s="2"/>
      <c r="B82" s="1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</row>
    <row r="83" spans="1:241" s="25" customFormat="1" x14ac:dyDescent="0.25">
      <c r="A83" s="2"/>
      <c r="B83" s="1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</row>
    <row r="84" spans="1:241" s="25" customFormat="1" x14ac:dyDescent="0.25">
      <c r="A84" s="2"/>
      <c r="B84" s="1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</row>
    <row r="85" spans="1:241" s="25" customFormat="1" x14ac:dyDescent="0.25">
      <c r="A85" s="2"/>
      <c r="B85" s="1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</row>
    <row r="86" spans="1:241" s="25" customFormat="1" x14ac:dyDescent="0.25">
      <c r="A86" s="2"/>
      <c r="B86" s="1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</row>
    <row r="87" spans="1:241" s="25" customFormat="1" x14ac:dyDescent="0.25">
      <c r="A87" s="2"/>
      <c r="B87" s="1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</row>
    <row r="88" spans="1:241" s="25" customFormat="1" x14ac:dyDescent="0.25">
      <c r="A88" s="2"/>
      <c r="B88" s="1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</row>
    <row r="89" spans="1:241" s="25" customFormat="1" x14ac:dyDescent="0.25">
      <c r="A89" s="2"/>
      <c r="B89" s="1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</row>
    <row r="90" spans="1:241" s="25" customFormat="1" x14ac:dyDescent="0.25">
      <c r="A90" s="2"/>
      <c r="B90" s="1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</row>
    <row r="91" spans="1:241" s="25" customFormat="1" x14ac:dyDescent="0.25">
      <c r="A91" s="2"/>
      <c r="B91" s="1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</row>
    <row r="92" spans="1:241" s="25" customFormat="1" x14ac:dyDescent="0.25">
      <c r="A92" s="2"/>
      <c r="B92" s="1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</row>
    <row r="93" spans="1:241" s="25" customFormat="1" x14ac:dyDescent="0.25">
      <c r="A93" s="2"/>
      <c r="B93" s="1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</row>
    <row r="94" spans="1:241" s="25" customFormat="1" x14ac:dyDescent="0.25">
      <c r="A94" s="2"/>
      <c r="B94" s="1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</row>
    <row r="95" spans="1:241" s="25" customFormat="1" x14ac:dyDescent="0.25">
      <c r="A95" s="2"/>
      <c r="B95" s="1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</row>
    <row r="96" spans="1:241" s="25" customFormat="1" x14ac:dyDescent="0.25">
      <c r="A96" s="2"/>
      <c r="B96" s="1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</row>
    <row r="97" spans="1:241" s="25" customFormat="1" x14ac:dyDescent="0.25">
      <c r="A97" s="2"/>
      <c r="B97" s="1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</row>
    <row r="98" spans="1:241" s="25" customFormat="1" x14ac:dyDescent="0.25">
      <c r="A98" s="2"/>
      <c r="B98" s="1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</row>
    <row r="99" spans="1:241" s="25" customFormat="1" x14ac:dyDescent="0.25">
      <c r="A99" s="2"/>
      <c r="B99" s="1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</row>
    <row r="100" spans="1:241" s="25" customFormat="1" x14ac:dyDescent="0.25">
      <c r="A100" s="2"/>
      <c r="B100" s="1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</row>
    <row r="101" spans="1:241" s="25" customFormat="1" x14ac:dyDescent="0.25">
      <c r="A101" s="2"/>
      <c r="B101" s="1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</row>
    <row r="102" spans="1:241" s="25" customFormat="1" x14ac:dyDescent="0.25">
      <c r="A102" s="2"/>
      <c r="B102" s="1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</row>
    <row r="103" spans="1:241" s="25" customFormat="1" x14ac:dyDescent="0.25">
      <c r="A103" s="2"/>
      <c r="B103" s="1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</row>
    <row r="104" spans="1:241" s="25" customFormat="1" x14ac:dyDescent="0.25">
      <c r="A104" s="2"/>
      <c r="B104" s="1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</row>
    <row r="105" spans="1:241" s="25" customFormat="1" x14ac:dyDescent="0.25">
      <c r="A105" s="2"/>
      <c r="B105" s="1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</row>
    <row r="106" spans="1:241" s="25" customFormat="1" x14ac:dyDescent="0.25">
      <c r="A106" s="2"/>
      <c r="B106" s="1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</row>
    <row r="107" spans="1:241" s="25" customFormat="1" x14ac:dyDescent="0.25">
      <c r="A107" s="2"/>
      <c r="B107" s="1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</row>
    <row r="108" spans="1:241" s="25" customFormat="1" x14ac:dyDescent="0.25">
      <c r="A108" s="2"/>
      <c r="B108" s="1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</row>
    <row r="109" spans="1:241" s="25" customFormat="1" x14ac:dyDescent="0.25">
      <c r="A109" s="2"/>
      <c r="B109" s="1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</row>
    <row r="110" spans="1:241" s="25" customFormat="1" x14ac:dyDescent="0.25">
      <c r="A110" s="2"/>
      <c r="B110" s="1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</row>
    <row r="111" spans="1:241" s="25" customFormat="1" x14ac:dyDescent="0.25">
      <c r="A111" s="2"/>
      <c r="B111" s="1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</row>
    <row r="112" spans="1:241" s="25" customFormat="1" x14ac:dyDescent="0.25">
      <c r="A112" s="2"/>
      <c r="B112" s="1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</row>
    <row r="113" spans="1:241" s="25" customFormat="1" x14ac:dyDescent="0.25">
      <c r="A113" s="2"/>
      <c r="B113" s="1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</row>
    <row r="114" spans="1:241" s="25" customFormat="1" x14ac:dyDescent="0.25">
      <c r="A114" s="2"/>
      <c r="B114" s="1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</row>
    <row r="115" spans="1:241" s="25" customFormat="1" x14ac:dyDescent="0.25">
      <c r="A115" s="2"/>
      <c r="B115" s="1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</row>
    <row r="116" spans="1:241" s="25" customFormat="1" x14ac:dyDescent="0.25">
      <c r="A116" s="2"/>
      <c r="B116" s="1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</row>
    <row r="117" spans="1:241" s="25" customFormat="1" x14ac:dyDescent="0.25">
      <c r="A117" s="2"/>
      <c r="B117" s="1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</row>
    <row r="118" spans="1:241" s="25" customFormat="1" x14ac:dyDescent="0.25">
      <c r="A118" s="2"/>
      <c r="B118" s="1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</row>
    <row r="119" spans="1:241" s="25" customFormat="1" x14ac:dyDescent="0.25">
      <c r="A119" s="2"/>
      <c r="B119" s="1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</row>
    <row r="120" spans="1:241" s="25" customFormat="1" x14ac:dyDescent="0.25">
      <c r="A120" s="2"/>
      <c r="B120" s="1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</row>
    <row r="121" spans="1:241" s="25" customFormat="1" x14ac:dyDescent="0.25">
      <c r="A121" s="2"/>
      <c r="B121" s="1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</row>
    <row r="122" spans="1:241" s="25" customFormat="1" x14ac:dyDescent="0.25">
      <c r="A122" s="2"/>
      <c r="B122" s="1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</row>
    <row r="123" spans="1:241" s="25" customFormat="1" x14ac:dyDescent="0.25">
      <c r="A123" s="2"/>
      <c r="B123" s="1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</row>
    <row r="124" spans="1:241" s="25" customFormat="1" x14ac:dyDescent="0.25">
      <c r="A124" s="2"/>
      <c r="B124" s="1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</row>
    <row r="125" spans="1:241" s="25" customFormat="1" x14ac:dyDescent="0.25">
      <c r="A125" s="2"/>
      <c r="B125" s="1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</row>
    <row r="126" spans="1:241" s="25" customFormat="1" x14ac:dyDescent="0.25">
      <c r="A126" s="2"/>
      <c r="B126" s="1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</row>
    <row r="127" spans="1:241" s="25" customFormat="1" x14ac:dyDescent="0.25">
      <c r="A127" s="2"/>
      <c r="B127" s="1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</row>
    <row r="128" spans="1:241" s="25" customFormat="1" x14ac:dyDescent="0.25">
      <c r="A128" s="2"/>
      <c r="B128" s="1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</row>
    <row r="129" spans="1:241" s="25" customFormat="1" x14ac:dyDescent="0.25">
      <c r="A129" s="2"/>
      <c r="B129" s="1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</row>
    <row r="130" spans="1:241" s="25" customFormat="1" x14ac:dyDescent="0.25">
      <c r="A130" s="2"/>
      <c r="B130" s="1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</row>
    <row r="131" spans="1:241" s="25" customFormat="1" x14ac:dyDescent="0.25">
      <c r="A131" s="2"/>
      <c r="B131" s="1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</row>
    <row r="132" spans="1:241" s="25" customFormat="1" x14ac:dyDescent="0.25">
      <c r="A132" s="2"/>
      <c r="B132" s="1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</row>
    <row r="133" spans="1:241" s="25" customFormat="1" x14ac:dyDescent="0.25">
      <c r="A133" s="2"/>
      <c r="B133" s="1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</row>
    <row r="134" spans="1:241" s="25" customFormat="1" x14ac:dyDescent="0.25">
      <c r="A134" s="2"/>
      <c r="B134" s="1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</row>
    <row r="135" spans="1:241" s="25" customFormat="1" x14ac:dyDescent="0.25">
      <c r="A135" s="2"/>
      <c r="B135" s="1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</row>
    <row r="136" spans="1:241" s="25" customFormat="1" x14ac:dyDescent="0.25">
      <c r="A136" s="2"/>
      <c r="B136" s="1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</row>
    <row r="137" spans="1:241" s="25" customFormat="1" x14ac:dyDescent="0.25">
      <c r="A137" s="2"/>
      <c r="B137" s="1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</row>
    <row r="138" spans="1:241" s="25" customFormat="1" x14ac:dyDescent="0.25">
      <c r="A138" s="2"/>
      <c r="B138" s="1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</row>
    <row r="139" spans="1:241" s="25" customFormat="1" x14ac:dyDescent="0.25">
      <c r="A139" s="2"/>
      <c r="B139" s="1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</row>
    <row r="140" spans="1:241" s="25" customFormat="1" x14ac:dyDescent="0.25">
      <c r="A140" s="2"/>
      <c r="B140" s="1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</row>
    <row r="141" spans="1:241" s="25" customFormat="1" x14ac:dyDescent="0.25">
      <c r="A141" s="2"/>
      <c r="B141" s="1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</row>
    <row r="142" spans="1:241" s="25" customFormat="1" x14ac:dyDescent="0.25">
      <c r="A142" s="2"/>
      <c r="B142" s="1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</row>
    <row r="143" spans="1:241" s="25" customFormat="1" x14ac:dyDescent="0.25">
      <c r="A143" s="2"/>
      <c r="B143" s="1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</row>
    <row r="144" spans="1:241" s="25" customFormat="1" x14ac:dyDescent="0.25">
      <c r="A144" s="2"/>
      <c r="B144" s="1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</row>
    <row r="145" spans="1:241" s="25" customFormat="1" x14ac:dyDescent="0.25">
      <c r="A145" s="2"/>
      <c r="B145" s="1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</row>
    <row r="146" spans="1:241" s="25" customFormat="1" x14ac:dyDescent="0.25">
      <c r="A146" s="2"/>
      <c r="B146" s="1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</row>
    <row r="147" spans="1:241" s="25" customFormat="1" x14ac:dyDescent="0.25">
      <c r="A147" s="2"/>
      <c r="B147" s="1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</row>
    <row r="148" spans="1:241" s="25" customFormat="1" x14ac:dyDescent="0.25">
      <c r="A148" s="2"/>
      <c r="B148" s="1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</row>
    <row r="149" spans="1:241" s="25" customFormat="1" x14ac:dyDescent="0.25">
      <c r="A149" s="2"/>
      <c r="B149" s="1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</row>
    <row r="150" spans="1:241" s="25" customFormat="1" x14ac:dyDescent="0.25">
      <c r="A150" s="2"/>
      <c r="B150" s="1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</row>
    <row r="151" spans="1:241" s="25" customFormat="1" x14ac:dyDescent="0.25">
      <c r="A151" s="2"/>
      <c r="B151" s="1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</row>
    <row r="152" spans="1:241" s="25" customFormat="1" x14ac:dyDescent="0.25">
      <c r="A152" s="2"/>
      <c r="B152" s="1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</row>
    <row r="153" spans="1:241" s="25" customFormat="1" x14ac:dyDescent="0.25">
      <c r="A153" s="2"/>
      <c r="B153" s="1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</row>
    <row r="154" spans="1:241" s="25" customFormat="1" x14ac:dyDescent="0.25">
      <c r="A154" s="2"/>
      <c r="B154" s="1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</row>
    <row r="155" spans="1:241" s="25" customFormat="1" x14ac:dyDescent="0.25">
      <c r="A155" s="2"/>
      <c r="B155" s="1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</row>
    <row r="156" spans="1:241" s="25" customFormat="1" x14ac:dyDescent="0.25">
      <c r="A156" s="2"/>
      <c r="B156" s="1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</row>
    <row r="157" spans="1:241" s="25" customFormat="1" x14ac:dyDescent="0.25">
      <c r="A157" s="2"/>
      <c r="B157" s="1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</row>
    <row r="158" spans="1:241" s="25" customFormat="1" x14ac:dyDescent="0.25">
      <c r="A158" s="2"/>
      <c r="B158" s="1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</row>
    <row r="159" spans="1:241" s="25" customFormat="1" x14ac:dyDescent="0.25">
      <c r="A159" s="2"/>
      <c r="B159" s="1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</row>
    <row r="160" spans="1:241" s="25" customFormat="1" x14ac:dyDescent="0.25">
      <c r="A160" s="2"/>
      <c r="B160" s="1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</row>
    <row r="161" spans="1:241" s="25" customFormat="1" x14ac:dyDescent="0.25">
      <c r="A161" s="2"/>
      <c r="B161" s="1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</row>
    <row r="162" spans="1:241" s="25" customFormat="1" x14ac:dyDescent="0.25">
      <c r="A162" s="2"/>
      <c r="B162" s="1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</row>
    <row r="163" spans="1:241" s="25" customFormat="1" x14ac:dyDescent="0.25">
      <c r="A163" s="2"/>
      <c r="B163" s="1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</row>
    <row r="164" spans="1:241" s="25" customFormat="1" x14ac:dyDescent="0.25">
      <c r="A164" s="2"/>
      <c r="B164" s="1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</row>
    <row r="165" spans="1:241" s="25" customFormat="1" x14ac:dyDescent="0.25">
      <c r="A165" s="2"/>
      <c r="B165" s="1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</row>
    <row r="166" spans="1:241" s="25" customFormat="1" x14ac:dyDescent="0.25">
      <c r="A166" s="2"/>
      <c r="B166" s="1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</row>
    <row r="167" spans="1:241" s="25" customFormat="1" x14ac:dyDescent="0.25">
      <c r="A167" s="2"/>
      <c r="B167" s="1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</row>
    <row r="168" spans="1:241" s="25" customFormat="1" x14ac:dyDescent="0.25">
      <c r="A168" s="2"/>
      <c r="B168" s="1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</row>
    <row r="169" spans="1:241" s="25" customFormat="1" x14ac:dyDescent="0.25">
      <c r="A169" s="2"/>
      <c r="B169" s="1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</row>
    <row r="170" spans="1:241" s="25" customFormat="1" x14ac:dyDescent="0.25">
      <c r="A170" s="2"/>
      <c r="B170" s="1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</row>
    <row r="171" spans="1:241" s="25" customFormat="1" x14ac:dyDescent="0.25">
      <c r="A171" s="2"/>
      <c r="B171" s="1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</row>
    <row r="172" spans="1:241" s="25" customFormat="1" x14ac:dyDescent="0.25">
      <c r="A172" s="2"/>
      <c r="B172" s="1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</row>
    <row r="173" spans="1:241" s="25" customFormat="1" x14ac:dyDescent="0.25">
      <c r="A173" s="2"/>
      <c r="B173" s="1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</row>
    <row r="174" spans="1:241" s="25" customFormat="1" x14ac:dyDescent="0.25">
      <c r="A174" s="2"/>
      <c r="B174" s="1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</row>
    <row r="175" spans="1:241" s="25" customFormat="1" x14ac:dyDescent="0.25">
      <c r="A175" s="2"/>
      <c r="B175" s="1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</row>
    <row r="176" spans="1:241" s="25" customFormat="1" x14ac:dyDescent="0.25">
      <c r="A176" s="2"/>
      <c r="B176" s="1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</row>
    <row r="177" spans="1:241" s="25" customFormat="1" x14ac:dyDescent="0.25">
      <c r="A177" s="2"/>
      <c r="B177" s="1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</row>
    <row r="178" spans="1:241" s="25" customFormat="1" x14ac:dyDescent="0.25">
      <c r="A178" s="2"/>
      <c r="B178" s="1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</row>
    <row r="179" spans="1:241" s="25" customFormat="1" x14ac:dyDescent="0.25">
      <c r="A179" s="2"/>
      <c r="B179" s="1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</row>
    <row r="180" spans="1:241" s="25" customFormat="1" x14ac:dyDescent="0.25">
      <c r="A180" s="2"/>
      <c r="B180" s="1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</row>
    <row r="181" spans="1:241" s="25" customFormat="1" x14ac:dyDescent="0.25">
      <c r="A181" s="2"/>
      <c r="B181" s="1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</row>
    <row r="182" spans="1:241" s="25" customFormat="1" x14ac:dyDescent="0.25">
      <c r="A182" s="2"/>
      <c r="B182" s="1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</row>
    <row r="183" spans="1:241" s="25" customFormat="1" x14ac:dyDescent="0.25">
      <c r="A183" s="2"/>
      <c r="B183" s="1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</row>
    <row r="184" spans="1:241" s="25" customFormat="1" x14ac:dyDescent="0.25">
      <c r="A184" s="2"/>
      <c r="B184" s="1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</row>
    <row r="185" spans="1:241" s="25" customFormat="1" x14ac:dyDescent="0.25">
      <c r="A185" s="2"/>
      <c r="B185" s="1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</row>
    <row r="186" spans="1:241" s="25" customFormat="1" x14ac:dyDescent="0.25">
      <c r="A186" s="2"/>
      <c r="B186" s="1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</row>
    <row r="187" spans="1:241" s="25" customFormat="1" x14ac:dyDescent="0.25">
      <c r="A187" s="2"/>
      <c r="B187" s="1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</row>
    <row r="188" spans="1:241" s="25" customFormat="1" x14ac:dyDescent="0.25">
      <c r="A188" s="2"/>
      <c r="B188" s="1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</row>
    <row r="189" spans="1:241" s="25" customFormat="1" x14ac:dyDescent="0.25">
      <c r="A189" s="2"/>
      <c r="B189" s="1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</row>
    <row r="190" spans="1:241" s="25" customFormat="1" x14ac:dyDescent="0.25">
      <c r="A190" s="2"/>
      <c r="B190" s="1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</row>
    <row r="191" spans="1:241" s="25" customFormat="1" x14ac:dyDescent="0.25">
      <c r="A191" s="2"/>
      <c r="B191" s="1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</row>
    <row r="192" spans="1:241" s="25" customFormat="1" x14ac:dyDescent="0.25">
      <c r="A192" s="2"/>
      <c r="B192" s="1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</row>
    <row r="193" spans="1:241" s="25" customFormat="1" x14ac:dyDescent="0.25">
      <c r="A193" s="2"/>
      <c r="B193" s="1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</row>
    <row r="194" spans="1:241" s="25" customFormat="1" x14ac:dyDescent="0.25">
      <c r="A194" s="2"/>
      <c r="B194" s="1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</row>
    <row r="195" spans="1:241" s="25" customFormat="1" x14ac:dyDescent="0.25">
      <c r="A195" s="2"/>
      <c r="B195" s="1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</row>
    <row r="196" spans="1:241" s="25" customFormat="1" x14ac:dyDescent="0.25">
      <c r="A196" s="2"/>
      <c r="B196" s="1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</row>
    <row r="197" spans="1:241" s="25" customFormat="1" x14ac:dyDescent="0.25">
      <c r="A197" s="2"/>
      <c r="B197" s="1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</row>
    <row r="198" spans="1:241" s="25" customFormat="1" x14ac:dyDescent="0.25">
      <c r="A198" s="2"/>
      <c r="B198" s="1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</row>
    <row r="199" spans="1:241" s="25" customFormat="1" x14ac:dyDescent="0.25">
      <c r="A199" s="2"/>
      <c r="B199" s="1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</row>
    <row r="200" spans="1:241" s="25" customFormat="1" x14ac:dyDescent="0.25">
      <c r="A200" s="2"/>
      <c r="B200" s="1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</row>
    <row r="201" spans="1:241" s="25" customFormat="1" x14ac:dyDescent="0.25">
      <c r="A201" s="2"/>
      <c r="B201" s="1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</row>
    <row r="202" spans="1:241" s="25" customFormat="1" x14ac:dyDescent="0.25">
      <c r="A202" s="2"/>
      <c r="B202" s="1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</row>
    <row r="203" spans="1:241" s="25" customFormat="1" x14ac:dyDescent="0.25">
      <c r="A203" s="2"/>
      <c r="B203" s="1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</row>
    <row r="204" spans="1:241" s="25" customFormat="1" x14ac:dyDescent="0.25">
      <c r="A204" s="2"/>
      <c r="B204" s="1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</row>
    <row r="205" spans="1:241" s="25" customFormat="1" x14ac:dyDescent="0.25">
      <c r="A205" s="2"/>
      <c r="B205" s="1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</row>
    <row r="206" spans="1:241" s="25" customFormat="1" x14ac:dyDescent="0.25">
      <c r="A206" s="2"/>
      <c r="B206" s="1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</row>
    <row r="207" spans="1:241" s="25" customFormat="1" x14ac:dyDescent="0.25">
      <c r="A207" s="2"/>
      <c r="B207" s="1"/>
      <c r="C207" s="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</row>
    <row r="208" spans="1:241" s="25" customFormat="1" x14ac:dyDescent="0.25">
      <c r="A208" s="2"/>
      <c r="B208" s="1"/>
      <c r="C208" s="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</row>
    <row r="209" spans="1:241" s="25" customFormat="1" x14ac:dyDescent="0.25">
      <c r="A209" s="2"/>
      <c r="B209" s="1"/>
      <c r="C209" s="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</row>
    <row r="210" spans="1:241" s="25" customFormat="1" x14ac:dyDescent="0.25">
      <c r="A210" s="2"/>
      <c r="B210" s="1"/>
      <c r="C210" s="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</row>
    <row r="211" spans="1:241" s="25" customFormat="1" x14ac:dyDescent="0.25">
      <c r="A211" s="2"/>
      <c r="B211" s="1"/>
      <c r="C211" s="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</row>
    <row r="212" spans="1:241" s="25" customFormat="1" x14ac:dyDescent="0.25">
      <c r="A212" s="2"/>
      <c r="B212" s="1"/>
      <c r="C212" s="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</row>
    <row r="213" spans="1:241" s="25" customFormat="1" x14ac:dyDescent="0.25">
      <c r="A213" s="2"/>
      <c r="B213" s="1"/>
      <c r="C213" s="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</row>
    <row r="214" spans="1:241" s="25" customFormat="1" x14ac:dyDescent="0.25">
      <c r="A214" s="2"/>
      <c r="B214" s="1"/>
      <c r="C214" s="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</row>
    <row r="215" spans="1:241" s="25" customFormat="1" x14ac:dyDescent="0.25">
      <c r="A215" s="2"/>
      <c r="B215" s="1"/>
      <c r="C215" s="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</row>
    <row r="216" spans="1:241" s="25" customFormat="1" x14ac:dyDescent="0.25">
      <c r="A216" s="2"/>
      <c r="B216" s="1"/>
      <c r="C216" s="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</row>
    <row r="217" spans="1:241" s="25" customFormat="1" x14ac:dyDescent="0.25">
      <c r="A217" s="2"/>
      <c r="B217" s="1"/>
      <c r="C217" s="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</row>
    <row r="218" spans="1:241" s="25" customFormat="1" x14ac:dyDescent="0.25">
      <c r="A218" s="2"/>
      <c r="B218" s="1"/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</row>
    <row r="219" spans="1:241" s="25" customFormat="1" x14ac:dyDescent="0.25">
      <c r="A219" s="2"/>
      <c r="B219" s="1"/>
      <c r="C219" s="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</row>
    <row r="220" spans="1:241" s="25" customFormat="1" x14ac:dyDescent="0.25">
      <c r="A220" s="2"/>
      <c r="B220" s="1"/>
      <c r="C220" s="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</row>
    <row r="221" spans="1:241" s="25" customFormat="1" x14ac:dyDescent="0.25">
      <c r="A221" s="2"/>
      <c r="B221" s="1"/>
      <c r="C221" s="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</row>
    <row r="222" spans="1:241" s="25" customFormat="1" x14ac:dyDescent="0.25">
      <c r="A222" s="2"/>
      <c r="B222" s="1"/>
      <c r="C222" s="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</row>
    <row r="223" spans="1:241" s="25" customFormat="1" x14ac:dyDescent="0.25">
      <c r="A223" s="2"/>
      <c r="B223" s="1"/>
      <c r="C223" s="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</row>
    <row r="224" spans="1:241" s="25" customFormat="1" x14ac:dyDescent="0.25">
      <c r="A224" s="2"/>
      <c r="B224" s="1"/>
      <c r="C224" s="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</row>
    <row r="225" spans="1:241" s="25" customFormat="1" x14ac:dyDescent="0.25">
      <c r="A225" s="2"/>
      <c r="B225" s="1"/>
      <c r="C225" s="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</row>
    <row r="226" spans="1:241" s="25" customFormat="1" x14ac:dyDescent="0.25">
      <c r="A226" s="2"/>
      <c r="B226" s="1"/>
      <c r="C226" s="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</row>
    <row r="227" spans="1:241" s="25" customFormat="1" x14ac:dyDescent="0.25">
      <c r="A227" s="2"/>
      <c r="B227" s="1"/>
      <c r="C227" s="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</row>
    <row r="228" spans="1:241" s="25" customFormat="1" x14ac:dyDescent="0.25">
      <c r="A228" s="2"/>
      <c r="B228" s="1"/>
      <c r="C228" s="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</row>
    <row r="229" spans="1:241" s="25" customFormat="1" x14ac:dyDescent="0.25">
      <c r="A229" s="2"/>
      <c r="B229" s="1"/>
      <c r="C229" s="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</row>
    <row r="230" spans="1:241" s="25" customFormat="1" x14ac:dyDescent="0.25">
      <c r="A230" s="2"/>
      <c r="B230" s="1"/>
      <c r="C230" s="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</row>
    <row r="231" spans="1:241" s="25" customFormat="1" x14ac:dyDescent="0.25">
      <c r="A231" s="2"/>
      <c r="B231" s="1"/>
      <c r="C231" s="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</row>
    <row r="232" spans="1:241" s="25" customFormat="1" x14ac:dyDescent="0.25">
      <c r="A232" s="2"/>
      <c r="B232" s="1"/>
      <c r="C232" s="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</row>
    <row r="233" spans="1:241" s="25" customFormat="1" x14ac:dyDescent="0.25">
      <c r="A233" s="2"/>
      <c r="B233" s="1"/>
      <c r="C233" s="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</row>
    <row r="234" spans="1:241" s="25" customFormat="1" x14ac:dyDescent="0.25">
      <c r="A234" s="2"/>
      <c r="B234" s="1"/>
      <c r="C234" s="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</row>
    <row r="235" spans="1:241" s="25" customFormat="1" x14ac:dyDescent="0.25">
      <c r="A235" s="2"/>
      <c r="B235" s="1"/>
      <c r="C235" s="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</row>
    <row r="236" spans="1:241" s="25" customFormat="1" x14ac:dyDescent="0.25">
      <c r="A236" s="2"/>
      <c r="B236" s="1"/>
      <c r="C236" s="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</row>
    <row r="237" spans="1:241" s="25" customFormat="1" x14ac:dyDescent="0.25">
      <c r="A237" s="2"/>
      <c r="B237" s="1"/>
      <c r="C237" s="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</row>
    <row r="238" spans="1:241" s="25" customFormat="1" x14ac:dyDescent="0.25">
      <c r="A238" s="2"/>
      <c r="B238" s="1"/>
      <c r="C238" s="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</row>
    <row r="239" spans="1:241" s="25" customFormat="1" x14ac:dyDescent="0.25">
      <c r="A239" s="2"/>
      <c r="B239" s="1"/>
      <c r="C239" s="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</row>
    <row r="240" spans="1:241" s="25" customFormat="1" x14ac:dyDescent="0.25">
      <c r="A240" s="2"/>
      <c r="B240" s="1"/>
      <c r="C240" s="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</row>
    <row r="241" spans="1:241" s="25" customFormat="1" x14ac:dyDescent="0.25">
      <c r="A241" s="2"/>
      <c r="B241" s="1"/>
      <c r="C241" s="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</row>
    <row r="242" spans="1:241" s="25" customFormat="1" x14ac:dyDescent="0.25">
      <c r="A242" s="2"/>
      <c r="B242" s="1"/>
      <c r="C242" s="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</row>
    <row r="243" spans="1:241" s="25" customFormat="1" x14ac:dyDescent="0.25">
      <c r="A243" s="2"/>
      <c r="B243" s="1"/>
      <c r="C243" s="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</row>
    <row r="244" spans="1:241" s="25" customFormat="1" x14ac:dyDescent="0.25">
      <c r="A244" s="2"/>
      <c r="B244" s="1"/>
      <c r="C244" s="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</row>
    <row r="245" spans="1:241" s="25" customFormat="1" x14ac:dyDescent="0.25">
      <c r="A245" s="2"/>
      <c r="B245" s="1"/>
      <c r="C245" s="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</row>
    <row r="246" spans="1:241" s="25" customFormat="1" x14ac:dyDescent="0.25">
      <c r="A246" s="2"/>
      <c r="B246" s="1"/>
      <c r="C246" s="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</row>
    <row r="247" spans="1:241" s="25" customFormat="1" x14ac:dyDescent="0.25">
      <c r="A247" s="2"/>
      <c r="B247" s="1"/>
      <c r="C247" s="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</row>
    <row r="248" spans="1:241" s="25" customFormat="1" x14ac:dyDescent="0.25">
      <c r="A248" s="2"/>
      <c r="B248" s="1"/>
      <c r="C248" s="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</row>
    <row r="249" spans="1:241" s="25" customFormat="1" x14ac:dyDescent="0.25">
      <c r="A249" s="2"/>
      <c r="B249" s="1"/>
      <c r="C249" s="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</row>
    <row r="250" spans="1:241" s="25" customFormat="1" x14ac:dyDescent="0.25">
      <c r="A250" s="2"/>
      <c r="B250" s="1"/>
      <c r="C250" s="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</row>
    <row r="251" spans="1:241" s="25" customFormat="1" x14ac:dyDescent="0.25">
      <c r="A251" s="2"/>
      <c r="B251" s="1"/>
      <c r="C251" s="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</row>
    <row r="252" spans="1:241" s="25" customFormat="1" x14ac:dyDescent="0.25">
      <c r="A252" s="2"/>
      <c r="B252" s="1"/>
      <c r="C252" s="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</row>
    <row r="253" spans="1:241" s="25" customFormat="1" x14ac:dyDescent="0.25">
      <c r="A253" s="2"/>
      <c r="B253" s="1"/>
      <c r="C253" s="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</row>
    <row r="254" spans="1:241" s="25" customFormat="1" x14ac:dyDescent="0.25">
      <c r="A254" s="2"/>
      <c r="B254" s="1"/>
      <c r="C254" s="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</row>
    <row r="255" spans="1:241" s="25" customFormat="1" x14ac:dyDescent="0.25">
      <c r="A255" s="2"/>
      <c r="B255" s="1"/>
      <c r="C255" s="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</row>
    <row r="256" spans="1:241" s="25" customFormat="1" x14ac:dyDescent="0.25">
      <c r="A256" s="2"/>
      <c r="B256" s="1"/>
      <c r="C256" s="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</row>
    <row r="257" spans="1:241" s="25" customFormat="1" x14ac:dyDescent="0.25">
      <c r="A257" s="2"/>
      <c r="B257" s="1"/>
      <c r="C257" s="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</row>
    <row r="258" spans="1:241" s="25" customFormat="1" x14ac:dyDescent="0.25">
      <c r="A258" s="2"/>
      <c r="B258" s="1"/>
      <c r="C258" s="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</row>
    <row r="259" spans="1:241" s="25" customFormat="1" x14ac:dyDescent="0.25">
      <c r="A259" s="2"/>
      <c r="B259" s="1"/>
      <c r="C259" s="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</row>
    <row r="260" spans="1:241" s="25" customFormat="1" x14ac:dyDescent="0.25">
      <c r="A260" s="2"/>
      <c r="B260" s="1"/>
      <c r="C260" s="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</row>
    <row r="261" spans="1:241" s="25" customFormat="1" x14ac:dyDescent="0.25">
      <c r="A261" s="2"/>
      <c r="B261" s="1"/>
      <c r="C261" s="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</row>
    <row r="262" spans="1:241" s="25" customFormat="1" x14ac:dyDescent="0.25">
      <c r="A262" s="2"/>
      <c r="B262" s="1"/>
      <c r="C262" s="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</row>
    <row r="263" spans="1:241" s="25" customFormat="1" x14ac:dyDescent="0.25">
      <c r="A263" s="2"/>
      <c r="B263" s="1"/>
      <c r="C263" s="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</row>
    <row r="264" spans="1:241" s="25" customFormat="1" x14ac:dyDescent="0.25">
      <c r="A264" s="2"/>
      <c r="B264" s="1"/>
      <c r="C264" s="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</row>
    <row r="265" spans="1:241" s="25" customFormat="1" x14ac:dyDescent="0.25">
      <c r="A265" s="2"/>
      <c r="B265" s="1"/>
      <c r="C265" s="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</row>
    <row r="266" spans="1:241" s="25" customFormat="1" x14ac:dyDescent="0.25">
      <c r="A266" s="2"/>
      <c r="B266" s="1"/>
      <c r="C266" s="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</row>
    <row r="267" spans="1:241" s="25" customFormat="1" x14ac:dyDescent="0.25">
      <c r="A267" s="2"/>
      <c r="B267" s="1"/>
      <c r="C267" s="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</row>
    <row r="268" spans="1:241" s="25" customFormat="1" x14ac:dyDescent="0.25">
      <c r="A268" s="2"/>
      <c r="B268" s="1"/>
      <c r="C268" s="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</row>
    <row r="269" spans="1:241" s="25" customFormat="1" x14ac:dyDescent="0.25">
      <c r="A269" s="2"/>
      <c r="B269" s="1"/>
      <c r="C269" s="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</row>
    <row r="270" spans="1:241" s="25" customFormat="1" x14ac:dyDescent="0.25">
      <c r="A270" s="2"/>
      <c r="B270" s="1"/>
      <c r="C270" s="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</row>
    <row r="271" spans="1:241" s="25" customFormat="1" x14ac:dyDescent="0.25">
      <c r="A271" s="2"/>
      <c r="B271" s="1"/>
      <c r="C271" s="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</row>
    <row r="272" spans="1:241" s="25" customFormat="1" x14ac:dyDescent="0.25">
      <c r="A272" s="2"/>
      <c r="B272" s="1"/>
      <c r="C272" s="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</row>
    <row r="273" spans="1:241" s="25" customFormat="1" x14ac:dyDescent="0.25">
      <c r="A273" s="2"/>
      <c r="B273" s="1"/>
      <c r="C273" s="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</row>
    <row r="274" spans="1:241" s="25" customFormat="1" x14ac:dyDescent="0.25">
      <c r="A274" s="2"/>
      <c r="B274" s="1"/>
      <c r="C274" s="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</row>
    <row r="275" spans="1:241" s="25" customFormat="1" x14ac:dyDescent="0.25">
      <c r="A275" s="2"/>
      <c r="B275" s="1"/>
      <c r="C275" s="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</row>
    <row r="276" spans="1:241" s="25" customFormat="1" x14ac:dyDescent="0.25">
      <c r="A276" s="2"/>
      <c r="B276" s="1"/>
      <c r="C276" s="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</row>
    <row r="277" spans="1:241" s="25" customFormat="1" x14ac:dyDescent="0.25">
      <c r="A277" s="2"/>
      <c r="B277" s="1"/>
      <c r="C277" s="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</row>
    <row r="278" spans="1:241" s="25" customFormat="1" x14ac:dyDescent="0.25">
      <c r="A278" s="2"/>
      <c r="B278" s="1"/>
      <c r="C278" s="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</row>
    <row r="279" spans="1:241" s="25" customFormat="1" x14ac:dyDescent="0.25">
      <c r="A279" s="2"/>
      <c r="B279" s="1"/>
      <c r="C279" s="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</row>
    <row r="280" spans="1:241" s="25" customFormat="1" x14ac:dyDescent="0.25">
      <c r="A280" s="2"/>
      <c r="B280" s="1"/>
      <c r="C280" s="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</row>
    <row r="281" spans="1:241" s="25" customFormat="1" x14ac:dyDescent="0.25">
      <c r="A281" s="2"/>
      <c r="B281" s="1"/>
      <c r="C281" s="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</row>
    <row r="282" spans="1:241" s="25" customFormat="1" x14ac:dyDescent="0.25">
      <c r="A282" s="2"/>
      <c r="B282" s="1"/>
      <c r="C282" s="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</row>
    <row r="283" spans="1:241" s="25" customFormat="1" x14ac:dyDescent="0.25">
      <c r="A283" s="2"/>
      <c r="B283" s="1"/>
      <c r="C283" s="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</row>
    <row r="284" spans="1:241" s="25" customFormat="1" x14ac:dyDescent="0.25">
      <c r="A284" s="2"/>
      <c r="B284" s="1"/>
      <c r="C284" s="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</row>
    <row r="285" spans="1:241" s="25" customFormat="1" x14ac:dyDescent="0.25">
      <c r="A285" s="2"/>
      <c r="B285" s="1"/>
      <c r="C285" s="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</row>
    <row r="286" spans="1:241" s="25" customFormat="1" x14ac:dyDescent="0.25">
      <c r="A286" s="2"/>
      <c r="B286" s="1"/>
      <c r="C286" s="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</row>
    <row r="287" spans="1:241" s="25" customFormat="1" x14ac:dyDescent="0.25">
      <c r="A287" s="2"/>
      <c r="B287" s="1"/>
      <c r="C287" s="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</row>
    <row r="288" spans="1:241" s="25" customFormat="1" x14ac:dyDescent="0.25">
      <c r="A288" s="2"/>
      <c r="B288" s="1"/>
      <c r="C288" s="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</row>
    <row r="289" spans="1:241" s="25" customFormat="1" x14ac:dyDescent="0.25">
      <c r="A289" s="2"/>
      <c r="B289" s="1"/>
      <c r="C289" s="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</row>
    <row r="290" spans="1:241" s="25" customFormat="1" x14ac:dyDescent="0.25">
      <c r="A290" s="2"/>
      <c r="B290" s="1"/>
      <c r="C290" s="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</row>
    <row r="291" spans="1:241" s="25" customFormat="1" x14ac:dyDescent="0.25">
      <c r="A291" s="2"/>
      <c r="B291" s="1"/>
      <c r="C291" s="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</row>
    <row r="292" spans="1:241" s="25" customFormat="1" x14ac:dyDescent="0.25">
      <c r="A292" s="2"/>
      <c r="B292" s="1"/>
      <c r="C292" s="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</row>
    <row r="293" spans="1:241" s="25" customFormat="1" x14ac:dyDescent="0.25">
      <c r="A293" s="2"/>
      <c r="B293" s="1"/>
      <c r="C293" s="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</row>
    <row r="294" spans="1:241" s="25" customFormat="1" x14ac:dyDescent="0.25">
      <c r="A294" s="2"/>
      <c r="B294" s="1"/>
      <c r="C294" s="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</row>
    <row r="295" spans="1:241" s="25" customFormat="1" x14ac:dyDescent="0.25">
      <c r="A295" s="2"/>
      <c r="B295" s="1"/>
      <c r="C295" s="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</row>
    <row r="296" spans="1:241" s="25" customFormat="1" x14ac:dyDescent="0.25">
      <c r="A296" s="2"/>
      <c r="B296" s="1"/>
      <c r="C296" s="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</row>
    <row r="297" spans="1:241" s="25" customFormat="1" x14ac:dyDescent="0.25">
      <c r="A297" s="2"/>
      <c r="B297" s="1"/>
      <c r="C297" s="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</row>
    <row r="298" spans="1:241" s="25" customFormat="1" x14ac:dyDescent="0.25">
      <c r="A298" s="2"/>
      <c r="B298" s="1"/>
      <c r="C298" s="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</row>
    <row r="299" spans="1:241" s="25" customFormat="1" x14ac:dyDescent="0.25">
      <c r="A299" s="2"/>
      <c r="B299" s="1"/>
      <c r="C299" s="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</row>
    <row r="300" spans="1:241" s="25" customFormat="1" x14ac:dyDescent="0.25">
      <c r="A300" s="2"/>
      <c r="B300" s="1"/>
      <c r="C300" s="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</row>
    <row r="301" spans="1:241" s="25" customFormat="1" x14ac:dyDescent="0.25">
      <c r="A301" s="2"/>
      <c r="B301" s="1"/>
      <c r="C301" s="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</row>
    <row r="302" spans="1:241" s="25" customFormat="1" x14ac:dyDescent="0.25">
      <c r="A302" s="2"/>
      <c r="B302" s="1"/>
      <c r="C302" s="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</row>
    <row r="303" spans="1:241" s="25" customFormat="1" x14ac:dyDescent="0.25">
      <c r="A303" s="2"/>
      <c r="B303" s="1"/>
      <c r="C303" s="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</row>
    <row r="304" spans="1:241" s="25" customFormat="1" x14ac:dyDescent="0.25">
      <c r="A304" s="2"/>
      <c r="B304" s="1"/>
      <c r="C304" s="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</row>
    <row r="305" spans="1:241" s="25" customFormat="1" x14ac:dyDescent="0.25">
      <c r="A305" s="2"/>
      <c r="B305" s="1"/>
      <c r="C305" s="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</row>
    <row r="306" spans="1:241" s="25" customFormat="1" x14ac:dyDescent="0.25">
      <c r="A306" s="2"/>
      <c r="B306" s="1"/>
      <c r="C306" s="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</row>
    <row r="307" spans="1:241" s="25" customFormat="1" x14ac:dyDescent="0.25">
      <c r="A307" s="2"/>
      <c r="B307" s="1"/>
      <c r="C307" s="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</row>
    <row r="308" spans="1:241" s="25" customFormat="1" x14ac:dyDescent="0.25">
      <c r="A308" s="2"/>
      <c r="B308" s="1"/>
      <c r="C308" s="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</row>
    <row r="309" spans="1:241" s="25" customFormat="1" x14ac:dyDescent="0.25">
      <c r="A309" s="2"/>
      <c r="B309" s="1"/>
      <c r="C309" s="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</row>
    <row r="310" spans="1:241" s="25" customFormat="1" x14ac:dyDescent="0.25">
      <c r="A310" s="2"/>
      <c r="B310" s="1"/>
      <c r="C310" s="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</row>
    <row r="311" spans="1:241" s="25" customFormat="1" x14ac:dyDescent="0.25">
      <c r="A311" s="2"/>
      <c r="B311" s="1"/>
      <c r="C311" s="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</row>
    <row r="312" spans="1:241" s="25" customFormat="1" x14ac:dyDescent="0.25">
      <c r="A312" s="2"/>
      <c r="B312" s="1"/>
      <c r="C312" s="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</row>
    <row r="313" spans="1:241" s="25" customFormat="1" x14ac:dyDescent="0.25">
      <c r="A313" s="2"/>
      <c r="B313" s="1"/>
      <c r="C313" s="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</row>
    <row r="314" spans="1:241" s="25" customFormat="1" x14ac:dyDescent="0.25">
      <c r="A314" s="2"/>
      <c r="B314" s="1"/>
      <c r="C314" s="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</row>
    <row r="315" spans="1:241" s="25" customFormat="1" x14ac:dyDescent="0.25">
      <c r="A315" s="2"/>
      <c r="B315" s="1"/>
      <c r="C315" s="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</row>
    <row r="316" spans="1:241" s="25" customFormat="1" x14ac:dyDescent="0.25">
      <c r="A316" s="2"/>
      <c r="B316" s="1"/>
      <c r="C316" s="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</row>
    <row r="317" spans="1:241" s="25" customFormat="1" x14ac:dyDescent="0.25">
      <c r="A317" s="2"/>
      <c r="B317" s="1"/>
      <c r="C317" s="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</row>
    <row r="318" spans="1:241" s="25" customFormat="1" x14ac:dyDescent="0.25">
      <c r="A318" s="2"/>
      <c r="B318" s="1"/>
      <c r="C318" s="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</row>
    <row r="319" spans="1:241" s="25" customFormat="1" x14ac:dyDescent="0.25">
      <c r="A319" s="2"/>
      <c r="B319" s="1"/>
      <c r="C319" s="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</row>
    <row r="320" spans="1:241" s="25" customFormat="1" x14ac:dyDescent="0.25">
      <c r="A320" s="2"/>
      <c r="B320" s="1"/>
      <c r="C320" s="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</row>
    <row r="321" spans="1:241" s="25" customFormat="1" x14ac:dyDescent="0.25">
      <c r="A321" s="2"/>
      <c r="B321" s="1"/>
      <c r="C321" s="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</row>
    <row r="322" spans="1:241" s="25" customFormat="1" x14ac:dyDescent="0.25">
      <c r="A322" s="2"/>
      <c r="B322" s="1"/>
      <c r="C322" s="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</row>
    <row r="323" spans="1:241" s="25" customFormat="1" x14ac:dyDescent="0.25">
      <c r="A323" s="2"/>
      <c r="B323" s="1"/>
      <c r="C323" s="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</row>
    <row r="324" spans="1:241" s="25" customFormat="1" x14ac:dyDescent="0.25">
      <c r="A324" s="2"/>
      <c r="B324" s="1"/>
      <c r="C324" s="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</row>
    <row r="325" spans="1:241" s="25" customFormat="1" x14ac:dyDescent="0.25">
      <c r="A325" s="2"/>
      <c r="B325" s="1"/>
      <c r="C325" s="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</row>
    <row r="326" spans="1:241" s="25" customFormat="1" x14ac:dyDescent="0.25">
      <c r="A326" s="2"/>
      <c r="B326" s="1"/>
      <c r="C326" s="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</row>
    <row r="327" spans="1:241" s="25" customFormat="1" x14ac:dyDescent="0.25">
      <c r="A327" s="2"/>
      <c r="B327" s="1"/>
      <c r="C327" s="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</row>
    <row r="328" spans="1:241" s="25" customFormat="1" x14ac:dyDescent="0.25">
      <c r="A328" s="2"/>
      <c r="B328" s="1"/>
      <c r="C328" s="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</row>
    <row r="329" spans="1:241" s="25" customFormat="1" x14ac:dyDescent="0.25">
      <c r="A329" s="2"/>
      <c r="B329" s="1"/>
      <c r="C329" s="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</row>
    <row r="330" spans="1:241" s="25" customFormat="1" x14ac:dyDescent="0.25">
      <c r="A330" s="2"/>
      <c r="B330" s="1"/>
      <c r="C330" s="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</row>
    <row r="331" spans="1:241" s="25" customFormat="1" x14ac:dyDescent="0.25">
      <c r="A331" s="2"/>
      <c r="B331" s="1"/>
      <c r="C331" s="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</row>
    <row r="332" spans="1:241" s="25" customFormat="1" x14ac:dyDescent="0.25">
      <c r="A332" s="2"/>
      <c r="B332" s="1"/>
      <c r="C332" s="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</row>
    <row r="333" spans="1:241" s="25" customFormat="1" x14ac:dyDescent="0.25">
      <c r="A333" s="2"/>
      <c r="B333" s="1"/>
      <c r="C333" s="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</row>
    <row r="334" spans="1:241" s="25" customFormat="1" x14ac:dyDescent="0.25">
      <c r="A334" s="2"/>
      <c r="B334" s="1"/>
      <c r="C334" s="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</row>
    <row r="335" spans="1:241" s="25" customFormat="1" x14ac:dyDescent="0.25">
      <c r="A335" s="2"/>
      <c r="B335" s="1"/>
      <c r="C335" s="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</row>
    <row r="336" spans="1:241" s="25" customFormat="1" x14ac:dyDescent="0.25">
      <c r="A336" s="2"/>
      <c r="B336" s="1"/>
      <c r="C336" s="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</row>
    <row r="337" spans="1:241" s="25" customFormat="1" x14ac:dyDescent="0.25">
      <c r="A337" s="2"/>
      <c r="B337" s="1"/>
      <c r="C337" s="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</row>
    <row r="338" spans="1:241" s="25" customFormat="1" x14ac:dyDescent="0.25">
      <c r="A338" s="2"/>
      <c r="B338" s="1"/>
      <c r="C338" s="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</row>
    <row r="339" spans="1:241" s="25" customFormat="1" x14ac:dyDescent="0.25">
      <c r="A339" s="2"/>
      <c r="B339" s="1"/>
      <c r="C339" s="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</row>
    <row r="340" spans="1:241" s="25" customFormat="1" x14ac:dyDescent="0.25">
      <c r="A340" s="2"/>
      <c r="B340" s="1"/>
      <c r="C340" s="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</row>
    <row r="341" spans="1:241" s="25" customFormat="1" x14ac:dyDescent="0.25">
      <c r="A341" s="2"/>
      <c r="B341" s="1"/>
      <c r="C341" s="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</row>
    <row r="342" spans="1:241" s="25" customFormat="1" x14ac:dyDescent="0.25">
      <c r="A342" s="2"/>
      <c r="B342" s="1"/>
      <c r="C342" s="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</row>
    <row r="343" spans="1:241" s="25" customFormat="1" x14ac:dyDescent="0.25">
      <c r="A343" s="2"/>
      <c r="B343" s="1"/>
      <c r="C343" s="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</row>
    <row r="344" spans="1:241" s="25" customFormat="1" x14ac:dyDescent="0.25">
      <c r="A344" s="2"/>
      <c r="B344" s="1"/>
      <c r="C344" s="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</row>
    <row r="345" spans="1:241" s="25" customFormat="1" x14ac:dyDescent="0.25">
      <c r="A345" s="2"/>
      <c r="B345" s="1"/>
      <c r="C345" s="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</row>
    <row r="346" spans="1:241" s="25" customFormat="1" x14ac:dyDescent="0.25">
      <c r="A346" s="2"/>
      <c r="B346" s="1"/>
      <c r="C346" s="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</row>
    <row r="347" spans="1:241" s="25" customFormat="1" x14ac:dyDescent="0.25">
      <c r="A347" s="2"/>
      <c r="B347" s="1"/>
      <c r="C347" s="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</row>
    <row r="348" spans="1:241" s="25" customFormat="1" x14ac:dyDescent="0.25">
      <c r="A348" s="2"/>
      <c r="B348" s="1"/>
      <c r="C348" s="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</row>
    <row r="349" spans="1:241" s="25" customFormat="1" x14ac:dyDescent="0.25">
      <c r="A349" s="2"/>
      <c r="B349" s="1"/>
      <c r="C349" s="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</row>
    <row r="350" spans="1:241" s="25" customFormat="1" x14ac:dyDescent="0.25">
      <c r="A350" s="2"/>
      <c r="B350" s="1"/>
      <c r="C350" s="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</row>
    <row r="351" spans="1:241" s="25" customFormat="1" x14ac:dyDescent="0.25">
      <c r="A351" s="2"/>
      <c r="B351" s="1"/>
      <c r="C351" s="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</row>
    <row r="352" spans="1:241" s="25" customFormat="1" x14ac:dyDescent="0.25">
      <c r="A352" s="2"/>
      <c r="B352" s="1"/>
      <c r="C352" s="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</row>
    <row r="353" spans="1:241" s="25" customFormat="1" x14ac:dyDescent="0.25">
      <c r="A353" s="2"/>
      <c r="B353" s="1"/>
      <c r="C353" s="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</row>
    <row r="354" spans="1:241" s="25" customFormat="1" x14ac:dyDescent="0.25">
      <c r="A354" s="2"/>
      <c r="B354" s="1"/>
      <c r="C354" s="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</row>
    <row r="355" spans="1:241" s="25" customFormat="1" x14ac:dyDescent="0.25">
      <c r="A355" s="2"/>
      <c r="B355" s="1"/>
      <c r="C355" s="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</row>
    <row r="356" spans="1:241" s="25" customFormat="1" x14ac:dyDescent="0.25">
      <c r="A356" s="2"/>
      <c r="B356" s="1"/>
      <c r="C356" s="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</row>
    <row r="357" spans="1:241" s="25" customFormat="1" x14ac:dyDescent="0.25">
      <c r="A357" s="2"/>
      <c r="B357" s="1"/>
      <c r="C357" s="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</row>
    <row r="358" spans="1:241" s="25" customFormat="1" x14ac:dyDescent="0.25">
      <c r="A358" s="2"/>
      <c r="B358" s="1"/>
      <c r="C358" s="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</row>
    <row r="359" spans="1:241" s="25" customFormat="1" x14ac:dyDescent="0.25">
      <c r="A359" s="2"/>
      <c r="B359" s="1"/>
      <c r="C359" s="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</row>
    <row r="360" spans="1:241" s="25" customFormat="1" x14ac:dyDescent="0.25">
      <c r="A360" s="2"/>
      <c r="B360" s="1"/>
      <c r="C360" s="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</row>
    <row r="361" spans="1:241" s="25" customFormat="1" x14ac:dyDescent="0.25">
      <c r="A361" s="2"/>
      <c r="B361" s="1"/>
      <c r="C361" s="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</row>
    <row r="362" spans="1:241" s="25" customFormat="1" x14ac:dyDescent="0.25">
      <c r="A362" s="2"/>
      <c r="B362" s="1"/>
      <c r="C362" s="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</row>
    <row r="363" spans="1:241" s="25" customFormat="1" x14ac:dyDescent="0.25">
      <c r="A363" s="2"/>
      <c r="B363" s="1"/>
      <c r="C363" s="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</row>
    <row r="364" spans="1:241" s="25" customFormat="1" x14ac:dyDescent="0.25">
      <c r="A364" s="2"/>
      <c r="B364" s="1"/>
      <c r="C364" s="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</row>
    <row r="365" spans="1:241" s="25" customFormat="1" x14ac:dyDescent="0.25">
      <c r="A365" s="2"/>
      <c r="B365" s="1"/>
      <c r="C365" s="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</row>
    <row r="366" spans="1:241" s="25" customFormat="1" x14ac:dyDescent="0.25">
      <c r="A366" s="2"/>
      <c r="B366" s="1"/>
      <c r="C366" s="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</row>
    <row r="367" spans="1:241" s="25" customFormat="1" x14ac:dyDescent="0.25">
      <c r="A367" s="2"/>
      <c r="B367" s="1"/>
      <c r="C367" s="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</row>
    <row r="368" spans="1:241" s="25" customFormat="1" x14ac:dyDescent="0.25">
      <c r="A368" s="2"/>
      <c r="B368" s="1"/>
      <c r="C368" s="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</row>
    <row r="369" spans="1:241" s="25" customFormat="1" x14ac:dyDescent="0.25">
      <c r="A369" s="2"/>
      <c r="B369" s="1"/>
      <c r="C369" s="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</row>
    <row r="370" spans="1:241" s="25" customFormat="1" x14ac:dyDescent="0.25">
      <c r="A370" s="2"/>
      <c r="B370" s="1"/>
      <c r="C370" s="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</row>
    <row r="371" spans="1:241" s="25" customFormat="1" x14ac:dyDescent="0.25">
      <c r="A371" s="2"/>
      <c r="B371" s="1"/>
      <c r="C371" s="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</row>
    <row r="372" spans="1:241" s="25" customFormat="1" x14ac:dyDescent="0.25">
      <c r="A372" s="2"/>
      <c r="B372" s="1"/>
      <c r="C372" s="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</row>
    <row r="373" spans="1:241" s="25" customFormat="1" x14ac:dyDescent="0.25">
      <c r="A373" s="2"/>
      <c r="B373" s="1"/>
      <c r="C373" s="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</row>
    <row r="374" spans="1:241" s="25" customFormat="1" x14ac:dyDescent="0.25">
      <c r="A374" s="2"/>
      <c r="B374" s="1"/>
      <c r="C374" s="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</row>
    <row r="375" spans="1:241" s="25" customFormat="1" x14ac:dyDescent="0.25">
      <c r="A375" s="2"/>
      <c r="B375" s="1"/>
      <c r="C375" s="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</row>
    <row r="376" spans="1:241" s="25" customFormat="1" x14ac:dyDescent="0.25">
      <c r="A376" s="2"/>
      <c r="B376" s="1"/>
      <c r="C376" s="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</row>
    <row r="377" spans="1:241" s="25" customFormat="1" x14ac:dyDescent="0.25">
      <c r="A377" s="2"/>
      <c r="B377" s="1"/>
      <c r="C377" s="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</row>
    <row r="378" spans="1:241" s="25" customFormat="1" x14ac:dyDescent="0.25">
      <c r="A378" s="2"/>
      <c r="B378" s="1"/>
      <c r="C378" s="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</row>
    <row r="379" spans="1:241" s="25" customFormat="1" x14ac:dyDescent="0.25">
      <c r="A379" s="2"/>
      <c r="B379" s="1"/>
      <c r="C379" s="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</row>
    <row r="380" spans="1:241" s="25" customFormat="1" x14ac:dyDescent="0.25">
      <c r="A380" s="2"/>
      <c r="B380" s="1"/>
      <c r="C380" s="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</row>
    <row r="381" spans="1:241" s="25" customFormat="1" x14ac:dyDescent="0.25">
      <c r="A381" s="2"/>
      <c r="B381" s="1"/>
      <c r="C381" s="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</row>
    <row r="382" spans="1:241" s="25" customFormat="1" x14ac:dyDescent="0.25">
      <c r="A382" s="2"/>
      <c r="B382" s="1"/>
      <c r="C382" s="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</row>
    <row r="383" spans="1:241" s="25" customFormat="1" x14ac:dyDescent="0.25">
      <c r="A383" s="2"/>
      <c r="B383" s="1"/>
      <c r="C383" s="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</row>
    <row r="384" spans="1:241" s="25" customFormat="1" x14ac:dyDescent="0.25">
      <c r="A384" s="2"/>
      <c r="B384" s="1"/>
      <c r="C384" s="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</row>
    <row r="385" spans="1:241" s="25" customFormat="1" x14ac:dyDescent="0.25">
      <c r="A385" s="2"/>
      <c r="B385" s="1"/>
      <c r="C385" s="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</row>
    <row r="386" spans="1:241" s="25" customFormat="1" x14ac:dyDescent="0.25">
      <c r="A386" s="2"/>
      <c r="B386" s="1"/>
      <c r="C386" s="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</row>
    <row r="387" spans="1:241" s="25" customFormat="1" x14ac:dyDescent="0.25">
      <c r="A387" s="2"/>
      <c r="B387" s="1"/>
      <c r="C387" s="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</row>
    <row r="388" spans="1:241" s="25" customFormat="1" x14ac:dyDescent="0.25">
      <c r="A388" s="2"/>
      <c r="B388" s="1"/>
      <c r="C388" s="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</row>
    <row r="389" spans="1:241" s="25" customFormat="1" x14ac:dyDescent="0.25">
      <c r="A389" s="2"/>
      <c r="B389" s="1"/>
      <c r="C389" s="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</row>
    <row r="390" spans="1:241" s="25" customFormat="1" x14ac:dyDescent="0.25">
      <c r="A390" s="2"/>
      <c r="B390" s="1"/>
      <c r="C390" s="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</row>
    <row r="391" spans="1:241" s="25" customFormat="1" x14ac:dyDescent="0.25">
      <c r="A391" s="2"/>
      <c r="B391" s="1"/>
      <c r="C391" s="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</row>
    <row r="392" spans="1:241" s="25" customFormat="1" x14ac:dyDescent="0.25">
      <c r="A392" s="2"/>
      <c r="B392" s="1"/>
      <c r="C392" s="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</row>
    <row r="393" spans="1:241" s="25" customFormat="1" x14ac:dyDescent="0.25">
      <c r="A393" s="2"/>
      <c r="B393" s="1"/>
      <c r="C393" s="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</row>
    <row r="394" spans="1:241" s="25" customFormat="1" x14ac:dyDescent="0.25">
      <c r="A394" s="2"/>
      <c r="B394" s="1"/>
      <c r="C394" s="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</row>
    <row r="395" spans="1:241" s="25" customFormat="1" x14ac:dyDescent="0.25">
      <c r="A395" s="2"/>
      <c r="B395" s="1"/>
      <c r="C395" s="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</row>
    <row r="396" spans="1:241" s="25" customFormat="1" x14ac:dyDescent="0.25">
      <c r="A396" s="2"/>
      <c r="B396" s="1"/>
      <c r="C396" s="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</row>
    <row r="397" spans="1:241" s="25" customFormat="1" x14ac:dyDescent="0.25">
      <c r="A397" s="2"/>
      <c r="B397" s="1"/>
      <c r="C397" s="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</row>
    <row r="398" spans="1:241" s="25" customFormat="1" x14ac:dyDescent="0.25">
      <c r="A398" s="2"/>
      <c r="B398" s="1"/>
      <c r="C398" s="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</row>
    <row r="399" spans="1:241" s="25" customFormat="1" x14ac:dyDescent="0.25">
      <c r="A399" s="2"/>
      <c r="B399" s="1"/>
      <c r="C399" s="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</row>
    <row r="400" spans="1:241" s="25" customFormat="1" x14ac:dyDescent="0.25">
      <c r="A400" s="2"/>
      <c r="B400" s="1"/>
      <c r="C400" s="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</row>
    <row r="401" spans="1:241" s="25" customFormat="1" x14ac:dyDescent="0.25">
      <c r="A401" s="2"/>
      <c r="B401" s="1"/>
      <c r="C401" s="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</row>
    <row r="402" spans="1:241" s="25" customFormat="1" x14ac:dyDescent="0.25">
      <c r="A402" s="2"/>
      <c r="B402" s="1"/>
      <c r="C402" s="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</row>
    <row r="403" spans="1:241" s="25" customFormat="1" x14ac:dyDescent="0.25">
      <c r="A403" s="2"/>
      <c r="B403" s="1"/>
      <c r="C403" s="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</row>
    <row r="404" spans="1:241" s="25" customFormat="1" x14ac:dyDescent="0.25">
      <c r="A404" s="2"/>
      <c r="B404" s="1"/>
      <c r="C404" s="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</row>
    <row r="405" spans="1:241" s="25" customFormat="1" x14ac:dyDescent="0.25">
      <c r="A405" s="2"/>
      <c r="B405" s="1"/>
      <c r="C405" s="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</row>
    <row r="406" spans="1:241" s="25" customFormat="1" x14ac:dyDescent="0.25">
      <c r="A406" s="2"/>
      <c r="B406" s="1"/>
      <c r="C406" s="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</row>
    <row r="407" spans="1:241" s="25" customFormat="1" x14ac:dyDescent="0.25">
      <c r="A407" s="2"/>
      <c r="B407" s="1"/>
      <c r="C407" s="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</row>
    <row r="408" spans="1:241" s="25" customFormat="1" x14ac:dyDescent="0.25">
      <c r="A408" s="2"/>
      <c r="B408" s="1"/>
      <c r="C408" s="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</row>
    <row r="409" spans="1:241" s="25" customFormat="1" x14ac:dyDescent="0.25">
      <c r="A409" s="2"/>
      <c r="B409" s="1"/>
      <c r="C409" s="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</row>
    <row r="410" spans="1:241" s="25" customFormat="1" x14ac:dyDescent="0.25">
      <c r="A410" s="2"/>
      <c r="B410" s="1"/>
      <c r="C410" s="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</row>
    <row r="411" spans="1:241" s="25" customFormat="1" x14ac:dyDescent="0.25">
      <c r="A411" s="2"/>
      <c r="B411" s="1"/>
      <c r="C411" s="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</row>
    <row r="412" spans="1:241" s="25" customFormat="1" x14ac:dyDescent="0.25">
      <c r="A412" s="2"/>
      <c r="B412" s="1"/>
      <c r="C412" s="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</row>
    <row r="413" spans="1:241" s="25" customFormat="1" x14ac:dyDescent="0.25">
      <c r="A413" s="2"/>
      <c r="B413" s="1"/>
      <c r="C413" s="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</row>
    <row r="414" spans="1:241" s="25" customFormat="1" x14ac:dyDescent="0.25">
      <c r="A414" s="2"/>
      <c r="B414" s="1"/>
      <c r="C414" s="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</row>
    <row r="415" spans="1:241" s="25" customFormat="1" x14ac:dyDescent="0.25">
      <c r="A415" s="2"/>
      <c r="B415" s="1"/>
      <c r="C415" s="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</row>
    <row r="416" spans="1:241" s="25" customFormat="1" x14ac:dyDescent="0.25">
      <c r="A416" s="2"/>
      <c r="B416" s="1"/>
      <c r="C416" s="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</row>
    <row r="417" spans="1:241" s="25" customFormat="1" x14ac:dyDescent="0.25">
      <c r="A417" s="2"/>
      <c r="B417" s="1"/>
      <c r="C417" s="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</row>
    <row r="418" spans="1:241" s="25" customFormat="1" x14ac:dyDescent="0.25">
      <c r="A418" s="2"/>
      <c r="B418" s="1"/>
      <c r="C418" s="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</row>
    <row r="419" spans="1:241" s="25" customFormat="1" x14ac:dyDescent="0.25">
      <c r="A419" s="2"/>
      <c r="B419" s="1"/>
      <c r="C419" s="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</row>
    <row r="420" spans="1:241" s="25" customFormat="1" x14ac:dyDescent="0.25">
      <c r="A420" s="2"/>
      <c r="B420" s="1"/>
      <c r="C420" s="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</row>
    <row r="421" spans="1:241" s="25" customFormat="1" x14ac:dyDescent="0.25">
      <c r="A421" s="2"/>
      <c r="B421" s="1"/>
      <c r="C421" s="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</row>
    <row r="422" spans="1:241" s="25" customFormat="1" x14ac:dyDescent="0.25">
      <c r="A422" s="2"/>
      <c r="B422" s="1"/>
      <c r="C422" s="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</row>
    <row r="423" spans="1:241" s="25" customFormat="1" x14ac:dyDescent="0.25">
      <c r="A423" s="2"/>
      <c r="B423" s="1"/>
      <c r="C423" s="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</row>
    <row r="424" spans="1:241" s="25" customFormat="1" x14ac:dyDescent="0.25">
      <c r="A424" s="2"/>
      <c r="B424" s="1"/>
      <c r="C424" s="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</row>
    <row r="425" spans="1:241" s="25" customFormat="1" x14ac:dyDescent="0.25">
      <c r="A425" s="2"/>
      <c r="B425" s="1"/>
      <c r="C425" s="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</row>
    <row r="426" spans="1:241" s="25" customFormat="1" x14ac:dyDescent="0.25">
      <c r="A426" s="2"/>
      <c r="B426" s="1"/>
      <c r="C426" s="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</row>
    <row r="427" spans="1:241" s="25" customFormat="1" x14ac:dyDescent="0.25">
      <c r="A427" s="2"/>
      <c r="B427" s="1"/>
      <c r="C427" s="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</row>
    <row r="428" spans="1:241" s="25" customFormat="1" x14ac:dyDescent="0.25">
      <c r="A428" s="2"/>
      <c r="B428" s="1"/>
      <c r="C428" s="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</row>
    <row r="429" spans="1:241" s="25" customFormat="1" x14ac:dyDescent="0.25">
      <c r="A429" s="2"/>
      <c r="B429" s="1"/>
      <c r="C429" s="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</row>
    <row r="430" spans="1:241" s="25" customFormat="1" x14ac:dyDescent="0.25">
      <c r="A430" s="2"/>
      <c r="B430" s="1"/>
      <c r="C430" s="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workbookViewId="0">
      <selection activeCell="A3" sqref="A3:F3"/>
    </sheetView>
  </sheetViews>
  <sheetFormatPr defaultRowHeight="12.75" x14ac:dyDescent="0.2"/>
  <cols>
    <col min="1" max="1" width="50.85546875" style="43" customWidth="1"/>
    <col min="2" max="3" width="6.7109375" style="142" customWidth="1"/>
    <col min="4" max="4" width="12.85546875" style="142" customWidth="1"/>
    <col min="5" max="5" width="6" style="142" customWidth="1"/>
    <col min="6" max="6" width="14.140625" style="108" customWidth="1"/>
    <col min="7" max="256" width="9.140625" style="43"/>
    <col min="257" max="257" width="50.85546875" style="43" customWidth="1"/>
    <col min="258" max="259" width="6.7109375" style="43" customWidth="1"/>
    <col min="260" max="260" width="12.85546875" style="43" customWidth="1"/>
    <col min="261" max="261" width="6" style="43" customWidth="1"/>
    <col min="262" max="262" width="14.140625" style="43" customWidth="1"/>
    <col min="263" max="512" width="9.140625" style="43"/>
    <col min="513" max="513" width="50.85546875" style="43" customWidth="1"/>
    <col min="514" max="515" width="6.7109375" style="43" customWidth="1"/>
    <col min="516" max="516" width="12.85546875" style="43" customWidth="1"/>
    <col min="517" max="517" width="6" style="43" customWidth="1"/>
    <col min="518" max="518" width="14.140625" style="43" customWidth="1"/>
    <col min="519" max="768" width="9.140625" style="43"/>
    <col min="769" max="769" width="50.85546875" style="43" customWidth="1"/>
    <col min="770" max="771" width="6.7109375" style="43" customWidth="1"/>
    <col min="772" max="772" width="12.85546875" style="43" customWidth="1"/>
    <col min="773" max="773" width="6" style="43" customWidth="1"/>
    <col min="774" max="774" width="14.140625" style="43" customWidth="1"/>
    <col min="775" max="1024" width="9.140625" style="43"/>
    <col min="1025" max="1025" width="50.85546875" style="43" customWidth="1"/>
    <col min="1026" max="1027" width="6.7109375" style="43" customWidth="1"/>
    <col min="1028" max="1028" width="12.85546875" style="43" customWidth="1"/>
    <col min="1029" max="1029" width="6" style="43" customWidth="1"/>
    <col min="1030" max="1030" width="14.140625" style="43" customWidth="1"/>
    <col min="1031" max="1280" width="9.140625" style="43"/>
    <col min="1281" max="1281" width="50.85546875" style="43" customWidth="1"/>
    <col min="1282" max="1283" width="6.7109375" style="43" customWidth="1"/>
    <col min="1284" max="1284" width="12.85546875" style="43" customWidth="1"/>
    <col min="1285" max="1285" width="6" style="43" customWidth="1"/>
    <col min="1286" max="1286" width="14.140625" style="43" customWidth="1"/>
    <col min="1287" max="1536" width="9.140625" style="43"/>
    <col min="1537" max="1537" width="50.85546875" style="43" customWidth="1"/>
    <col min="1538" max="1539" width="6.7109375" style="43" customWidth="1"/>
    <col min="1540" max="1540" width="12.85546875" style="43" customWidth="1"/>
    <col min="1541" max="1541" width="6" style="43" customWidth="1"/>
    <col min="1542" max="1542" width="14.140625" style="43" customWidth="1"/>
    <col min="1543" max="1792" width="9.140625" style="43"/>
    <col min="1793" max="1793" width="50.85546875" style="43" customWidth="1"/>
    <col min="1794" max="1795" width="6.7109375" style="43" customWidth="1"/>
    <col min="1796" max="1796" width="12.85546875" style="43" customWidth="1"/>
    <col min="1797" max="1797" width="6" style="43" customWidth="1"/>
    <col min="1798" max="1798" width="14.140625" style="43" customWidth="1"/>
    <col min="1799" max="2048" width="9.140625" style="43"/>
    <col min="2049" max="2049" width="50.85546875" style="43" customWidth="1"/>
    <col min="2050" max="2051" width="6.7109375" style="43" customWidth="1"/>
    <col min="2052" max="2052" width="12.85546875" style="43" customWidth="1"/>
    <col min="2053" max="2053" width="6" style="43" customWidth="1"/>
    <col min="2054" max="2054" width="14.140625" style="43" customWidth="1"/>
    <col min="2055" max="2304" width="9.140625" style="43"/>
    <col min="2305" max="2305" width="50.85546875" style="43" customWidth="1"/>
    <col min="2306" max="2307" width="6.7109375" style="43" customWidth="1"/>
    <col min="2308" max="2308" width="12.85546875" style="43" customWidth="1"/>
    <col min="2309" max="2309" width="6" style="43" customWidth="1"/>
    <col min="2310" max="2310" width="14.140625" style="43" customWidth="1"/>
    <col min="2311" max="2560" width="9.140625" style="43"/>
    <col min="2561" max="2561" width="50.85546875" style="43" customWidth="1"/>
    <col min="2562" max="2563" width="6.7109375" style="43" customWidth="1"/>
    <col min="2564" max="2564" width="12.85546875" style="43" customWidth="1"/>
    <col min="2565" max="2565" width="6" style="43" customWidth="1"/>
    <col min="2566" max="2566" width="14.140625" style="43" customWidth="1"/>
    <col min="2567" max="2816" width="9.140625" style="43"/>
    <col min="2817" max="2817" width="50.85546875" style="43" customWidth="1"/>
    <col min="2818" max="2819" width="6.7109375" style="43" customWidth="1"/>
    <col min="2820" max="2820" width="12.85546875" style="43" customWidth="1"/>
    <col min="2821" max="2821" width="6" style="43" customWidth="1"/>
    <col min="2822" max="2822" width="14.140625" style="43" customWidth="1"/>
    <col min="2823" max="3072" width="9.140625" style="43"/>
    <col min="3073" max="3073" width="50.85546875" style="43" customWidth="1"/>
    <col min="3074" max="3075" width="6.7109375" style="43" customWidth="1"/>
    <col min="3076" max="3076" width="12.85546875" style="43" customWidth="1"/>
    <col min="3077" max="3077" width="6" style="43" customWidth="1"/>
    <col min="3078" max="3078" width="14.140625" style="43" customWidth="1"/>
    <col min="3079" max="3328" width="9.140625" style="43"/>
    <col min="3329" max="3329" width="50.85546875" style="43" customWidth="1"/>
    <col min="3330" max="3331" width="6.7109375" style="43" customWidth="1"/>
    <col min="3332" max="3332" width="12.85546875" style="43" customWidth="1"/>
    <col min="3333" max="3333" width="6" style="43" customWidth="1"/>
    <col min="3334" max="3334" width="14.140625" style="43" customWidth="1"/>
    <col min="3335" max="3584" width="9.140625" style="43"/>
    <col min="3585" max="3585" width="50.85546875" style="43" customWidth="1"/>
    <col min="3586" max="3587" width="6.7109375" style="43" customWidth="1"/>
    <col min="3588" max="3588" width="12.85546875" style="43" customWidth="1"/>
    <col min="3589" max="3589" width="6" style="43" customWidth="1"/>
    <col min="3590" max="3590" width="14.140625" style="43" customWidth="1"/>
    <col min="3591" max="3840" width="9.140625" style="43"/>
    <col min="3841" max="3841" width="50.85546875" style="43" customWidth="1"/>
    <col min="3842" max="3843" width="6.7109375" style="43" customWidth="1"/>
    <col min="3844" max="3844" width="12.85546875" style="43" customWidth="1"/>
    <col min="3845" max="3845" width="6" style="43" customWidth="1"/>
    <col min="3846" max="3846" width="14.140625" style="43" customWidth="1"/>
    <col min="3847" max="4096" width="9.140625" style="43"/>
    <col min="4097" max="4097" width="50.85546875" style="43" customWidth="1"/>
    <col min="4098" max="4099" width="6.7109375" style="43" customWidth="1"/>
    <col min="4100" max="4100" width="12.85546875" style="43" customWidth="1"/>
    <col min="4101" max="4101" width="6" style="43" customWidth="1"/>
    <col min="4102" max="4102" width="14.140625" style="43" customWidth="1"/>
    <col min="4103" max="4352" width="9.140625" style="43"/>
    <col min="4353" max="4353" width="50.85546875" style="43" customWidth="1"/>
    <col min="4354" max="4355" width="6.7109375" style="43" customWidth="1"/>
    <col min="4356" max="4356" width="12.85546875" style="43" customWidth="1"/>
    <col min="4357" max="4357" width="6" style="43" customWidth="1"/>
    <col min="4358" max="4358" width="14.140625" style="43" customWidth="1"/>
    <col min="4359" max="4608" width="9.140625" style="43"/>
    <col min="4609" max="4609" width="50.85546875" style="43" customWidth="1"/>
    <col min="4610" max="4611" width="6.7109375" style="43" customWidth="1"/>
    <col min="4612" max="4612" width="12.85546875" style="43" customWidth="1"/>
    <col min="4613" max="4613" width="6" style="43" customWidth="1"/>
    <col min="4614" max="4614" width="14.140625" style="43" customWidth="1"/>
    <col min="4615" max="4864" width="9.140625" style="43"/>
    <col min="4865" max="4865" width="50.85546875" style="43" customWidth="1"/>
    <col min="4866" max="4867" width="6.7109375" style="43" customWidth="1"/>
    <col min="4868" max="4868" width="12.85546875" style="43" customWidth="1"/>
    <col min="4869" max="4869" width="6" style="43" customWidth="1"/>
    <col min="4870" max="4870" width="14.140625" style="43" customWidth="1"/>
    <col min="4871" max="5120" width="9.140625" style="43"/>
    <col min="5121" max="5121" width="50.85546875" style="43" customWidth="1"/>
    <col min="5122" max="5123" width="6.7109375" style="43" customWidth="1"/>
    <col min="5124" max="5124" width="12.85546875" style="43" customWidth="1"/>
    <col min="5125" max="5125" width="6" style="43" customWidth="1"/>
    <col min="5126" max="5126" width="14.140625" style="43" customWidth="1"/>
    <col min="5127" max="5376" width="9.140625" style="43"/>
    <col min="5377" max="5377" width="50.85546875" style="43" customWidth="1"/>
    <col min="5378" max="5379" width="6.7109375" style="43" customWidth="1"/>
    <col min="5380" max="5380" width="12.85546875" style="43" customWidth="1"/>
    <col min="5381" max="5381" width="6" style="43" customWidth="1"/>
    <col min="5382" max="5382" width="14.140625" style="43" customWidth="1"/>
    <col min="5383" max="5632" width="9.140625" style="43"/>
    <col min="5633" max="5633" width="50.85546875" style="43" customWidth="1"/>
    <col min="5634" max="5635" width="6.7109375" style="43" customWidth="1"/>
    <col min="5636" max="5636" width="12.85546875" style="43" customWidth="1"/>
    <col min="5637" max="5637" width="6" style="43" customWidth="1"/>
    <col min="5638" max="5638" width="14.140625" style="43" customWidth="1"/>
    <col min="5639" max="5888" width="9.140625" style="43"/>
    <col min="5889" max="5889" width="50.85546875" style="43" customWidth="1"/>
    <col min="5890" max="5891" width="6.7109375" style="43" customWidth="1"/>
    <col min="5892" max="5892" width="12.85546875" style="43" customWidth="1"/>
    <col min="5893" max="5893" width="6" style="43" customWidth="1"/>
    <col min="5894" max="5894" width="14.140625" style="43" customWidth="1"/>
    <col min="5895" max="6144" width="9.140625" style="43"/>
    <col min="6145" max="6145" width="50.85546875" style="43" customWidth="1"/>
    <col min="6146" max="6147" width="6.7109375" style="43" customWidth="1"/>
    <col min="6148" max="6148" width="12.85546875" style="43" customWidth="1"/>
    <col min="6149" max="6149" width="6" style="43" customWidth="1"/>
    <col min="6150" max="6150" width="14.140625" style="43" customWidth="1"/>
    <col min="6151" max="6400" width="9.140625" style="43"/>
    <col min="6401" max="6401" width="50.85546875" style="43" customWidth="1"/>
    <col min="6402" max="6403" width="6.7109375" style="43" customWidth="1"/>
    <col min="6404" max="6404" width="12.85546875" style="43" customWidth="1"/>
    <col min="6405" max="6405" width="6" style="43" customWidth="1"/>
    <col min="6406" max="6406" width="14.140625" style="43" customWidth="1"/>
    <col min="6407" max="6656" width="9.140625" style="43"/>
    <col min="6657" max="6657" width="50.85546875" style="43" customWidth="1"/>
    <col min="6658" max="6659" width="6.7109375" style="43" customWidth="1"/>
    <col min="6660" max="6660" width="12.85546875" style="43" customWidth="1"/>
    <col min="6661" max="6661" width="6" style="43" customWidth="1"/>
    <col min="6662" max="6662" width="14.140625" style="43" customWidth="1"/>
    <col min="6663" max="6912" width="9.140625" style="43"/>
    <col min="6913" max="6913" width="50.85546875" style="43" customWidth="1"/>
    <col min="6914" max="6915" width="6.7109375" style="43" customWidth="1"/>
    <col min="6916" max="6916" width="12.85546875" style="43" customWidth="1"/>
    <col min="6917" max="6917" width="6" style="43" customWidth="1"/>
    <col min="6918" max="6918" width="14.140625" style="43" customWidth="1"/>
    <col min="6919" max="7168" width="9.140625" style="43"/>
    <col min="7169" max="7169" width="50.85546875" style="43" customWidth="1"/>
    <col min="7170" max="7171" width="6.7109375" style="43" customWidth="1"/>
    <col min="7172" max="7172" width="12.85546875" style="43" customWidth="1"/>
    <col min="7173" max="7173" width="6" style="43" customWidth="1"/>
    <col min="7174" max="7174" width="14.140625" style="43" customWidth="1"/>
    <col min="7175" max="7424" width="9.140625" style="43"/>
    <col min="7425" max="7425" width="50.85546875" style="43" customWidth="1"/>
    <col min="7426" max="7427" width="6.7109375" style="43" customWidth="1"/>
    <col min="7428" max="7428" width="12.85546875" style="43" customWidth="1"/>
    <col min="7429" max="7429" width="6" style="43" customWidth="1"/>
    <col min="7430" max="7430" width="14.140625" style="43" customWidth="1"/>
    <col min="7431" max="7680" width="9.140625" style="43"/>
    <col min="7681" max="7681" width="50.85546875" style="43" customWidth="1"/>
    <col min="7682" max="7683" width="6.7109375" style="43" customWidth="1"/>
    <col min="7684" max="7684" width="12.85546875" style="43" customWidth="1"/>
    <col min="7685" max="7685" width="6" style="43" customWidth="1"/>
    <col min="7686" max="7686" width="14.140625" style="43" customWidth="1"/>
    <col min="7687" max="7936" width="9.140625" style="43"/>
    <col min="7937" max="7937" width="50.85546875" style="43" customWidth="1"/>
    <col min="7938" max="7939" width="6.7109375" style="43" customWidth="1"/>
    <col min="7940" max="7940" width="12.85546875" style="43" customWidth="1"/>
    <col min="7941" max="7941" width="6" style="43" customWidth="1"/>
    <col min="7942" max="7942" width="14.140625" style="43" customWidth="1"/>
    <col min="7943" max="8192" width="9.140625" style="43"/>
    <col min="8193" max="8193" width="50.85546875" style="43" customWidth="1"/>
    <col min="8194" max="8195" width="6.7109375" style="43" customWidth="1"/>
    <col min="8196" max="8196" width="12.85546875" style="43" customWidth="1"/>
    <col min="8197" max="8197" width="6" style="43" customWidth="1"/>
    <col min="8198" max="8198" width="14.140625" style="43" customWidth="1"/>
    <col min="8199" max="8448" width="9.140625" style="43"/>
    <col min="8449" max="8449" width="50.85546875" style="43" customWidth="1"/>
    <col min="8450" max="8451" width="6.7109375" style="43" customWidth="1"/>
    <col min="8452" max="8452" width="12.85546875" style="43" customWidth="1"/>
    <col min="8453" max="8453" width="6" style="43" customWidth="1"/>
    <col min="8454" max="8454" width="14.140625" style="43" customWidth="1"/>
    <col min="8455" max="8704" width="9.140625" style="43"/>
    <col min="8705" max="8705" width="50.85546875" style="43" customWidth="1"/>
    <col min="8706" max="8707" width="6.7109375" style="43" customWidth="1"/>
    <col min="8708" max="8708" width="12.85546875" style="43" customWidth="1"/>
    <col min="8709" max="8709" width="6" style="43" customWidth="1"/>
    <col min="8710" max="8710" width="14.140625" style="43" customWidth="1"/>
    <col min="8711" max="8960" width="9.140625" style="43"/>
    <col min="8961" max="8961" width="50.85546875" style="43" customWidth="1"/>
    <col min="8962" max="8963" width="6.7109375" style="43" customWidth="1"/>
    <col min="8964" max="8964" width="12.85546875" style="43" customWidth="1"/>
    <col min="8965" max="8965" width="6" style="43" customWidth="1"/>
    <col min="8966" max="8966" width="14.140625" style="43" customWidth="1"/>
    <col min="8967" max="9216" width="9.140625" style="43"/>
    <col min="9217" max="9217" width="50.85546875" style="43" customWidth="1"/>
    <col min="9218" max="9219" width="6.7109375" style="43" customWidth="1"/>
    <col min="9220" max="9220" width="12.85546875" style="43" customWidth="1"/>
    <col min="9221" max="9221" width="6" style="43" customWidth="1"/>
    <col min="9222" max="9222" width="14.140625" style="43" customWidth="1"/>
    <col min="9223" max="9472" width="9.140625" style="43"/>
    <col min="9473" max="9473" width="50.85546875" style="43" customWidth="1"/>
    <col min="9474" max="9475" width="6.7109375" style="43" customWidth="1"/>
    <col min="9476" max="9476" width="12.85546875" style="43" customWidth="1"/>
    <col min="9477" max="9477" width="6" style="43" customWidth="1"/>
    <col min="9478" max="9478" width="14.140625" style="43" customWidth="1"/>
    <col min="9479" max="9728" width="9.140625" style="43"/>
    <col min="9729" max="9729" width="50.85546875" style="43" customWidth="1"/>
    <col min="9730" max="9731" width="6.7109375" style="43" customWidth="1"/>
    <col min="9732" max="9732" width="12.85546875" style="43" customWidth="1"/>
    <col min="9733" max="9733" width="6" style="43" customWidth="1"/>
    <col min="9734" max="9734" width="14.140625" style="43" customWidth="1"/>
    <col min="9735" max="9984" width="9.140625" style="43"/>
    <col min="9985" max="9985" width="50.85546875" style="43" customWidth="1"/>
    <col min="9986" max="9987" width="6.7109375" style="43" customWidth="1"/>
    <col min="9988" max="9988" width="12.85546875" style="43" customWidth="1"/>
    <col min="9989" max="9989" width="6" style="43" customWidth="1"/>
    <col min="9990" max="9990" width="14.140625" style="43" customWidth="1"/>
    <col min="9991" max="10240" width="9.140625" style="43"/>
    <col min="10241" max="10241" width="50.85546875" style="43" customWidth="1"/>
    <col min="10242" max="10243" width="6.7109375" style="43" customWidth="1"/>
    <col min="10244" max="10244" width="12.85546875" style="43" customWidth="1"/>
    <col min="10245" max="10245" width="6" style="43" customWidth="1"/>
    <col min="10246" max="10246" width="14.140625" style="43" customWidth="1"/>
    <col min="10247" max="10496" width="9.140625" style="43"/>
    <col min="10497" max="10497" width="50.85546875" style="43" customWidth="1"/>
    <col min="10498" max="10499" width="6.7109375" style="43" customWidth="1"/>
    <col min="10500" max="10500" width="12.85546875" style="43" customWidth="1"/>
    <col min="10501" max="10501" width="6" style="43" customWidth="1"/>
    <col min="10502" max="10502" width="14.140625" style="43" customWidth="1"/>
    <col min="10503" max="10752" width="9.140625" style="43"/>
    <col min="10753" max="10753" width="50.85546875" style="43" customWidth="1"/>
    <col min="10754" max="10755" width="6.7109375" style="43" customWidth="1"/>
    <col min="10756" max="10756" width="12.85546875" style="43" customWidth="1"/>
    <col min="10757" max="10757" width="6" style="43" customWidth="1"/>
    <col min="10758" max="10758" width="14.140625" style="43" customWidth="1"/>
    <col min="10759" max="11008" width="9.140625" style="43"/>
    <col min="11009" max="11009" width="50.85546875" style="43" customWidth="1"/>
    <col min="11010" max="11011" width="6.7109375" style="43" customWidth="1"/>
    <col min="11012" max="11012" width="12.85546875" style="43" customWidth="1"/>
    <col min="11013" max="11013" width="6" style="43" customWidth="1"/>
    <col min="11014" max="11014" width="14.140625" style="43" customWidth="1"/>
    <col min="11015" max="11264" width="9.140625" style="43"/>
    <col min="11265" max="11265" width="50.85546875" style="43" customWidth="1"/>
    <col min="11266" max="11267" width="6.7109375" style="43" customWidth="1"/>
    <col min="11268" max="11268" width="12.85546875" style="43" customWidth="1"/>
    <col min="11269" max="11269" width="6" style="43" customWidth="1"/>
    <col min="11270" max="11270" width="14.140625" style="43" customWidth="1"/>
    <col min="11271" max="11520" width="9.140625" style="43"/>
    <col min="11521" max="11521" width="50.85546875" style="43" customWidth="1"/>
    <col min="11522" max="11523" width="6.7109375" style="43" customWidth="1"/>
    <col min="11524" max="11524" width="12.85546875" style="43" customWidth="1"/>
    <col min="11525" max="11525" width="6" style="43" customWidth="1"/>
    <col min="11526" max="11526" width="14.140625" style="43" customWidth="1"/>
    <col min="11527" max="11776" width="9.140625" style="43"/>
    <col min="11777" max="11777" width="50.85546875" style="43" customWidth="1"/>
    <col min="11778" max="11779" width="6.7109375" style="43" customWidth="1"/>
    <col min="11780" max="11780" width="12.85546875" style="43" customWidth="1"/>
    <col min="11781" max="11781" width="6" style="43" customWidth="1"/>
    <col min="11782" max="11782" width="14.140625" style="43" customWidth="1"/>
    <col min="11783" max="12032" width="9.140625" style="43"/>
    <col min="12033" max="12033" width="50.85546875" style="43" customWidth="1"/>
    <col min="12034" max="12035" width="6.7109375" style="43" customWidth="1"/>
    <col min="12036" max="12036" width="12.85546875" style="43" customWidth="1"/>
    <col min="12037" max="12037" width="6" style="43" customWidth="1"/>
    <col min="12038" max="12038" width="14.140625" style="43" customWidth="1"/>
    <col min="12039" max="12288" width="9.140625" style="43"/>
    <col min="12289" max="12289" width="50.85546875" style="43" customWidth="1"/>
    <col min="12290" max="12291" width="6.7109375" style="43" customWidth="1"/>
    <col min="12292" max="12292" width="12.85546875" style="43" customWidth="1"/>
    <col min="12293" max="12293" width="6" style="43" customWidth="1"/>
    <col min="12294" max="12294" width="14.140625" style="43" customWidth="1"/>
    <col min="12295" max="12544" width="9.140625" style="43"/>
    <col min="12545" max="12545" width="50.85546875" style="43" customWidth="1"/>
    <col min="12546" max="12547" width="6.7109375" style="43" customWidth="1"/>
    <col min="12548" max="12548" width="12.85546875" style="43" customWidth="1"/>
    <col min="12549" max="12549" width="6" style="43" customWidth="1"/>
    <col min="12550" max="12550" width="14.140625" style="43" customWidth="1"/>
    <col min="12551" max="12800" width="9.140625" style="43"/>
    <col min="12801" max="12801" width="50.85546875" style="43" customWidth="1"/>
    <col min="12802" max="12803" width="6.7109375" style="43" customWidth="1"/>
    <col min="12804" max="12804" width="12.85546875" style="43" customWidth="1"/>
    <col min="12805" max="12805" width="6" style="43" customWidth="1"/>
    <col min="12806" max="12806" width="14.140625" style="43" customWidth="1"/>
    <col min="12807" max="13056" width="9.140625" style="43"/>
    <col min="13057" max="13057" width="50.85546875" style="43" customWidth="1"/>
    <col min="13058" max="13059" width="6.7109375" style="43" customWidth="1"/>
    <col min="13060" max="13060" width="12.85546875" style="43" customWidth="1"/>
    <col min="13061" max="13061" width="6" style="43" customWidth="1"/>
    <col min="13062" max="13062" width="14.140625" style="43" customWidth="1"/>
    <col min="13063" max="13312" width="9.140625" style="43"/>
    <col min="13313" max="13313" width="50.85546875" style="43" customWidth="1"/>
    <col min="13314" max="13315" width="6.7109375" style="43" customWidth="1"/>
    <col min="13316" max="13316" width="12.85546875" style="43" customWidth="1"/>
    <col min="13317" max="13317" width="6" style="43" customWidth="1"/>
    <col min="13318" max="13318" width="14.140625" style="43" customWidth="1"/>
    <col min="13319" max="13568" width="9.140625" style="43"/>
    <col min="13569" max="13569" width="50.85546875" style="43" customWidth="1"/>
    <col min="13570" max="13571" width="6.7109375" style="43" customWidth="1"/>
    <col min="13572" max="13572" width="12.85546875" style="43" customWidth="1"/>
    <col min="13573" max="13573" width="6" style="43" customWidth="1"/>
    <col min="13574" max="13574" width="14.140625" style="43" customWidth="1"/>
    <col min="13575" max="13824" width="9.140625" style="43"/>
    <col min="13825" max="13825" width="50.85546875" style="43" customWidth="1"/>
    <col min="13826" max="13827" width="6.7109375" style="43" customWidth="1"/>
    <col min="13828" max="13828" width="12.85546875" style="43" customWidth="1"/>
    <col min="13829" max="13829" width="6" style="43" customWidth="1"/>
    <col min="13830" max="13830" width="14.140625" style="43" customWidth="1"/>
    <col min="13831" max="14080" width="9.140625" style="43"/>
    <col min="14081" max="14081" width="50.85546875" style="43" customWidth="1"/>
    <col min="14082" max="14083" width="6.7109375" style="43" customWidth="1"/>
    <col min="14084" max="14084" width="12.85546875" style="43" customWidth="1"/>
    <col min="14085" max="14085" width="6" style="43" customWidth="1"/>
    <col min="14086" max="14086" width="14.140625" style="43" customWidth="1"/>
    <col min="14087" max="14336" width="9.140625" style="43"/>
    <col min="14337" max="14337" width="50.85546875" style="43" customWidth="1"/>
    <col min="14338" max="14339" width="6.7109375" style="43" customWidth="1"/>
    <col min="14340" max="14340" width="12.85546875" style="43" customWidth="1"/>
    <col min="14341" max="14341" width="6" style="43" customWidth="1"/>
    <col min="14342" max="14342" width="14.140625" style="43" customWidth="1"/>
    <col min="14343" max="14592" width="9.140625" style="43"/>
    <col min="14593" max="14593" width="50.85546875" style="43" customWidth="1"/>
    <col min="14594" max="14595" width="6.7109375" style="43" customWidth="1"/>
    <col min="14596" max="14596" width="12.85546875" style="43" customWidth="1"/>
    <col min="14597" max="14597" width="6" style="43" customWidth="1"/>
    <col min="14598" max="14598" width="14.140625" style="43" customWidth="1"/>
    <col min="14599" max="14848" width="9.140625" style="43"/>
    <col min="14849" max="14849" width="50.85546875" style="43" customWidth="1"/>
    <col min="14850" max="14851" width="6.7109375" style="43" customWidth="1"/>
    <col min="14852" max="14852" width="12.85546875" style="43" customWidth="1"/>
    <col min="14853" max="14853" width="6" style="43" customWidth="1"/>
    <col min="14854" max="14854" width="14.140625" style="43" customWidth="1"/>
    <col min="14855" max="15104" width="9.140625" style="43"/>
    <col min="15105" max="15105" width="50.85546875" style="43" customWidth="1"/>
    <col min="15106" max="15107" width="6.7109375" style="43" customWidth="1"/>
    <col min="15108" max="15108" width="12.85546875" style="43" customWidth="1"/>
    <col min="15109" max="15109" width="6" style="43" customWidth="1"/>
    <col min="15110" max="15110" width="14.140625" style="43" customWidth="1"/>
    <col min="15111" max="15360" width="9.140625" style="43"/>
    <col min="15361" max="15361" width="50.85546875" style="43" customWidth="1"/>
    <col min="15362" max="15363" width="6.7109375" style="43" customWidth="1"/>
    <col min="15364" max="15364" width="12.85546875" style="43" customWidth="1"/>
    <col min="15365" max="15365" width="6" style="43" customWidth="1"/>
    <col min="15366" max="15366" width="14.140625" style="43" customWidth="1"/>
    <col min="15367" max="15616" width="9.140625" style="43"/>
    <col min="15617" max="15617" width="50.85546875" style="43" customWidth="1"/>
    <col min="15618" max="15619" width="6.7109375" style="43" customWidth="1"/>
    <col min="15620" max="15620" width="12.85546875" style="43" customWidth="1"/>
    <col min="15621" max="15621" width="6" style="43" customWidth="1"/>
    <col min="15622" max="15622" width="14.140625" style="43" customWidth="1"/>
    <col min="15623" max="15872" width="9.140625" style="43"/>
    <col min="15873" max="15873" width="50.85546875" style="43" customWidth="1"/>
    <col min="15874" max="15875" width="6.7109375" style="43" customWidth="1"/>
    <col min="15876" max="15876" width="12.85546875" style="43" customWidth="1"/>
    <col min="15877" max="15877" width="6" style="43" customWidth="1"/>
    <col min="15878" max="15878" width="14.140625" style="43" customWidth="1"/>
    <col min="15879" max="16128" width="9.140625" style="43"/>
    <col min="16129" max="16129" width="50.85546875" style="43" customWidth="1"/>
    <col min="16130" max="16131" width="6.7109375" style="43" customWidth="1"/>
    <col min="16132" max="16132" width="12.85546875" style="43" customWidth="1"/>
    <col min="16133" max="16133" width="6" style="43" customWidth="1"/>
    <col min="16134" max="16134" width="14.140625" style="43" customWidth="1"/>
    <col min="16135" max="16384" width="9.140625" style="43"/>
  </cols>
  <sheetData>
    <row r="1" spans="1:6" ht="17.25" customHeight="1" x14ac:dyDescent="0.2">
      <c r="A1" s="279" t="s">
        <v>68</v>
      </c>
      <c r="B1" s="279"/>
      <c r="C1" s="279"/>
      <c r="D1" s="279"/>
      <c r="E1" s="279"/>
      <c r="F1" s="279"/>
    </row>
    <row r="2" spans="1:6" ht="12.95" customHeight="1" x14ac:dyDescent="0.2">
      <c r="A2" s="279" t="s">
        <v>69</v>
      </c>
      <c r="B2" s="279"/>
      <c r="C2" s="279"/>
      <c r="D2" s="279"/>
      <c r="E2" s="279"/>
      <c r="F2" s="279"/>
    </row>
    <row r="3" spans="1:6" x14ac:dyDescent="0.2">
      <c r="A3" s="279" t="s">
        <v>420</v>
      </c>
      <c r="B3" s="279"/>
      <c r="C3" s="279"/>
      <c r="D3" s="279"/>
      <c r="E3" s="279"/>
      <c r="F3" s="279"/>
    </row>
    <row r="4" spans="1:6" ht="17.25" customHeight="1" x14ac:dyDescent="0.2">
      <c r="A4" s="279" t="s">
        <v>70</v>
      </c>
      <c r="B4" s="279"/>
      <c r="C4" s="279"/>
      <c r="D4" s="279"/>
      <c r="E4" s="279"/>
      <c r="F4" s="279"/>
    </row>
    <row r="5" spans="1:6" ht="12.95" customHeight="1" x14ac:dyDescent="0.2">
      <c r="A5" s="279" t="s">
        <v>69</v>
      </c>
      <c r="B5" s="279"/>
      <c r="C5" s="279"/>
      <c r="D5" s="279"/>
      <c r="E5" s="279"/>
      <c r="F5" s="279"/>
    </row>
    <row r="6" spans="1:6" x14ac:dyDescent="0.2">
      <c r="A6" s="279" t="s">
        <v>71</v>
      </c>
      <c r="B6" s="279"/>
      <c r="C6" s="279"/>
      <c r="D6" s="279"/>
      <c r="E6" s="279"/>
      <c r="F6" s="279"/>
    </row>
    <row r="7" spans="1:6" x14ac:dyDescent="0.2">
      <c r="A7" s="44"/>
      <c r="B7" s="44"/>
      <c r="C7" s="44"/>
      <c r="D7" s="44"/>
      <c r="E7" s="44"/>
      <c r="F7" s="45"/>
    </row>
    <row r="8" spans="1:6" ht="49.5" customHeight="1" x14ac:dyDescent="0.3">
      <c r="A8" s="280" t="s">
        <v>72</v>
      </c>
      <c r="B8" s="280"/>
      <c r="C8" s="280"/>
      <c r="D8" s="280"/>
      <c r="E8" s="280"/>
      <c r="F8" s="280"/>
    </row>
    <row r="9" spans="1:6" ht="15.75" customHeight="1" x14ac:dyDescent="0.3">
      <c r="A9" s="46"/>
      <c r="B9" s="46"/>
      <c r="C9" s="46"/>
      <c r="D9" s="46"/>
      <c r="E9" s="46"/>
      <c r="F9" s="47" t="s">
        <v>5</v>
      </c>
    </row>
    <row r="10" spans="1:6" ht="12.95" customHeight="1" x14ac:dyDescent="0.2">
      <c r="A10" s="281" t="s">
        <v>73</v>
      </c>
      <c r="B10" s="282" t="s">
        <v>74</v>
      </c>
      <c r="C10" s="282" t="s">
        <v>75</v>
      </c>
      <c r="D10" s="282" t="s">
        <v>76</v>
      </c>
      <c r="E10" s="282" t="s">
        <v>77</v>
      </c>
      <c r="F10" s="283" t="s">
        <v>78</v>
      </c>
    </row>
    <row r="11" spans="1:6" x14ac:dyDescent="0.2">
      <c r="A11" s="281"/>
      <c r="B11" s="282"/>
      <c r="C11" s="282"/>
      <c r="D11" s="282"/>
      <c r="E11" s="282"/>
      <c r="F11" s="283"/>
    </row>
    <row r="12" spans="1:6" x14ac:dyDescent="0.2">
      <c r="A12" s="48">
        <v>1</v>
      </c>
      <c r="B12" s="49" t="s">
        <v>79</v>
      </c>
      <c r="C12" s="49" t="s">
        <v>80</v>
      </c>
      <c r="D12" s="49" t="s">
        <v>81</v>
      </c>
      <c r="E12" s="49" t="s">
        <v>82</v>
      </c>
      <c r="F12" s="50">
        <v>6</v>
      </c>
    </row>
    <row r="13" spans="1:6" ht="15.75" x14ac:dyDescent="0.25">
      <c r="A13" s="51" t="s">
        <v>83</v>
      </c>
      <c r="B13" s="52" t="s">
        <v>84</v>
      </c>
      <c r="C13" s="52"/>
      <c r="D13" s="52"/>
      <c r="E13" s="52"/>
      <c r="F13" s="53">
        <f>SUM(F14+F18+F23+F37+F41+F34)</f>
        <v>114554.58000000002</v>
      </c>
    </row>
    <row r="14" spans="1:6" ht="26.45" customHeight="1" x14ac:dyDescent="0.2">
      <c r="A14" s="54" t="s">
        <v>85</v>
      </c>
      <c r="B14" s="55" t="s">
        <v>84</v>
      </c>
      <c r="C14" s="55" t="s">
        <v>86</v>
      </c>
      <c r="D14" s="55"/>
      <c r="E14" s="55"/>
      <c r="F14" s="81">
        <f>SUM(F17)</f>
        <v>1929.85</v>
      </c>
    </row>
    <row r="15" spans="1:6" ht="19.149999999999999" customHeight="1" x14ac:dyDescent="0.25">
      <c r="A15" s="56" t="s">
        <v>87</v>
      </c>
      <c r="B15" s="57" t="s">
        <v>84</v>
      </c>
      <c r="C15" s="57" t="s">
        <v>86</v>
      </c>
      <c r="D15" s="57" t="s">
        <v>88</v>
      </c>
      <c r="E15" s="57"/>
      <c r="F15" s="77">
        <f>SUM(F17)</f>
        <v>1929.85</v>
      </c>
    </row>
    <row r="16" spans="1:6" s="60" customFormat="1" ht="24.6" customHeight="1" x14ac:dyDescent="0.2">
      <c r="A16" s="58" t="s">
        <v>89</v>
      </c>
      <c r="B16" s="59" t="s">
        <v>84</v>
      </c>
      <c r="C16" s="59" t="s">
        <v>86</v>
      </c>
      <c r="D16" s="59" t="s">
        <v>88</v>
      </c>
      <c r="E16" s="59"/>
      <c r="F16" s="66">
        <f>SUM(F17)</f>
        <v>1929.85</v>
      </c>
    </row>
    <row r="17" spans="1:6" ht="52.5" customHeight="1" x14ac:dyDescent="0.2">
      <c r="A17" s="61" t="s">
        <v>90</v>
      </c>
      <c r="B17" s="62" t="s">
        <v>84</v>
      </c>
      <c r="C17" s="62" t="s">
        <v>86</v>
      </c>
      <c r="D17" s="62" t="s">
        <v>88</v>
      </c>
      <c r="E17" s="62" t="s">
        <v>91</v>
      </c>
      <c r="F17" s="78">
        <v>1929.85</v>
      </c>
    </row>
    <row r="18" spans="1:6" ht="26.45" customHeight="1" x14ac:dyDescent="0.2">
      <c r="A18" s="54" t="s">
        <v>92</v>
      </c>
      <c r="B18" s="55" t="s">
        <v>84</v>
      </c>
      <c r="C18" s="55" t="s">
        <v>93</v>
      </c>
      <c r="D18" s="55"/>
      <c r="E18" s="55"/>
      <c r="F18" s="81">
        <f>SUM(F19)</f>
        <v>4829.4799999999996</v>
      </c>
    </row>
    <row r="19" spans="1:6" s="63" customFormat="1" ht="16.899999999999999" customHeight="1" x14ac:dyDescent="0.25">
      <c r="A19" s="56" t="s">
        <v>87</v>
      </c>
      <c r="B19" s="57" t="s">
        <v>84</v>
      </c>
      <c r="C19" s="57" t="s">
        <v>93</v>
      </c>
      <c r="D19" s="57" t="s">
        <v>94</v>
      </c>
      <c r="E19" s="57"/>
      <c r="F19" s="77">
        <f>SUM(F20)</f>
        <v>4829.4799999999996</v>
      </c>
    </row>
    <row r="20" spans="1:6" ht="12" customHeight="1" x14ac:dyDescent="0.2">
      <c r="A20" s="61" t="s">
        <v>95</v>
      </c>
      <c r="B20" s="62" t="s">
        <v>84</v>
      </c>
      <c r="C20" s="62" t="s">
        <v>93</v>
      </c>
      <c r="D20" s="62" t="s">
        <v>94</v>
      </c>
      <c r="E20" s="62"/>
      <c r="F20" s="78">
        <f>SUM(F21+F22)</f>
        <v>4829.4799999999996</v>
      </c>
    </row>
    <row r="21" spans="1:6" s="60" customFormat="1" ht="51.6" customHeight="1" x14ac:dyDescent="0.2">
      <c r="A21" s="58" t="s">
        <v>90</v>
      </c>
      <c r="B21" s="59" t="s">
        <v>84</v>
      </c>
      <c r="C21" s="59" t="s">
        <v>93</v>
      </c>
      <c r="D21" s="59" t="s">
        <v>94</v>
      </c>
      <c r="E21" s="59" t="s">
        <v>91</v>
      </c>
      <c r="F21" s="66">
        <v>4490.96</v>
      </c>
    </row>
    <row r="22" spans="1:6" s="60" customFormat="1" ht="25.5" customHeight="1" x14ac:dyDescent="0.2">
      <c r="A22" s="58" t="s">
        <v>96</v>
      </c>
      <c r="B22" s="59" t="s">
        <v>84</v>
      </c>
      <c r="C22" s="59" t="s">
        <v>93</v>
      </c>
      <c r="D22" s="59" t="s">
        <v>94</v>
      </c>
      <c r="E22" s="59" t="s">
        <v>97</v>
      </c>
      <c r="F22" s="66">
        <v>338.52</v>
      </c>
    </row>
    <row r="23" spans="1:6" ht="14.25" x14ac:dyDescent="0.2">
      <c r="A23" s="54" t="s">
        <v>100</v>
      </c>
      <c r="B23" s="67" t="s">
        <v>84</v>
      </c>
      <c r="C23" s="67" t="s">
        <v>101</v>
      </c>
      <c r="D23" s="67"/>
      <c r="E23" s="67"/>
      <c r="F23" s="68">
        <f>SUM(F26+F24)</f>
        <v>69464.67</v>
      </c>
    </row>
    <row r="24" spans="1:6" s="63" customFormat="1" ht="25.5" customHeight="1" x14ac:dyDescent="0.25">
      <c r="A24" s="56" t="s">
        <v>102</v>
      </c>
      <c r="B24" s="69" t="s">
        <v>84</v>
      </c>
      <c r="C24" s="70" t="s">
        <v>101</v>
      </c>
      <c r="D24" s="57" t="s">
        <v>103</v>
      </c>
      <c r="E24" s="70"/>
      <c r="F24" s="77">
        <f>SUM(F25)</f>
        <v>2366.37</v>
      </c>
    </row>
    <row r="25" spans="1:6" ht="53.25" customHeight="1" x14ac:dyDescent="0.2">
      <c r="A25" s="58" t="s">
        <v>90</v>
      </c>
      <c r="B25" s="59" t="s">
        <v>84</v>
      </c>
      <c r="C25" s="59" t="s">
        <v>101</v>
      </c>
      <c r="D25" s="59" t="s">
        <v>103</v>
      </c>
      <c r="E25" s="59" t="s">
        <v>91</v>
      </c>
      <c r="F25" s="66">
        <v>2366.37</v>
      </c>
    </row>
    <row r="26" spans="1:6" ht="21.6" customHeight="1" x14ac:dyDescent="0.25">
      <c r="A26" s="56" t="s">
        <v>87</v>
      </c>
      <c r="B26" s="57" t="s">
        <v>84</v>
      </c>
      <c r="C26" s="57" t="s">
        <v>101</v>
      </c>
      <c r="D26" s="57"/>
      <c r="E26" s="57"/>
      <c r="F26" s="77">
        <f>SUM(F30+F27)</f>
        <v>67098.3</v>
      </c>
    </row>
    <row r="27" spans="1:6" ht="18" customHeight="1" x14ac:dyDescent="0.2">
      <c r="A27" s="58" t="s">
        <v>104</v>
      </c>
      <c r="B27" s="59" t="s">
        <v>84</v>
      </c>
      <c r="C27" s="59" t="s">
        <v>101</v>
      </c>
      <c r="D27" s="59" t="s">
        <v>105</v>
      </c>
      <c r="E27" s="59"/>
      <c r="F27" s="66">
        <f>SUM(F28+F29)</f>
        <v>8377.56</v>
      </c>
    </row>
    <row r="28" spans="1:6" ht="54" customHeight="1" x14ac:dyDescent="0.2">
      <c r="A28" s="61" t="s">
        <v>90</v>
      </c>
      <c r="B28" s="62" t="s">
        <v>84</v>
      </c>
      <c r="C28" s="62" t="s">
        <v>101</v>
      </c>
      <c r="D28" s="62" t="s">
        <v>105</v>
      </c>
      <c r="E28" s="62" t="s">
        <v>91</v>
      </c>
      <c r="F28" s="78">
        <v>8310.59</v>
      </c>
    </row>
    <row r="29" spans="1:6" ht="17.25" customHeight="1" x14ac:dyDescent="0.2">
      <c r="A29" s="71" t="s">
        <v>106</v>
      </c>
      <c r="B29" s="62" t="s">
        <v>84</v>
      </c>
      <c r="C29" s="62" t="s">
        <v>101</v>
      </c>
      <c r="D29" s="62" t="s">
        <v>105</v>
      </c>
      <c r="E29" s="62" t="s">
        <v>107</v>
      </c>
      <c r="F29" s="78">
        <v>66.97</v>
      </c>
    </row>
    <row r="30" spans="1:6" ht="18" customHeight="1" x14ac:dyDescent="0.2">
      <c r="A30" s="58" t="s">
        <v>95</v>
      </c>
      <c r="B30" s="59" t="s">
        <v>84</v>
      </c>
      <c r="C30" s="59" t="s">
        <v>101</v>
      </c>
      <c r="D30" s="59" t="s">
        <v>94</v>
      </c>
      <c r="E30" s="59"/>
      <c r="F30" s="66">
        <f>SUM(F31+F32+F33)</f>
        <v>58720.740000000005</v>
      </c>
    </row>
    <row r="31" spans="1:6" ht="53.25" customHeight="1" x14ac:dyDescent="0.2">
      <c r="A31" s="61" t="s">
        <v>90</v>
      </c>
      <c r="B31" s="62" t="s">
        <v>84</v>
      </c>
      <c r="C31" s="62" t="s">
        <v>101</v>
      </c>
      <c r="D31" s="62" t="s">
        <v>94</v>
      </c>
      <c r="E31" s="62" t="s">
        <v>91</v>
      </c>
      <c r="F31" s="78">
        <v>53248.98</v>
      </c>
    </row>
    <row r="32" spans="1:6" ht="25.5" customHeight="1" x14ac:dyDescent="0.2">
      <c r="A32" s="61" t="s">
        <v>108</v>
      </c>
      <c r="B32" s="62" t="s">
        <v>84</v>
      </c>
      <c r="C32" s="62" t="s">
        <v>101</v>
      </c>
      <c r="D32" s="62" t="s">
        <v>94</v>
      </c>
      <c r="E32" s="62" t="s">
        <v>97</v>
      </c>
      <c r="F32" s="78">
        <v>5411.76</v>
      </c>
    </row>
    <row r="33" spans="1:6" x14ac:dyDescent="0.2">
      <c r="A33" s="61" t="s">
        <v>98</v>
      </c>
      <c r="B33" s="64" t="s">
        <v>84</v>
      </c>
      <c r="C33" s="65" t="s">
        <v>101</v>
      </c>
      <c r="D33" s="62" t="s">
        <v>94</v>
      </c>
      <c r="E33" s="65" t="s">
        <v>99</v>
      </c>
      <c r="F33" s="66">
        <v>60</v>
      </c>
    </row>
    <row r="34" spans="1:6" s="73" customFormat="1" ht="15" x14ac:dyDescent="0.25">
      <c r="A34" s="54" t="s">
        <v>109</v>
      </c>
      <c r="B34" s="52" t="s">
        <v>84</v>
      </c>
      <c r="C34" s="72" t="s">
        <v>110</v>
      </c>
      <c r="D34" s="72"/>
      <c r="E34" s="72"/>
      <c r="F34" s="53">
        <f>SUM(F35)</f>
        <v>203.1</v>
      </c>
    </row>
    <row r="35" spans="1:6" s="63" customFormat="1" ht="54" customHeight="1" x14ac:dyDescent="0.25">
      <c r="A35" s="56" t="s">
        <v>111</v>
      </c>
      <c r="B35" s="57" t="s">
        <v>84</v>
      </c>
      <c r="C35" s="57" t="s">
        <v>110</v>
      </c>
      <c r="D35" s="57" t="s">
        <v>112</v>
      </c>
      <c r="E35" s="57"/>
      <c r="F35" s="77">
        <f>SUM(F36)</f>
        <v>203.1</v>
      </c>
    </row>
    <row r="36" spans="1:6" s="63" customFormat="1" ht="27.2" customHeight="1" x14ac:dyDescent="0.25">
      <c r="A36" s="58" t="s">
        <v>113</v>
      </c>
      <c r="B36" s="59" t="s">
        <v>84</v>
      </c>
      <c r="C36" s="59" t="s">
        <v>110</v>
      </c>
      <c r="D36" s="59" t="s">
        <v>112</v>
      </c>
      <c r="E36" s="59" t="s">
        <v>97</v>
      </c>
      <c r="F36" s="66">
        <v>203.1</v>
      </c>
    </row>
    <row r="37" spans="1:6" ht="14.25" x14ac:dyDescent="0.2">
      <c r="A37" s="74" t="s">
        <v>114</v>
      </c>
      <c r="B37" s="52" t="s">
        <v>84</v>
      </c>
      <c r="C37" s="52" t="s">
        <v>115</v>
      </c>
      <c r="D37" s="52"/>
      <c r="E37" s="52"/>
      <c r="F37" s="53">
        <f>SUM(F38)</f>
        <v>2950</v>
      </c>
    </row>
    <row r="38" spans="1:6" ht="13.5" x14ac:dyDescent="0.25">
      <c r="A38" s="75" t="s">
        <v>114</v>
      </c>
      <c r="B38" s="69" t="s">
        <v>84</v>
      </c>
      <c r="C38" s="69" t="s">
        <v>115</v>
      </c>
      <c r="D38" s="69" t="s">
        <v>116</v>
      </c>
      <c r="E38" s="69"/>
      <c r="F38" s="77">
        <f>SUM(F39)</f>
        <v>2950</v>
      </c>
    </row>
    <row r="39" spans="1:6" s="60" customFormat="1" ht="25.5" x14ac:dyDescent="0.2">
      <c r="A39" s="58" t="s">
        <v>117</v>
      </c>
      <c r="B39" s="76" t="s">
        <v>84</v>
      </c>
      <c r="C39" s="76" t="s">
        <v>115</v>
      </c>
      <c r="D39" s="76" t="s">
        <v>116</v>
      </c>
      <c r="E39" s="76"/>
      <c r="F39" s="66">
        <f>SUM(F40)</f>
        <v>2950</v>
      </c>
    </row>
    <row r="40" spans="1:6" ht="15.2" customHeight="1" x14ac:dyDescent="0.2">
      <c r="A40" s="61" t="s">
        <v>98</v>
      </c>
      <c r="B40" s="64" t="s">
        <v>84</v>
      </c>
      <c r="C40" s="64" t="s">
        <v>115</v>
      </c>
      <c r="D40" s="64" t="s">
        <v>116</v>
      </c>
      <c r="E40" s="64" t="s">
        <v>99</v>
      </c>
      <c r="F40" s="78">
        <v>2950</v>
      </c>
    </row>
    <row r="41" spans="1:6" ht="15.75" customHeight="1" x14ac:dyDescent="0.2">
      <c r="A41" s="74" t="s">
        <v>118</v>
      </c>
      <c r="B41" s="52" t="s">
        <v>84</v>
      </c>
      <c r="C41" s="52" t="s">
        <v>119</v>
      </c>
      <c r="D41" s="52"/>
      <c r="E41" s="52"/>
      <c r="F41" s="53">
        <f>SUM(F44+F56+F68+F49+F61+F42)</f>
        <v>35177.480000000003</v>
      </c>
    </row>
    <row r="42" spans="1:6" ht="15.75" customHeight="1" x14ac:dyDescent="0.25">
      <c r="A42" s="75" t="s">
        <v>114</v>
      </c>
      <c r="B42" s="52" t="s">
        <v>84</v>
      </c>
      <c r="C42" s="52" t="s">
        <v>119</v>
      </c>
      <c r="D42" s="52"/>
      <c r="E42" s="52"/>
      <c r="F42" s="53">
        <f>SUM(F43)</f>
        <v>50</v>
      </c>
    </row>
    <row r="43" spans="1:6" ht="27.75" customHeight="1" x14ac:dyDescent="0.25">
      <c r="A43" s="58" t="s">
        <v>108</v>
      </c>
      <c r="B43" s="76" t="s">
        <v>84</v>
      </c>
      <c r="C43" s="76" t="s">
        <v>119</v>
      </c>
      <c r="D43" s="76" t="s">
        <v>116</v>
      </c>
      <c r="E43" s="76" t="s">
        <v>97</v>
      </c>
      <c r="F43" s="97">
        <v>50</v>
      </c>
    </row>
    <row r="44" spans="1:6" ht="19.899999999999999" customHeight="1" x14ac:dyDescent="0.25">
      <c r="A44" s="56" t="s">
        <v>87</v>
      </c>
      <c r="B44" s="57" t="s">
        <v>84</v>
      </c>
      <c r="C44" s="57" t="s">
        <v>119</v>
      </c>
      <c r="D44" s="57" t="s">
        <v>120</v>
      </c>
      <c r="E44" s="57"/>
      <c r="F44" s="77">
        <f>SUM(F45)</f>
        <v>1638.5</v>
      </c>
    </row>
    <row r="45" spans="1:6" ht="17.25" customHeight="1" x14ac:dyDescent="0.2">
      <c r="A45" s="61" t="s">
        <v>121</v>
      </c>
      <c r="B45" s="62" t="s">
        <v>122</v>
      </c>
      <c r="C45" s="62" t="s">
        <v>119</v>
      </c>
      <c r="D45" s="62" t="s">
        <v>120</v>
      </c>
      <c r="E45" s="62"/>
      <c r="F45" s="78">
        <f>SUM(F46+F47+F48)</f>
        <v>1638.5</v>
      </c>
    </row>
    <row r="46" spans="1:6" ht="52.9" customHeight="1" x14ac:dyDescent="0.2">
      <c r="A46" s="58" t="s">
        <v>90</v>
      </c>
      <c r="B46" s="59" t="s">
        <v>84</v>
      </c>
      <c r="C46" s="59" t="s">
        <v>119</v>
      </c>
      <c r="D46" s="59" t="s">
        <v>120</v>
      </c>
      <c r="E46" s="59" t="s">
        <v>91</v>
      </c>
      <c r="F46" s="66">
        <v>1268.67</v>
      </c>
    </row>
    <row r="47" spans="1:6" s="60" customFormat="1" ht="25.5" customHeight="1" x14ac:dyDescent="0.2">
      <c r="A47" s="58" t="s">
        <v>108</v>
      </c>
      <c r="B47" s="59" t="s">
        <v>84</v>
      </c>
      <c r="C47" s="59" t="s">
        <v>119</v>
      </c>
      <c r="D47" s="59" t="s">
        <v>120</v>
      </c>
      <c r="E47" s="59" t="s">
        <v>97</v>
      </c>
      <c r="F47" s="66">
        <v>296.2</v>
      </c>
    </row>
    <row r="48" spans="1:6" s="60" customFormat="1" ht="20.25" customHeight="1" x14ac:dyDescent="0.2">
      <c r="A48" s="71" t="s">
        <v>106</v>
      </c>
      <c r="B48" s="59" t="s">
        <v>84</v>
      </c>
      <c r="C48" s="59" t="s">
        <v>119</v>
      </c>
      <c r="D48" s="59" t="s">
        <v>120</v>
      </c>
      <c r="E48" s="59" t="s">
        <v>107</v>
      </c>
      <c r="F48" s="66">
        <v>73.63</v>
      </c>
    </row>
    <row r="49" spans="1:6" ht="26.25" customHeight="1" x14ac:dyDescent="0.2">
      <c r="A49" s="79" t="s">
        <v>123</v>
      </c>
      <c r="B49" s="80" t="s">
        <v>84</v>
      </c>
      <c r="C49" s="80" t="s">
        <v>119</v>
      </c>
      <c r="D49" s="80" t="s">
        <v>124</v>
      </c>
      <c r="E49" s="80"/>
      <c r="F49" s="81">
        <f>SUM(F50+F54)</f>
        <v>845.22</v>
      </c>
    </row>
    <row r="50" spans="1:6" ht="38.25" x14ac:dyDescent="0.2">
      <c r="A50" s="71" t="s">
        <v>125</v>
      </c>
      <c r="B50" s="64" t="s">
        <v>84</v>
      </c>
      <c r="C50" s="64" t="s">
        <v>119</v>
      </c>
      <c r="D50" s="64" t="s">
        <v>124</v>
      </c>
      <c r="E50" s="64"/>
      <c r="F50" s="78">
        <f>SUM(F51+F53+F52)</f>
        <v>845</v>
      </c>
    </row>
    <row r="51" spans="1:6" ht="53.25" customHeight="1" x14ac:dyDescent="0.2">
      <c r="A51" s="58" t="s">
        <v>90</v>
      </c>
      <c r="B51" s="59" t="s">
        <v>84</v>
      </c>
      <c r="C51" s="59" t="s">
        <v>119</v>
      </c>
      <c r="D51" s="76" t="s">
        <v>124</v>
      </c>
      <c r="E51" s="59" t="s">
        <v>91</v>
      </c>
      <c r="F51" s="66">
        <v>642.87</v>
      </c>
    </row>
    <row r="52" spans="1:6" ht="50.45" customHeight="1" x14ac:dyDescent="0.2">
      <c r="A52" s="58" t="s">
        <v>90</v>
      </c>
      <c r="B52" s="62" t="s">
        <v>84</v>
      </c>
      <c r="C52" s="62" t="s">
        <v>119</v>
      </c>
      <c r="D52" s="76" t="s">
        <v>126</v>
      </c>
      <c r="E52" s="59" t="s">
        <v>91</v>
      </c>
      <c r="F52" s="66">
        <v>115.13</v>
      </c>
    </row>
    <row r="53" spans="1:6" s="60" customFormat="1" ht="25.5" customHeight="1" x14ac:dyDescent="0.2">
      <c r="A53" s="58" t="s">
        <v>108</v>
      </c>
      <c r="B53" s="59" t="s">
        <v>84</v>
      </c>
      <c r="C53" s="59" t="s">
        <v>119</v>
      </c>
      <c r="D53" s="76" t="s">
        <v>124</v>
      </c>
      <c r="E53" s="59" t="s">
        <v>97</v>
      </c>
      <c r="F53" s="66">
        <v>87</v>
      </c>
    </row>
    <row r="54" spans="1:6" ht="51" x14ac:dyDescent="0.2">
      <c r="A54" s="61" t="s">
        <v>127</v>
      </c>
      <c r="B54" s="62" t="s">
        <v>84</v>
      </c>
      <c r="C54" s="62" t="s">
        <v>119</v>
      </c>
      <c r="D54" s="62" t="s">
        <v>128</v>
      </c>
      <c r="E54" s="62"/>
      <c r="F54" s="78">
        <f>SUM(F55)</f>
        <v>0.22</v>
      </c>
    </row>
    <row r="55" spans="1:6" ht="54" customHeight="1" x14ac:dyDescent="0.2">
      <c r="A55" s="58" t="s">
        <v>90</v>
      </c>
      <c r="B55" s="59" t="s">
        <v>84</v>
      </c>
      <c r="C55" s="59" t="s">
        <v>119</v>
      </c>
      <c r="D55" s="59" t="s">
        <v>128</v>
      </c>
      <c r="E55" s="59" t="s">
        <v>91</v>
      </c>
      <c r="F55" s="66">
        <v>0.22</v>
      </c>
    </row>
    <row r="56" spans="1:6" ht="29.25" customHeight="1" x14ac:dyDescent="0.25">
      <c r="A56" s="56" t="s">
        <v>129</v>
      </c>
      <c r="B56" s="57" t="s">
        <v>84</v>
      </c>
      <c r="C56" s="57" t="s">
        <v>119</v>
      </c>
      <c r="D56" s="57" t="s">
        <v>130</v>
      </c>
      <c r="E56" s="57"/>
      <c r="F56" s="77">
        <f>SUM(F57)</f>
        <v>7316.84</v>
      </c>
    </row>
    <row r="57" spans="1:6" s="60" customFormat="1" ht="16.5" customHeight="1" x14ac:dyDescent="0.2">
      <c r="A57" s="82" t="s">
        <v>131</v>
      </c>
      <c r="B57" s="59" t="s">
        <v>84</v>
      </c>
      <c r="C57" s="59" t="s">
        <v>119</v>
      </c>
      <c r="D57" s="59" t="s">
        <v>130</v>
      </c>
      <c r="E57" s="59"/>
      <c r="F57" s="66">
        <f>SUM(F58+F60+F59)</f>
        <v>7316.84</v>
      </c>
    </row>
    <row r="58" spans="1:6" ht="26.25" customHeight="1" x14ac:dyDescent="0.2">
      <c r="A58" s="58" t="s">
        <v>108</v>
      </c>
      <c r="B58" s="59" t="s">
        <v>84</v>
      </c>
      <c r="C58" s="59" t="s">
        <v>119</v>
      </c>
      <c r="D58" s="59" t="s">
        <v>132</v>
      </c>
      <c r="E58" s="59" t="s">
        <v>97</v>
      </c>
      <c r="F58" s="66">
        <v>6086.84</v>
      </c>
    </row>
    <row r="59" spans="1:6" ht="18" customHeight="1" x14ac:dyDescent="0.2">
      <c r="A59" s="58" t="s">
        <v>98</v>
      </c>
      <c r="B59" s="59" t="s">
        <v>84</v>
      </c>
      <c r="C59" s="59" t="s">
        <v>119</v>
      </c>
      <c r="D59" s="59" t="s">
        <v>132</v>
      </c>
      <c r="E59" s="59" t="s">
        <v>99</v>
      </c>
      <c r="F59" s="66">
        <v>730</v>
      </c>
    </row>
    <row r="60" spans="1:6" x14ac:dyDescent="0.2">
      <c r="A60" s="61" t="s">
        <v>98</v>
      </c>
      <c r="B60" s="62" t="s">
        <v>84</v>
      </c>
      <c r="C60" s="62" t="s">
        <v>119</v>
      </c>
      <c r="D60" s="62" t="s">
        <v>133</v>
      </c>
      <c r="E60" s="62" t="s">
        <v>99</v>
      </c>
      <c r="F60" s="78">
        <v>500</v>
      </c>
    </row>
    <row r="61" spans="1:6" s="63" customFormat="1" ht="26.25" x14ac:dyDescent="0.25">
      <c r="A61" s="79" t="s">
        <v>134</v>
      </c>
      <c r="B61" s="80" t="s">
        <v>84</v>
      </c>
      <c r="C61" s="80" t="s">
        <v>119</v>
      </c>
      <c r="D61" s="80"/>
      <c r="E61" s="80"/>
      <c r="F61" s="81">
        <f>SUM(F64+F62)</f>
        <v>9510</v>
      </c>
    </row>
    <row r="62" spans="1:6" s="60" customFormat="1" ht="51" x14ac:dyDescent="0.2">
      <c r="A62" s="61" t="s">
        <v>32</v>
      </c>
      <c r="B62" s="64" t="s">
        <v>84</v>
      </c>
      <c r="C62" s="64" t="s">
        <v>119</v>
      </c>
      <c r="D62" s="64" t="s">
        <v>135</v>
      </c>
      <c r="E62" s="64"/>
      <c r="F62" s="66">
        <f>SUM(F63)</f>
        <v>4585</v>
      </c>
    </row>
    <row r="63" spans="1:6" s="63" customFormat="1" ht="55.5" customHeight="1" x14ac:dyDescent="0.25">
      <c r="A63" s="58" t="s">
        <v>90</v>
      </c>
      <c r="B63" s="76" t="s">
        <v>84</v>
      </c>
      <c r="C63" s="76" t="s">
        <v>119</v>
      </c>
      <c r="D63" s="76" t="s">
        <v>135</v>
      </c>
      <c r="E63" s="76" t="s">
        <v>91</v>
      </c>
      <c r="F63" s="66">
        <v>4585</v>
      </c>
    </row>
    <row r="64" spans="1:6" ht="25.5" customHeight="1" x14ac:dyDescent="0.2">
      <c r="A64" s="71" t="s">
        <v>136</v>
      </c>
      <c r="B64" s="64" t="s">
        <v>84</v>
      </c>
      <c r="C64" s="64" t="s">
        <v>119</v>
      </c>
      <c r="D64" s="64" t="s">
        <v>137</v>
      </c>
      <c r="E64" s="64"/>
      <c r="F64" s="78">
        <f>SUM(F65+F66+F67)</f>
        <v>4925</v>
      </c>
    </row>
    <row r="65" spans="1:8" ht="51.75" customHeight="1" x14ac:dyDescent="0.2">
      <c r="A65" s="58" t="s">
        <v>90</v>
      </c>
      <c r="B65" s="59" t="s">
        <v>84</v>
      </c>
      <c r="C65" s="59" t="s">
        <v>119</v>
      </c>
      <c r="D65" s="76" t="s">
        <v>137</v>
      </c>
      <c r="E65" s="59" t="s">
        <v>91</v>
      </c>
      <c r="F65" s="66">
        <v>3383.74</v>
      </c>
    </row>
    <row r="66" spans="1:8" ht="25.5" x14ac:dyDescent="0.2">
      <c r="A66" s="58" t="s">
        <v>108</v>
      </c>
      <c r="B66" s="59" t="s">
        <v>84</v>
      </c>
      <c r="C66" s="59" t="s">
        <v>119</v>
      </c>
      <c r="D66" s="76" t="s">
        <v>137</v>
      </c>
      <c r="E66" s="59" t="s">
        <v>97</v>
      </c>
      <c r="F66" s="66">
        <v>1304.0999999999999</v>
      </c>
    </row>
    <row r="67" spans="1:8" x14ac:dyDescent="0.2">
      <c r="A67" s="58" t="s">
        <v>98</v>
      </c>
      <c r="B67" s="59" t="s">
        <v>84</v>
      </c>
      <c r="C67" s="59" t="s">
        <v>119</v>
      </c>
      <c r="D67" s="76" t="s">
        <v>137</v>
      </c>
      <c r="E67" s="59" t="s">
        <v>99</v>
      </c>
      <c r="F67" s="66">
        <v>237.16</v>
      </c>
    </row>
    <row r="68" spans="1:8" s="63" customFormat="1" ht="13.5" x14ac:dyDescent="0.25">
      <c r="A68" s="56" t="s">
        <v>138</v>
      </c>
      <c r="B68" s="69" t="s">
        <v>84</v>
      </c>
      <c r="C68" s="69" t="s">
        <v>119</v>
      </c>
      <c r="D68" s="69" t="s">
        <v>139</v>
      </c>
      <c r="E68" s="57"/>
      <c r="F68" s="77">
        <f>SUM(F69+F73+F71+F78+F81)</f>
        <v>15816.920000000002</v>
      </c>
    </row>
    <row r="69" spans="1:8" ht="37.5" customHeight="1" x14ac:dyDescent="0.2">
      <c r="A69" s="61" t="s">
        <v>140</v>
      </c>
      <c r="B69" s="64" t="s">
        <v>84</v>
      </c>
      <c r="C69" s="64" t="s">
        <v>119</v>
      </c>
      <c r="D69" s="64" t="s">
        <v>141</v>
      </c>
      <c r="E69" s="64"/>
      <c r="F69" s="78">
        <f>SUM(F70)</f>
        <v>192</v>
      </c>
    </row>
    <row r="70" spans="1:8" s="60" customFormat="1" ht="25.5" x14ac:dyDescent="0.2">
      <c r="A70" s="58" t="s">
        <v>108</v>
      </c>
      <c r="B70" s="76" t="s">
        <v>84</v>
      </c>
      <c r="C70" s="76" t="s">
        <v>119</v>
      </c>
      <c r="D70" s="76" t="s">
        <v>141</v>
      </c>
      <c r="E70" s="76" t="s">
        <v>97</v>
      </c>
      <c r="F70" s="66">
        <v>192</v>
      </c>
    </row>
    <row r="71" spans="1:8" s="60" customFormat="1" ht="38.25" customHeight="1" x14ac:dyDescent="0.2">
      <c r="A71" s="83" t="s">
        <v>142</v>
      </c>
      <c r="B71" s="64" t="s">
        <v>84</v>
      </c>
      <c r="C71" s="64" t="s">
        <v>119</v>
      </c>
      <c r="D71" s="64" t="s">
        <v>143</v>
      </c>
      <c r="E71" s="64"/>
      <c r="F71" s="78">
        <f>SUM(F72)</f>
        <v>45</v>
      </c>
    </row>
    <row r="72" spans="1:8" s="60" customFormat="1" ht="26.25" customHeight="1" x14ac:dyDescent="0.2">
      <c r="A72" s="58" t="s">
        <v>108</v>
      </c>
      <c r="B72" s="76" t="s">
        <v>84</v>
      </c>
      <c r="C72" s="76" t="s">
        <v>119</v>
      </c>
      <c r="D72" s="76" t="s">
        <v>143</v>
      </c>
      <c r="E72" s="76" t="s">
        <v>97</v>
      </c>
      <c r="F72" s="66">
        <v>45</v>
      </c>
    </row>
    <row r="73" spans="1:8" ht="39.6" customHeight="1" x14ac:dyDescent="0.2">
      <c r="A73" s="83" t="s">
        <v>144</v>
      </c>
      <c r="B73" s="64" t="s">
        <v>84</v>
      </c>
      <c r="C73" s="64" t="s">
        <v>145</v>
      </c>
      <c r="D73" s="64" t="s">
        <v>146</v>
      </c>
      <c r="E73" s="64"/>
      <c r="F73" s="78">
        <f>SUM(F74+F77+F76+F75)</f>
        <v>11049.12</v>
      </c>
    </row>
    <row r="74" spans="1:8" s="60" customFormat="1" ht="25.5" x14ac:dyDescent="0.2">
      <c r="A74" s="58" t="s">
        <v>108</v>
      </c>
      <c r="B74" s="76" t="s">
        <v>84</v>
      </c>
      <c r="C74" s="76" t="s">
        <v>119</v>
      </c>
      <c r="D74" s="76" t="s">
        <v>146</v>
      </c>
      <c r="E74" s="76" t="s">
        <v>97</v>
      </c>
      <c r="F74" s="66">
        <v>7694.72</v>
      </c>
    </row>
    <row r="75" spans="1:8" s="60" customFormat="1" ht="25.5" x14ac:dyDescent="0.2">
      <c r="A75" s="58" t="s">
        <v>147</v>
      </c>
      <c r="B75" s="76" t="s">
        <v>84</v>
      </c>
      <c r="C75" s="76" t="s">
        <v>119</v>
      </c>
      <c r="D75" s="76" t="s">
        <v>146</v>
      </c>
      <c r="E75" s="76" t="s">
        <v>148</v>
      </c>
      <c r="F75" s="66">
        <v>1597.4</v>
      </c>
    </row>
    <row r="76" spans="1:8" s="60" customFormat="1" ht="25.5" customHeight="1" x14ac:dyDescent="0.2">
      <c r="A76" s="58" t="s">
        <v>149</v>
      </c>
      <c r="B76" s="76" t="s">
        <v>84</v>
      </c>
      <c r="C76" s="76" t="s">
        <v>119</v>
      </c>
      <c r="D76" s="76" t="s">
        <v>146</v>
      </c>
      <c r="E76" s="76" t="s">
        <v>150</v>
      </c>
      <c r="F76" s="66">
        <v>1257</v>
      </c>
    </row>
    <row r="77" spans="1:8" s="60" customFormat="1" ht="18.600000000000001" customHeight="1" x14ac:dyDescent="0.2">
      <c r="A77" s="58" t="s">
        <v>98</v>
      </c>
      <c r="B77" s="76" t="s">
        <v>84</v>
      </c>
      <c r="C77" s="76" t="s">
        <v>119</v>
      </c>
      <c r="D77" s="76" t="s">
        <v>146</v>
      </c>
      <c r="E77" s="76" t="s">
        <v>99</v>
      </c>
      <c r="F77" s="66">
        <v>500</v>
      </c>
      <c r="H77" s="84"/>
    </row>
    <row r="78" spans="1:8" s="60" customFormat="1" ht="25.9" customHeight="1" x14ac:dyDescent="0.2">
      <c r="A78" s="83" t="s">
        <v>151</v>
      </c>
      <c r="B78" s="64" t="s">
        <v>84</v>
      </c>
      <c r="C78" s="64" t="s">
        <v>145</v>
      </c>
      <c r="D78" s="64" t="s">
        <v>152</v>
      </c>
      <c r="E78" s="64"/>
      <c r="F78" s="78">
        <f>SUM(F79+F80)</f>
        <v>4380.8</v>
      </c>
    </row>
    <row r="79" spans="1:8" s="60" customFormat="1" ht="26.25" customHeight="1" x14ac:dyDescent="0.2">
      <c r="A79" s="58" t="s">
        <v>108</v>
      </c>
      <c r="B79" s="76" t="s">
        <v>84</v>
      </c>
      <c r="C79" s="76" t="s">
        <v>119</v>
      </c>
      <c r="D79" s="76" t="s">
        <v>152</v>
      </c>
      <c r="E79" s="76" t="s">
        <v>97</v>
      </c>
      <c r="F79" s="66">
        <v>29.38</v>
      </c>
    </row>
    <row r="80" spans="1:8" s="60" customFormat="1" ht="26.25" customHeight="1" x14ac:dyDescent="0.2">
      <c r="A80" s="58" t="s">
        <v>149</v>
      </c>
      <c r="B80" s="76" t="s">
        <v>84</v>
      </c>
      <c r="C80" s="76" t="s">
        <v>119</v>
      </c>
      <c r="D80" s="76" t="s">
        <v>152</v>
      </c>
      <c r="E80" s="76" t="s">
        <v>150</v>
      </c>
      <c r="F80" s="66">
        <v>4351.42</v>
      </c>
    </row>
    <row r="81" spans="1:6" ht="37.5" customHeight="1" x14ac:dyDescent="0.2">
      <c r="A81" s="61" t="s">
        <v>153</v>
      </c>
      <c r="B81" s="64" t="s">
        <v>84</v>
      </c>
      <c r="C81" s="64" t="s">
        <v>119</v>
      </c>
      <c r="D81" s="64" t="s">
        <v>154</v>
      </c>
      <c r="E81" s="64"/>
      <c r="F81" s="78">
        <f>SUM(F82)</f>
        <v>150</v>
      </c>
    </row>
    <row r="82" spans="1:6" s="60" customFormat="1" ht="26.25" customHeight="1" x14ac:dyDescent="0.2">
      <c r="A82" s="58" t="s">
        <v>108</v>
      </c>
      <c r="B82" s="76" t="s">
        <v>84</v>
      </c>
      <c r="C82" s="76" t="s">
        <v>119</v>
      </c>
      <c r="D82" s="76" t="s">
        <v>154</v>
      </c>
      <c r="E82" s="76" t="s">
        <v>97</v>
      </c>
      <c r="F82" s="66">
        <v>150</v>
      </c>
    </row>
    <row r="83" spans="1:6" s="88" customFormat="1" ht="20.45" customHeight="1" x14ac:dyDescent="0.25">
      <c r="A83" s="85" t="s">
        <v>155</v>
      </c>
      <c r="B83" s="86" t="s">
        <v>86</v>
      </c>
      <c r="C83" s="86"/>
      <c r="D83" s="86"/>
      <c r="E83" s="86"/>
      <c r="F83" s="87">
        <f>SUM(F84)</f>
        <v>73</v>
      </c>
    </row>
    <row r="84" spans="1:6" s="63" customFormat="1" ht="18" customHeight="1" x14ac:dyDescent="0.25">
      <c r="A84" s="56" t="s">
        <v>156</v>
      </c>
      <c r="B84" s="69" t="s">
        <v>86</v>
      </c>
      <c r="C84" s="69" t="s">
        <v>101</v>
      </c>
      <c r="D84" s="69"/>
      <c r="E84" s="69"/>
      <c r="F84" s="77">
        <f>SUM(F85)</f>
        <v>73</v>
      </c>
    </row>
    <row r="85" spans="1:6" s="63" customFormat="1" ht="52.15" customHeight="1" x14ac:dyDescent="0.25">
      <c r="A85" s="56" t="s">
        <v>157</v>
      </c>
      <c r="B85" s="69" t="s">
        <v>86</v>
      </c>
      <c r="C85" s="69" t="s">
        <v>101</v>
      </c>
      <c r="D85" s="69" t="s">
        <v>158</v>
      </c>
      <c r="E85" s="69"/>
      <c r="F85" s="77">
        <f>SUM(F86)</f>
        <v>73</v>
      </c>
    </row>
    <row r="86" spans="1:6" s="60" customFormat="1" ht="26.25" customHeight="1" x14ac:dyDescent="0.2">
      <c r="A86" s="61" t="s">
        <v>108</v>
      </c>
      <c r="B86" s="76" t="s">
        <v>86</v>
      </c>
      <c r="C86" s="76" t="s">
        <v>101</v>
      </c>
      <c r="D86" s="76" t="s">
        <v>158</v>
      </c>
      <c r="E86" s="76" t="s">
        <v>97</v>
      </c>
      <c r="F86" s="66">
        <v>73</v>
      </c>
    </row>
    <row r="87" spans="1:6" s="60" customFormat="1" ht="29.45" customHeight="1" x14ac:dyDescent="0.25">
      <c r="A87" s="85" t="s">
        <v>159</v>
      </c>
      <c r="B87" s="89" t="s">
        <v>93</v>
      </c>
      <c r="C87" s="89"/>
      <c r="D87" s="89"/>
      <c r="E87" s="89"/>
      <c r="F87" s="87">
        <f>SUM(F88)</f>
        <v>500</v>
      </c>
    </row>
    <row r="88" spans="1:6" s="60" customFormat="1" ht="26.25" customHeight="1" x14ac:dyDescent="0.25">
      <c r="A88" s="56" t="s">
        <v>160</v>
      </c>
      <c r="B88" s="57" t="s">
        <v>93</v>
      </c>
      <c r="C88" s="57" t="s">
        <v>161</v>
      </c>
      <c r="D88" s="57"/>
      <c r="E88" s="57"/>
      <c r="F88" s="77">
        <f>SUM(F89)</f>
        <v>500</v>
      </c>
    </row>
    <row r="89" spans="1:6" s="60" customFormat="1" ht="20.45" customHeight="1" x14ac:dyDescent="0.25">
      <c r="A89" s="56" t="s">
        <v>138</v>
      </c>
      <c r="B89" s="57" t="s">
        <v>93</v>
      </c>
      <c r="C89" s="57" t="s">
        <v>161</v>
      </c>
      <c r="D89" s="57" t="s">
        <v>139</v>
      </c>
      <c r="E89" s="57"/>
      <c r="F89" s="77">
        <f>SUM(F90)</f>
        <v>500</v>
      </c>
    </row>
    <row r="90" spans="1:6" s="60" customFormat="1" ht="26.25" customHeight="1" x14ac:dyDescent="0.2">
      <c r="A90" s="79" t="s">
        <v>162</v>
      </c>
      <c r="B90" s="55" t="s">
        <v>93</v>
      </c>
      <c r="C90" s="55" t="s">
        <v>161</v>
      </c>
      <c r="D90" s="55" t="s">
        <v>163</v>
      </c>
      <c r="E90" s="55"/>
      <c r="F90" s="81">
        <f>SUM(F94+F92)</f>
        <v>500</v>
      </c>
    </row>
    <row r="91" spans="1:6" s="60" customFormat="1" ht="13.9" customHeight="1" x14ac:dyDescent="0.2">
      <c r="A91" s="58" t="s">
        <v>164</v>
      </c>
      <c r="B91" s="59" t="s">
        <v>93</v>
      </c>
      <c r="C91" s="59" t="s">
        <v>161</v>
      </c>
      <c r="D91" s="59" t="s">
        <v>163</v>
      </c>
      <c r="E91" s="59"/>
      <c r="F91" s="66">
        <f>SUM(F92)</f>
        <v>300</v>
      </c>
    </row>
    <row r="92" spans="1:6" s="60" customFormat="1" ht="53.45" customHeight="1" x14ac:dyDescent="0.2">
      <c r="A92" s="58" t="s">
        <v>90</v>
      </c>
      <c r="B92" s="62" t="s">
        <v>93</v>
      </c>
      <c r="C92" s="62" t="s">
        <v>161</v>
      </c>
      <c r="D92" s="62" t="s">
        <v>163</v>
      </c>
      <c r="E92" s="62" t="s">
        <v>91</v>
      </c>
      <c r="F92" s="78">
        <v>300</v>
      </c>
    </row>
    <row r="93" spans="1:6" s="60" customFormat="1" ht="40.15" customHeight="1" x14ac:dyDescent="0.2">
      <c r="A93" s="58" t="s">
        <v>165</v>
      </c>
      <c r="B93" s="59" t="s">
        <v>93</v>
      </c>
      <c r="C93" s="59" t="s">
        <v>161</v>
      </c>
      <c r="D93" s="59" t="s">
        <v>163</v>
      </c>
      <c r="E93" s="59"/>
      <c r="F93" s="66">
        <f>SUM(F94)</f>
        <v>200</v>
      </c>
    </row>
    <row r="94" spans="1:6" s="60" customFormat="1" ht="26.25" customHeight="1" x14ac:dyDescent="0.2">
      <c r="A94" s="61" t="s">
        <v>149</v>
      </c>
      <c r="B94" s="62" t="s">
        <v>93</v>
      </c>
      <c r="C94" s="62" t="s">
        <v>161</v>
      </c>
      <c r="D94" s="62" t="s">
        <v>163</v>
      </c>
      <c r="E94" s="62" t="s">
        <v>150</v>
      </c>
      <c r="F94" s="78">
        <v>200</v>
      </c>
    </row>
    <row r="95" spans="1:6" ht="15.75" x14ac:dyDescent="0.25">
      <c r="A95" s="51" t="s">
        <v>166</v>
      </c>
      <c r="B95" s="86" t="s">
        <v>101</v>
      </c>
      <c r="C95" s="86"/>
      <c r="D95" s="86"/>
      <c r="E95" s="86"/>
      <c r="F95" s="87">
        <f>SUM(F113+F104+F96+F101)</f>
        <v>47505.63</v>
      </c>
    </row>
    <row r="96" spans="1:6" ht="12.95" customHeight="1" x14ac:dyDescent="0.2">
      <c r="A96" s="79" t="s">
        <v>167</v>
      </c>
      <c r="B96" s="80" t="s">
        <v>101</v>
      </c>
      <c r="C96" s="80" t="s">
        <v>86</v>
      </c>
      <c r="D96" s="80"/>
      <c r="E96" s="80"/>
      <c r="F96" s="81">
        <f>SUM(F97)</f>
        <v>4100.54</v>
      </c>
    </row>
    <row r="97" spans="1:6" ht="17.25" customHeight="1" x14ac:dyDescent="0.25">
      <c r="A97" s="56" t="s">
        <v>138</v>
      </c>
      <c r="B97" s="69" t="s">
        <v>101</v>
      </c>
      <c r="C97" s="69" t="s">
        <v>86</v>
      </c>
      <c r="D97" s="57" t="s">
        <v>139</v>
      </c>
      <c r="E97" s="80"/>
      <c r="F97" s="81">
        <f>SUM(F98)</f>
        <v>4100.54</v>
      </c>
    </row>
    <row r="98" spans="1:6" ht="26.25" customHeight="1" x14ac:dyDescent="0.2">
      <c r="A98" s="61" t="s">
        <v>168</v>
      </c>
      <c r="B98" s="62" t="s">
        <v>101</v>
      </c>
      <c r="C98" s="62" t="s">
        <v>86</v>
      </c>
      <c r="D98" s="64"/>
      <c r="E98" s="62"/>
      <c r="F98" s="78">
        <f>SUM(F100+F99)</f>
        <v>4100.54</v>
      </c>
    </row>
    <row r="99" spans="1:6" ht="26.25" customHeight="1" x14ac:dyDescent="0.2">
      <c r="A99" s="58" t="s">
        <v>108</v>
      </c>
      <c r="B99" s="59" t="s">
        <v>101</v>
      </c>
      <c r="C99" s="59" t="s">
        <v>86</v>
      </c>
      <c r="D99" s="76" t="s">
        <v>169</v>
      </c>
      <c r="E99" s="59" t="s">
        <v>97</v>
      </c>
      <c r="F99" s="78">
        <v>1698.54</v>
      </c>
    </row>
    <row r="100" spans="1:6" s="60" customFormat="1" ht="25.5" customHeight="1" x14ac:dyDescent="0.2">
      <c r="A100" s="58" t="s">
        <v>147</v>
      </c>
      <c r="B100" s="76" t="s">
        <v>101</v>
      </c>
      <c r="C100" s="76" t="s">
        <v>86</v>
      </c>
      <c r="D100" s="76" t="s">
        <v>170</v>
      </c>
      <c r="E100" s="76" t="s">
        <v>148</v>
      </c>
      <c r="F100" s="66">
        <v>2402</v>
      </c>
    </row>
    <row r="101" spans="1:6" s="90" customFormat="1" ht="16.899999999999999" customHeight="1" x14ac:dyDescent="0.2">
      <c r="A101" s="79" t="s">
        <v>171</v>
      </c>
      <c r="B101" s="80" t="s">
        <v>101</v>
      </c>
      <c r="C101" s="80" t="s">
        <v>172</v>
      </c>
      <c r="D101" s="80"/>
      <c r="E101" s="80"/>
      <c r="F101" s="81">
        <f>SUM(F102)</f>
        <v>6.25</v>
      </c>
    </row>
    <row r="102" spans="1:6" ht="37.15" customHeight="1" x14ac:dyDescent="0.2">
      <c r="A102" s="61" t="s">
        <v>173</v>
      </c>
      <c r="B102" s="64" t="s">
        <v>101</v>
      </c>
      <c r="C102" s="64" t="s">
        <v>172</v>
      </c>
      <c r="D102" s="64" t="s">
        <v>174</v>
      </c>
      <c r="E102" s="64"/>
      <c r="F102" s="78">
        <f>SUM(F103)</f>
        <v>6.25</v>
      </c>
    </row>
    <row r="103" spans="1:6" s="60" customFormat="1" ht="16.899999999999999" customHeight="1" x14ac:dyDescent="0.2">
      <c r="A103" s="58" t="s">
        <v>98</v>
      </c>
      <c r="B103" s="76" t="s">
        <v>101</v>
      </c>
      <c r="C103" s="76" t="s">
        <v>172</v>
      </c>
      <c r="D103" s="76" t="s">
        <v>174</v>
      </c>
      <c r="E103" s="76" t="s">
        <v>99</v>
      </c>
      <c r="F103" s="66">
        <v>6.25</v>
      </c>
    </row>
    <row r="104" spans="1:6" s="90" customFormat="1" ht="13.9" customHeight="1" x14ac:dyDescent="0.2">
      <c r="A104" s="79" t="s">
        <v>175</v>
      </c>
      <c r="B104" s="55" t="s">
        <v>101</v>
      </c>
      <c r="C104" s="55" t="s">
        <v>176</v>
      </c>
      <c r="D104" s="55"/>
      <c r="E104" s="55"/>
      <c r="F104" s="81">
        <f>SUM(F107+F105)</f>
        <v>42633.84</v>
      </c>
    </row>
    <row r="105" spans="1:6" s="90" customFormat="1" ht="38.450000000000003" customHeight="1" x14ac:dyDescent="0.2">
      <c r="A105" s="61" t="s">
        <v>177</v>
      </c>
      <c r="B105" s="62" t="s">
        <v>101</v>
      </c>
      <c r="C105" s="62" t="s">
        <v>176</v>
      </c>
      <c r="D105" s="62" t="s">
        <v>178</v>
      </c>
      <c r="E105" s="62"/>
      <c r="F105" s="78">
        <f>SUM(F106)</f>
        <v>36243.839999999997</v>
      </c>
    </row>
    <row r="106" spans="1:6" s="90" customFormat="1" ht="27" customHeight="1" x14ac:dyDescent="0.2">
      <c r="A106" s="58" t="s">
        <v>149</v>
      </c>
      <c r="B106" s="59" t="s">
        <v>101</v>
      </c>
      <c r="C106" s="59" t="s">
        <v>176</v>
      </c>
      <c r="D106" s="59" t="s">
        <v>178</v>
      </c>
      <c r="E106" s="59" t="s">
        <v>150</v>
      </c>
      <c r="F106" s="66">
        <v>36243.839999999997</v>
      </c>
    </row>
    <row r="107" spans="1:6" ht="14.25" customHeight="1" x14ac:dyDescent="0.25">
      <c r="A107" s="56" t="s">
        <v>138</v>
      </c>
      <c r="B107" s="69" t="s">
        <v>101</v>
      </c>
      <c r="C107" s="69" t="s">
        <v>176</v>
      </c>
      <c r="D107" s="57" t="s">
        <v>139</v>
      </c>
      <c r="E107" s="69"/>
      <c r="F107" s="77">
        <f>SUM(F108+F110)</f>
        <v>6390</v>
      </c>
    </row>
    <row r="108" spans="1:6" ht="38.450000000000003" customHeight="1" x14ac:dyDescent="0.2">
      <c r="A108" s="61" t="s">
        <v>179</v>
      </c>
      <c r="B108" s="62" t="s">
        <v>101</v>
      </c>
      <c r="C108" s="62" t="s">
        <v>176</v>
      </c>
      <c r="D108" s="62" t="s">
        <v>180</v>
      </c>
      <c r="E108" s="62"/>
      <c r="F108" s="91">
        <f>SUM(F109)</f>
        <v>788.87</v>
      </c>
    </row>
    <row r="109" spans="1:6" s="60" customFormat="1" ht="27.75" customHeight="1" x14ac:dyDescent="0.2">
      <c r="A109" s="58" t="s">
        <v>149</v>
      </c>
      <c r="B109" s="59" t="s">
        <v>101</v>
      </c>
      <c r="C109" s="59" t="s">
        <v>176</v>
      </c>
      <c r="D109" s="59" t="s">
        <v>180</v>
      </c>
      <c r="E109" s="59" t="s">
        <v>150</v>
      </c>
      <c r="F109" s="66">
        <v>788.87</v>
      </c>
    </row>
    <row r="110" spans="1:6" ht="48" customHeight="1" x14ac:dyDescent="0.2">
      <c r="A110" s="92" t="s">
        <v>181</v>
      </c>
      <c r="B110" s="62" t="s">
        <v>101</v>
      </c>
      <c r="C110" s="62" t="s">
        <v>176</v>
      </c>
      <c r="D110" s="62" t="s">
        <v>182</v>
      </c>
      <c r="E110" s="62"/>
      <c r="F110" s="78">
        <f>SUM(F111:F112)</f>
        <v>5601.13</v>
      </c>
    </row>
    <row r="111" spans="1:6" ht="25.9" customHeight="1" x14ac:dyDescent="0.2">
      <c r="A111" s="58" t="s">
        <v>108</v>
      </c>
      <c r="B111" s="59" t="s">
        <v>101</v>
      </c>
      <c r="C111" s="59" t="s">
        <v>176</v>
      </c>
      <c r="D111" s="59" t="s">
        <v>182</v>
      </c>
      <c r="E111" s="59" t="s">
        <v>97</v>
      </c>
      <c r="F111" s="66">
        <v>4091.16</v>
      </c>
    </row>
    <row r="112" spans="1:6" s="60" customFormat="1" ht="27.75" customHeight="1" x14ac:dyDescent="0.2">
      <c r="A112" s="58" t="s">
        <v>149</v>
      </c>
      <c r="B112" s="59" t="s">
        <v>183</v>
      </c>
      <c r="C112" s="59" t="s">
        <v>176</v>
      </c>
      <c r="D112" s="59" t="s">
        <v>182</v>
      </c>
      <c r="E112" s="59" t="s">
        <v>150</v>
      </c>
      <c r="F112" s="66">
        <v>1509.97</v>
      </c>
    </row>
    <row r="113" spans="1:6" ht="12.95" customHeight="1" x14ac:dyDescent="0.2">
      <c r="A113" s="79" t="s">
        <v>184</v>
      </c>
      <c r="B113" s="80" t="s">
        <v>101</v>
      </c>
      <c r="C113" s="80" t="s">
        <v>185</v>
      </c>
      <c r="D113" s="80"/>
      <c r="E113" s="80"/>
      <c r="F113" s="81">
        <f>SUM(F114)</f>
        <v>765</v>
      </c>
    </row>
    <row r="114" spans="1:6" ht="18.95" customHeight="1" x14ac:dyDescent="0.25">
      <c r="A114" s="56" t="s">
        <v>138</v>
      </c>
      <c r="B114" s="80" t="s">
        <v>101</v>
      </c>
      <c r="C114" s="80" t="s">
        <v>185</v>
      </c>
      <c r="D114" s="57" t="s">
        <v>139</v>
      </c>
      <c r="E114" s="80"/>
      <c r="F114" s="81">
        <f>SUM(F117+F119+F115)</f>
        <v>765</v>
      </c>
    </row>
    <row r="115" spans="1:6" ht="39" x14ac:dyDescent="0.25">
      <c r="A115" s="83" t="s">
        <v>144</v>
      </c>
      <c r="B115" s="69" t="s">
        <v>101</v>
      </c>
      <c r="C115" s="69" t="s">
        <v>185</v>
      </c>
      <c r="D115" s="57" t="s">
        <v>146</v>
      </c>
      <c r="E115" s="69"/>
      <c r="F115" s="77">
        <f>SUM(F116)</f>
        <v>610</v>
      </c>
    </row>
    <row r="116" spans="1:6" s="60" customFormat="1" ht="26.25" customHeight="1" x14ac:dyDescent="0.2">
      <c r="A116" s="58" t="s">
        <v>108</v>
      </c>
      <c r="B116" s="59" t="s">
        <v>101</v>
      </c>
      <c r="C116" s="59" t="s">
        <v>185</v>
      </c>
      <c r="D116" s="59" t="s">
        <v>146</v>
      </c>
      <c r="E116" s="59" t="s">
        <v>97</v>
      </c>
      <c r="F116" s="93">
        <v>610</v>
      </c>
    </row>
    <row r="117" spans="1:6" ht="54.6" customHeight="1" x14ac:dyDescent="0.2">
      <c r="A117" s="61" t="s">
        <v>186</v>
      </c>
      <c r="B117" s="62" t="s">
        <v>101</v>
      </c>
      <c r="C117" s="62" t="s">
        <v>185</v>
      </c>
      <c r="D117" s="62" t="s">
        <v>187</v>
      </c>
      <c r="E117" s="62"/>
      <c r="F117" s="91">
        <f>SUM(F118)</f>
        <v>55</v>
      </c>
    </row>
    <row r="118" spans="1:6" s="60" customFormat="1" ht="25.5" customHeight="1" x14ac:dyDescent="0.2">
      <c r="A118" s="58" t="s">
        <v>108</v>
      </c>
      <c r="B118" s="59" t="s">
        <v>101</v>
      </c>
      <c r="C118" s="59" t="s">
        <v>185</v>
      </c>
      <c r="D118" s="59" t="s">
        <v>187</v>
      </c>
      <c r="E118" s="59" t="s">
        <v>97</v>
      </c>
      <c r="F118" s="66">
        <v>55</v>
      </c>
    </row>
    <row r="119" spans="1:6" ht="39.200000000000003" customHeight="1" x14ac:dyDescent="0.2">
      <c r="A119" s="61" t="s">
        <v>188</v>
      </c>
      <c r="B119" s="64" t="s">
        <v>101</v>
      </c>
      <c r="C119" s="64" t="s">
        <v>185</v>
      </c>
      <c r="D119" s="64" t="s">
        <v>189</v>
      </c>
      <c r="E119" s="64"/>
      <c r="F119" s="78">
        <f>SUM(F120:F120)</f>
        <v>100</v>
      </c>
    </row>
    <row r="120" spans="1:6" s="60" customFormat="1" ht="17.25" customHeight="1" x14ac:dyDescent="0.2">
      <c r="A120" s="58" t="s">
        <v>98</v>
      </c>
      <c r="B120" s="76" t="s">
        <v>101</v>
      </c>
      <c r="C120" s="76" t="s">
        <v>185</v>
      </c>
      <c r="D120" s="76" t="s">
        <v>189</v>
      </c>
      <c r="E120" s="59" t="s">
        <v>99</v>
      </c>
      <c r="F120" s="66">
        <v>100</v>
      </c>
    </row>
    <row r="121" spans="1:6" ht="15.75" x14ac:dyDescent="0.25">
      <c r="A121" s="51" t="s">
        <v>190</v>
      </c>
      <c r="B121" s="86" t="s">
        <v>110</v>
      </c>
      <c r="C121" s="86"/>
      <c r="D121" s="86"/>
      <c r="E121" s="86"/>
      <c r="F121" s="87">
        <f>SUM(F122+F139+F158+F130)</f>
        <v>228426.39</v>
      </c>
    </row>
    <row r="122" spans="1:6" s="60" customFormat="1" ht="16.5" customHeight="1" x14ac:dyDescent="0.25">
      <c r="A122" s="94" t="s">
        <v>191</v>
      </c>
      <c r="B122" s="95" t="s">
        <v>110</v>
      </c>
      <c r="C122" s="95" t="s">
        <v>84</v>
      </c>
      <c r="D122" s="95"/>
      <c r="E122" s="95"/>
      <c r="F122" s="96">
        <f>SUM(F123+F128)</f>
        <v>11957.49</v>
      </c>
    </row>
    <row r="123" spans="1:6" ht="17.25" customHeight="1" x14ac:dyDescent="0.25">
      <c r="A123" s="56" t="s">
        <v>138</v>
      </c>
      <c r="B123" s="57" t="s">
        <v>110</v>
      </c>
      <c r="C123" s="57" t="s">
        <v>84</v>
      </c>
      <c r="D123" s="57" t="s">
        <v>139</v>
      </c>
      <c r="E123" s="57"/>
      <c r="F123" s="98">
        <f>SUM(F124)</f>
        <v>10343.41</v>
      </c>
    </row>
    <row r="124" spans="1:6" s="99" customFormat="1" ht="51.6" customHeight="1" x14ac:dyDescent="0.2">
      <c r="A124" s="61" t="s">
        <v>192</v>
      </c>
      <c r="B124" s="64" t="s">
        <v>110</v>
      </c>
      <c r="C124" s="64" t="s">
        <v>84</v>
      </c>
      <c r="D124" s="64" t="s">
        <v>193</v>
      </c>
      <c r="E124" s="64"/>
      <c r="F124" s="78">
        <f>SUM(F125+F126+F127)</f>
        <v>10343.41</v>
      </c>
    </row>
    <row r="125" spans="1:6" s="100" customFormat="1" ht="25.5" customHeight="1" x14ac:dyDescent="0.2">
      <c r="A125" s="58" t="s">
        <v>108</v>
      </c>
      <c r="B125" s="76" t="s">
        <v>110</v>
      </c>
      <c r="C125" s="76" t="s">
        <v>84</v>
      </c>
      <c r="D125" s="76" t="s">
        <v>193</v>
      </c>
      <c r="E125" s="76" t="s">
        <v>97</v>
      </c>
      <c r="F125" s="66">
        <v>4953.2</v>
      </c>
    </row>
    <row r="126" spans="1:6" s="100" customFormat="1" ht="27.2" customHeight="1" x14ac:dyDescent="0.2">
      <c r="A126" s="58" t="s">
        <v>149</v>
      </c>
      <c r="B126" s="76" t="s">
        <v>110</v>
      </c>
      <c r="C126" s="76" t="s">
        <v>84</v>
      </c>
      <c r="D126" s="76" t="s">
        <v>193</v>
      </c>
      <c r="E126" s="76" t="s">
        <v>150</v>
      </c>
      <c r="F126" s="66">
        <v>1045</v>
      </c>
    </row>
    <row r="127" spans="1:6" s="100" customFormat="1" ht="27.2" customHeight="1" x14ac:dyDescent="0.2">
      <c r="A127" s="58" t="s">
        <v>108</v>
      </c>
      <c r="B127" s="59" t="s">
        <v>110</v>
      </c>
      <c r="C127" s="59" t="s">
        <v>84</v>
      </c>
      <c r="D127" s="59" t="s">
        <v>194</v>
      </c>
      <c r="E127" s="76" t="s">
        <v>97</v>
      </c>
      <c r="F127" s="66">
        <v>4345.21</v>
      </c>
    </row>
    <row r="128" spans="1:6" s="101" customFormat="1" ht="25.5" customHeight="1" x14ac:dyDescent="0.25">
      <c r="A128" s="56" t="s">
        <v>195</v>
      </c>
      <c r="B128" s="57" t="s">
        <v>110</v>
      </c>
      <c r="C128" s="57" t="s">
        <v>84</v>
      </c>
      <c r="D128" s="57" t="s">
        <v>196</v>
      </c>
      <c r="E128" s="57"/>
      <c r="F128" s="77">
        <f>SUM(F129)</f>
        <v>1614.08</v>
      </c>
    </row>
    <row r="129" spans="1:6" s="100" customFormat="1" ht="26.25" customHeight="1" x14ac:dyDescent="0.2">
      <c r="A129" s="58" t="s">
        <v>149</v>
      </c>
      <c r="B129" s="59" t="s">
        <v>110</v>
      </c>
      <c r="C129" s="59" t="s">
        <v>84</v>
      </c>
      <c r="D129" s="59" t="s">
        <v>196</v>
      </c>
      <c r="E129" s="59" t="s">
        <v>150</v>
      </c>
      <c r="F129" s="66">
        <v>1614.08</v>
      </c>
    </row>
    <row r="130" spans="1:6" s="104" customFormat="1" ht="21" customHeight="1" x14ac:dyDescent="0.25">
      <c r="A130" s="102" t="s">
        <v>197</v>
      </c>
      <c r="B130" s="103" t="s">
        <v>110</v>
      </c>
      <c r="C130" s="103" t="s">
        <v>86</v>
      </c>
      <c r="D130" s="103"/>
      <c r="E130" s="95"/>
      <c r="F130" s="96">
        <f>SUM(F133+F135+F131+F137)</f>
        <v>94190</v>
      </c>
    </row>
    <row r="131" spans="1:6" s="101" customFormat="1" ht="25.5" customHeight="1" x14ac:dyDescent="0.25">
      <c r="A131" s="61" t="s">
        <v>36</v>
      </c>
      <c r="B131" s="62" t="s">
        <v>110</v>
      </c>
      <c r="C131" s="62" t="s">
        <v>86</v>
      </c>
      <c r="D131" s="62" t="s">
        <v>198</v>
      </c>
      <c r="E131" s="64"/>
      <c r="F131" s="78">
        <f>SUM(F132)</f>
        <v>29160</v>
      </c>
    </row>
    <row r="132" spans="1:6" s="104" customFormat="1" ht="20.25" customHeight="1" x14ac:dyDescent="0.25">
      <c r="A132" s="58" t="s">
        <v>98</v>
      </c>
      <c r="B132" s="62" t="s">
        <v>110</v>
      </c>
      <c r="C132" s="62" t="s">
        <v>86</v>
      </c>
      <c r="D132" s="62" t="s">
        <v>198</v>
      </c>
      <c r="E132" s="64" t="s">
        <v>99</v>
      </c>
      <c r="F132" s="78">
        <v>29160</v>
      </c>
    </row>
    <row r="133" spans="1:6" s="106" customFormat="1" ht="15.6" customHeight="1" x14ac:dyDescent="0.2">
      <c r="A133" s="105" t="s">
        <v>131</v>
      </c>
      <c r="B133" s="62" t="s">
        <v>110</v>
      </c>
      <c r="C133" s="62" t="s">
        <v>86</v>
      </c>
      <c r="D133" s="62" t="s">
        <v>132</v>
      </c>
      <c r="E133" s="62"/>
      <c r="F133" s="78">
        <f>SUM(F134)</f>
        <v>35000</v>
      </c>
    </row>
    <row r="134" spans="1:6" s="104" customFormat="1" ht="17.45" customHeight="1" x14ac:dyDescent="0.25">
      <c r="A134" s="58" t="s">
        <v>98</v>
      </c>
      <c r="B134" s="59" t="s">
        <v>110</v>
      </c>
      <c r="C134" s="59" t="s">
        <v>86</v>
      </c>
      <c r="D134" s="59" t="s">
        <v>132</v>
      </c>
      <c r="E134" s="59" t="s">
        <v>99</v>
      </c>
      <c r="F134" s="66">
        <v>35000</v>
      </c>
    </row>
    <row r="135" spans="1:6" s="100" customFormat="1" ht="40.15" customHeight="1" x14ac:dyDescent="0.2">
      <c r="A135" s="61" t="s">
        <v>199</v>
      </c>
      <c r="B135" s="62" t="s">
        <v>110</v>
      </c>
      <c r="C135" s="62" t="s">
        <v>86</v>
      </c>
      <c r="D135" s="62" t="s">
        <v>200</v>
      </c>
      <c r="E135" s="62"/>
      <c r="F135" s="66">
        <f>SUM(F136)</f>
        <v>30</v>
      </c>
    </row>
    <row r="136" spans="1:6" s="100" customFormat="1" ht="24.6" customHeight="1" x14ac:dyDescent="0.2">
      <c r="A136" s="58" t="s">
        <v>149</v>
      </c>
      <c r="B136" s="59" t="s">
        <v>110</v>
      </c>
      <c r="C136" s="59" t="s">
        <v>86</v>
      </c>
      <c r="D136" s="59" t="s">
        <v>200</v>
      </c>
      <c r="E136" s="59" t="s">
        <v>150</v>
      </c>
      <c r="F136" s="66">
        <v>30</v>
      </c>
    </row>
    <row r="137" spans="1:6" s="99" customFormat="1" ht="24.6" customHeight="1" x14ac:dyDescent="0.2">
      <c r="A137" s="61" t="s">
        <v>195</v>
      </c>
      <c r="B137" s="62" t="s">
        <v>110</v>
      </c>
      <c r="C137" s="62" t="s">
        <v>86</v>
      </c>
      <c r="D137" s="62" t="s">
        <v>196</v>
      </c>
      <c r="E137" s="62"/>
      <c r="F137" s="78">
        <f>SUM(F138)</f>
        <v>30000</v>
      </c>
    </row>
    <row r="138" spans="1:6" s="100" customFormat="1" ht="16.5" customHeight="1" x14ac:dyDescent="0.2">
      <c r="A138" s="58" t="s">
        <v>98</v>
      </c>
      <c r="B138" s="59" t="s">
        <v>110</v>
      </c>
      <c r="C138" s="59" t="s">
        <v>86</v>
      </c>
      <c r="D138" s="62" t="s">
        <v>196</v>
      </c>
      <c r="E138" s="59" t="s">
        <v>99</v>
      </c>
      <c r="F138" s="66">
        <v>30000</v>
      </c>
    </row>
    <row r="139" spans="1:6" ht="13.5" x14ac:dyDescent="0.25">
      <c r="A139" s="75" t="s">
        <v>201</v>
      </c>
      <c r="B139" s="69" t="s">
        <v>110</v>
      </c>
      <c r="C139" s="69" t="s">
        <v>93</v>
      </c>
      <c r="D139" s="69"/>
      <c r="E139" s="69"/>
      <c r="F139" s="77">
        <f>SUM(F140+F155)</f>
        <v>103789.4</v>
      </c>
    </row>
    <row r="140" spans="1:6" ht="14.25" customHeight="1" x14ac:dyDescent="0.25">
      <c r="A140" s="56" t="s">
        <v>138</v>
      </c>
      <c r="B140" s="69" t="s">
        <v>110</v>
      </c>
      <c r="C140" s="69" t="s">
        <v>93</v>
      </c>
      <c r="D140" s="69" t="s">
        <v>139</v>
      </c>
      <c r="E140" s="69"/>
      <c r="F140" s="77">
        <f>SUM(F143+F141)</f>
        <v>90758.37</v>
      </c>
    </row>
    <row r="141" spans="1:6" ht="40.15" customHeight="1" x14ac:dyDescent="0.2">
      <c r="A141" s="58" t="s">
        <v>202</v>
      </c>
      <c r="B141" s="76" t="s">
        <v>110</v>
      </c>
      <c r="C141" s="76" t="s">
        <v>93</v>
      </c>
      <c r="D141" s="76" t="s">
        <v>203</v>
      </c>
      <c r="E141" s="64"/>
      <c r="F141" s="78">
        <f>SUM(F142)</f>
        <v>7413.53</v>
      </c>
    </row>
    <row r="142" spans="1:6" ht="26.45" customHeight="1" x14ac:dyDescent="0.2">
      <c r="A142" s="61" t="s">
        <v>149</v>
      </c>
      <c r="B142" s="64" t="s">
        <v>110</v>
      </c>
      <c r="C142" s="64" t="s">
        <v>93</v>
      </c>
      <c r="D142" s="76" t="s">
        <v>203</v>
      </c>
      <c r="E142" s="64" t="s">
        <v>150</v>
      </c>
      <c r="F142" s="78">
        <v>7413.53</v>
      </c>
    </row>
    <row r="143" spans="1:6" ht="39.200000000000003" customHeight="1" x14ac:dyDescent="0.2">
      <c r="A143" s="61" t="s">
        <v>205</v>
      </c>
      <c r="B143" s="62" t="s">
        <v>110</v>
      </c>
      <c r="C143" s="62" t="s">
        <v>93</v>
      </c>
      <c r="D143" s="62" t="s">
        <v>206</v>
      </c>
      <c r="E143" s="62"/>
      <c r="F143" s="91">
        <f>SUM(F144+F147+F146+F145+F148)</f>
        <v>83344.84</v>
      </c>
    </row>
    <row r="144" spans="1:6" ht="25.5" customHeight="1" x14ac:dyDescent="0.2">
      <c r="A144" s="58" t="s">
        <v>108</v>
      </c>
      <c r="B144" s="59" t="s">
        <v>110</v>
      </c>
      <c r="C144" s="59" t="s">
        <v>93</v>
      </c>
      <c r="D144" s="62" t="s">
        <v>206</v>
      </c>
      <c r="E144" s="59" t="s">
        <v>97</v>
      </c>
      <c r="F144" s="93">
        <v>25649.26</v>
      </c>
    </row>
    <row r="145" spans="1:8" ht="25.5" customHeight="1" x14ac:dyDescent="0.2">
      <c r="A145" s="58" t="s">
        <v>147</v>
      </c>
      <c r="B145" s="59" t="s">
        <v>110</v>
      </c>
      <c r="C145" s="59" t="s">
        <v>93</v>
      </c>
      <c r="D145" s="62" t="s">
        <v>206</v>
      </c>
      <c r="E145" s="59" t="s">
        <v>148</v>
      </c>
      <c r="F145" s="93">
        <v>11895.16</v>
      </c>
      <c r="H145" s="107"/>
    </row>
    <row r="146" spans="1:8" ht="25.5" customHeight="1" x14ac:dyDescent="0.2">
      <c r="A146" s="58" t="s">
        <v>149</v>
      </c>
      <c r="B146" s="59" t="s">
        <v>110</v>
      </c>
      <c r="C146" s="59" t="s">
        <v>93</v>
      </c>
      <c r="D146" s="62" t="s">
        <v>206</v>
      </c>
      <c r="E146" s="59" t="s">
        <v>150</v>
      </c>
      <c r="F146" s="93">
        <v>587.72</v>
      </c>
    </row>
    <row r="147" spans="1:8" s="60" customFormat="1" ht="16.5" customHeight="1" x14ac:dyDescent="0.2">
      <c r="A147" s="58" t="s">
        <v>98</v>
      </c>
      <c r="B147" s="59" t="s">
        <v>110</v>
      </c>
      <c r="C147" s="59" t="s">
        <v>93</v>
      </c>
      <c r="D147" s="62" t="s">
        <v>206</v>
      </c>
      <c r="E147" s="59" t="s">
        <v>99</v>
      </c>
      <c r="F147" s="93">
        <v>46</v>
      </c>
    </row>
    <row r="148" spans="1:8" s="60" customFormat="1" ht="16.5" customHeight="1" x14ac:dyDescent="0.2">
      <c r="A148" s="82" t="s">
        <v>201</v>
      </c>
      <c r="B148" s="76" t="s">
        <v>110</v>
      </c>
      <c r="C148" s="76" t="s">
        <v>93</v>
      </c>
      <c r="D148" s="76" t="s">
        <v>206</v>
      </c>
      <c r="E148" s="76"/>
      <c r="F148" s="66">
        <f>SUM(F149+F153+F151)</f>
        <v>45166.7</v>
      </c>
    </row>
    <row r="149" spans="1:8" ht="15.75" customHeight="1" x14ac:dyDescent="0.2">
      <c r="A149" s="83" t="s">
        <v>207</v>
      </c>
      <c r="B149" s="64" t="s">
        <v>110</v>
      </c>
      <c r="C149" s="64" t="s">
        <v>93</v>
      </c>
      <c r="D149" s="64" t="s">
        <v>208</v>
      </c>
      <c r="E149" s="64"/>
      <c r="F149" s="78">
        <f>SUM(F150)</f>
        <v>7553.7</v>
      </c>
    </row>
    <row r="150" spans="1:8" s="60" customFormat="1" ht="25.5" customHeight="1" x14ac:dyDescent="0.2">
      <c r="A150" s="58" t="s">
        <v>149</v>
      </c>
      <c r="B150" s="76" t="s">
        <v>110</v>
      </c>
      <c r="C150" s="76" t="s">
        <v>93</v>
      </c>
      <c r="D150" s="76" t="s">
        <v>208</v>
      </c>
      <c r="E150" s="76" t="s">
        <v>150</v>
      </c>
      <c r="F150" s="66">
        <v>7553.7</v>
      </c>
    </row>
    <row r="151" spans="1:8" ht="15.6" customHeight="1" x14ac:dyDescent="0.2">
      <c r="A151" s="61" t="s">
        <v>209</v>
      </c>
      <c r="B151" s="64" t="s">
        <v>110</v>
      </c>
      <c r="C151" s="64" t="s">
        <v>93</v>
      </c>
      <c r="D151" s="64" t="s">
        <v>210</v>
      </c>
      <c r="E151" s="64"/>
      <c r="F151" s="78">
        <f>SUM(F152)</f>
        <v>32703.5</v>
      </c>
    </row>
    <row r="152" spans="1:8" s="60" customFormat="1" ht="25.5" customHeight="1" x14ac:dyDescent="0.2">
      <c r="A152" s="58" t="s">
        <v>149</v>
      </c>
      <c r="B152" s="64" t="s">
        <v>110</v>
      </c>
      <c r="C152" s="64" t="s">
        <v>93</v>
      </c>
      <c r="D152" s="64" t="s">
        <v>210</v>
      </c>
      <c r="E152" s="76" t="s">
        <v>150</v>
      </c>
      <c r="F152" s="66">
        <v>32703.5</v>
      </c>
    </row>
    <row r="153" spans="1:8" ht="15.75" customHeight="1" x14ac:dyDescent="0.2">
      <c r="A153" s="83" t="s">
        <v>211</v>
      </c>
      <c r="B153" s="64" t="s">
        <v>110</v>
      </c>
      <c r="C153" s="64" t="s">
        <v>93</v>
      </c>
      <c r="D153" s="64" t="s">
        <v>212</v>
      </c>
      <c r="E153" s="64"/>
      <c r="F153" s="78">
        <f>SUM(F154)</f>
        <v>4909.5</v>
      </c>
      <c r="H153" s="108"/>
    </row>
    <row r="154" spans="1:8" s="60" customFormat="1" ht="26.25" customHeight="1" x14ac:dyDescent="0.2">
      <c r="A154" s="58" t="s">
        <v>149</v>
      </c>
      <c r="B154" s="76" t="s">
        <v>110</v>
      </c>
      <c r="C154" s="76" t="s">
        <v>93</v>
      </c>
      <c r="D154" s="76" t="s">
        <v>212</v>
      </c>
      <c r="E154" s="76" t="s">
        <v>150</v>
      </c>
      <c r="F154" s="66">
        <v>4909.5</v>
      </c>
    </row>
    <row r="155" spans="1:8" s="63" customFormat="1" ht="40.5" customHeight="1" x14ac:dyDescent="0.25">
      <c r="A155" s="61" t="s">
        <v>202</v>
      </c>
      <c r="B155" s="76" t="s">
        <v>110</v>
      </c>
      <c r="C155" s="109" t="s">
        <v>93</v>
      </c>
      <c r="D155" s="65" t="s">
        <v>204</v>
      </c>
      <c r="E155" s="109"/>
      <c r="F155" s="66">
        <f>SUM(F157+F156)</f>
        <v>13031.03</v>
      </c>
    </row>
    <row r="156" spans="1:8" s="63" customFormat="1" ht="26.25" customHeight="1" x14ac:dyDescent="0.25">
      <c r="A156" s="58" t="s">
        <v>108</v>
      </c>
      <c r="B156" s="76" t="s">
        <v>110</v>
      </c>
      <c r="C156" s="109" t="s">
        <v>93</v>
      </c>
      <c r="D156" s="65" t="s">
        <v>204</v>
      </c>
      <c r="E156" s="109" t="s">
        <v>97</v>
      </c>
      <c r="F156" s="66">
        <v>9998</v>
      </c>
    </row>
    <row r="157" spans="1:8" s="60" customFormat="1" ht="26.25" customHeight="1" x14ac:dyDescent="0.2">
      <c r="A157" s="58" t="s">
        <v>149</v>
      </c>
      <c r="B157" s="76" t="s">
        <v>110</v>
      </c>
      <c r="C157" s="109" t="s">
        <v>93</v>
      </c>
      <c r="D157" s="109" t="s">
        <v>204</v>
      </c>
      <c r="E157" s="109" t="s">
        <v>150</v>
      </c>
      <c r="F157" s="66">
        <v>3033.03</v>
      </c>
    </row>
    <row r="158" spans="1:8" s="106" customFormat="1" ht="26.25" customHeight="1" x14ac:dyDescent="0.2">
      <c r="A158" s="110" t="s">
        <v>213</v>
      </c>
      <c r="B158" s="67" t="s">
        <v>110</v>
      </c>
      <c r="C158" s="111" t="s">
        <v>110</v>
      </c>
      <c r="D158" s="72"/>
      <c r="E158" s="72"/>
      <c r="F158" s="53">
        <f>SUM(F159)</f>
        <v>18489.5</v>
      </c>
    </row>
    <row r="159" spans="1:8" ht="14.25" customHeight="1" x14ac:dyDescent="0.25">
      <c r="A159" s="75" t="s">
        <v>214</v>
      </c>
      <c r="B159" s="69" t="s">
        <v>110</v>
      </c>
      <c r="C159" s="69" t="s">
        <v>110</v>
      </c>
      <c r="D159" s="57"/>
      <c r="E159" s="69"/>
      <c r="F159" s="77">
        <f>SUM(F163+F160)</f>
        <v>18489.5</v>
      </c>
    </row>
    <row r="160" spans="1:8" ht="26.25" customHeight="1" x14ac:dyDescent="0.2">
      <c r="A160" s="71" t="s">
        <v>215</v>
      </c>
      <c r="B160" s="64" t="s">
        <v>110</v>
      </c>
      <c r="C160" s="64" t="s">
        <v>110</v>
      </c>
      <c r="D160" s="64" t="s">
        <v>216</v>
      </c>
      <c r="E160" s="64"/>
      <c r="F160" s="78">
        <f>SUM(F161+F162)</f>
        <v>12650</v>
      </c>
    </row>
    <row r="161" spans="1:6" ht="27.2" customHeight="1" x14ac:dyDescent="0.2">
      <c r="A161" s="58" t="s">
        <v>108</v>
      </c>
      <c r="B161" s="76" t="s">
        <v>110</v>
      </c>
      <c r="C161" s="76" t="s">
        <v>110</v>
      </c>
      <c r="D161" s="76" t="s">
        <v>216</v>
      </c>
      <c r="E161" s="76" t="s">
        <v>97</v>
      </c>
      <c r="F161" s="66">
        <v>9355.98</v>
      </c>
    </row>
    <row r="162" spans="1:6" ht="27.2" customHeight="1" x14ac:dyDescent="0.2">
      <c r="A162" s="58" t="s">
        <v>147</v>
      </c>
      <c r="B162" s="76" t="s">
        <v>110</v>
      </c>
      <c r="C162" s="76" t="s">
        <v>110</v>
      </c>
      <c r="D162" s="76" t="s">
        <v>216</v>
      </c>
      <c r="E162" s="109" t="s">
        <v>148</v>
      </c>
      <c r="F162" s="66">
        <v>3294.02</v>
      </c>
    </row>
    <row r="163" spans="1:6" s="114" customFormat="1" ht="18" customHeight="1" x14ac:dyDescent="0.25">
      <c r="A163" s="56" t="s">
        <v>138</v>
      </c>
      <c r="B163" s="55" t="s">
        <v>110</v>
      </c>
      <c r="C163" s="112" t="s">
        <v>110</v>
      </c>
      <c r="D163" s="113" t="s">
        <v>139</v>
      </c>
      <c r="E163" s="113"/>
      <c r="F163" s="81">
        <f>SUM(F166+F169+F164)</f>
        <v>5839.5</v>
      </c>
    </row>
    <row r="164" spans="1:6" s="60" customFormat="1" ht="41.45" customHeight="1" x14ac:dyDescent="0.2">
      <c r="A164" s="58" t="s">
        <v>217</v>
      </c>
      <c r="B164" s="59" t="s">
        <v>110</v>
      </c>
      <c r="C164" s="59" t="s">
        <v>110</v>
      </c>
      <c r="D164" s="59" t="s">
        <v>218</v>
      </c>
      <c r="E164" s="59"/>
      <c r="F164" s="93">
        <f>SUM(F165)</f>
        <v>500</v>
      </c>
    </row>
    <row r="165" spans="1:6" s="60" customFormat="1" ht="19.5" customHeight="1" x14ac:dyDescent="0.2">
      <c r="A165" s="61" t="s">
        <v>98</v>
      </c>
      <c r="B165" s="62" t="s">
        <v>110</v>
      </c>
      <c r="C165" s="62" t="s">
        <v>110</v>
      </c>
      <c r="D165" s="62" t="s">
        <v>218</v>
      </c>
      <c r="E165" s="62" t="s">
        <v>99</v>
      </c>
      <c r="F165" s="78">
        <v>500</v>
      </c>
    </row>
    <row r="166" spans="1:6" s="117" customFormat="1" ht="39" customHeight="1" x14ac:dyDescent="0.25">
      <c r="A166" s="115" t="s">
        <v>220</v>
      </c>
      <c r="B166" s="62" t="s">
        <v>110</v>
      </c>
      <c r="C166" s="116" t="s">
        <v>110</v>
      </c>
      <c r="D166" s="65" t="s">
        <v>221</v>
      </c>
      <c r="E166" s="65"/>
      <c r="F166" s="78">
        <f>SUM(F167+F168)</f>
        <v>750</v>
      </c>
    </row>
    <row r="167" spans="1:6" s="119" customFormat="1" ht="26.25" customHeight="1" x14ac:dyDescent="0.25">
      <c r="A167" s="58" t="s">
        <v>108</v>
      </c>
      <c r="B167" s="59" t="s">
        <v>110</v>
      </c>
      <c r="C167" s="118" t="s">
        <v>110</v>
      </c>
      <c r="D167" s="109" t="s">
        <v>221</v>
      </c>
      <c r="E167" s="109" t="s">
        <v>97</v>
      </c>
      <c r="F167" s="66">
        <v>488.75</v>
      </c>
    </row>
    <row r="168" spans="1:6" s="119" customFormat="1" ht="26.25" customHeight="1" x14ac:dyDescent="0.25">
      <c r="A168" s="58" t="s">
        <v>149</v>
      </c>
      <c r="B168" s="59" t="s">
        <v>110</v>
      </c>
      <c r="C168" s="118" t="s">
        <v>110</v>
      </c>
      <c r="D168" s="109" t="s">
        <v>221</v>
      </c>
      <c r="E168" s="109" t="s">
        <v>150</v>
      </c>
      <c r="F168" s="66">
        <v>261.25</v>
      </c>
    </row>
    <row r="169" spans="1:6" ht="37.5" customHeight="1" x14ac:dyDescent="0.2">
      <c r="A169" s="61" t="s">
        <v>222</v>
      </c>
      <c r="B169" s="64" t="s">
        <v>110</v>
      </c>
      <c r="C169" s="65" t="s">
        <v>110</v>
      </c>
      <c r="D169" s="120" t="s">
        <v>223</v>
      </c>
      <c r="E169" s="65"/>
      <c r="F169" s="66">
        <f>SUM(F172+F170+F171)</f>
        <v>4589.5</v>
      </c>
    </row>
    <row r="170" spans="1:6" ht="24.75" customHeight="1" x14ac:dyDescent="0.2">
      <c r="A170" s="58" t="s">
        <v>108</v>
      </c>
      <c r="B170" s="120" t="s">
        <v>110</v>
      </c>
      <c r="C170" s="121" t="s">
        <v>110</v>
      </c>
      <c r="D170" s="120" t="s">
        <v>223</v>
      </c>
      <c r="E170" s="65" t="s">
        <v>97</v>
      </c>
      <c r="F170" s="66">
        <v>2769.31</v>
      </c>
    </row>
    <row r="171" spans="1:6" ht="24.75" customHeight="1" x14ac:dyDescent="0.2">
      <c r="A171" s="58" t="s">
        <v>147</v>
      </c>
      <c r="B171" s="120" t="s">
        <v>110</v>
      </c>
      <c r="C171" s="121" t="s">
        <v>110</v>
      </c>
      <c r="D171" s="120" t="s">
        <v>223</v>
      </c>
      <c r="E171" s="65" t="s">
        <v>148</v>
      </c>
      <c r="F171" s="66">
        <v>988.19</v>
      </c>
    </row>
    <row r="172" spans="1:6" s="114" customFormat="1" ht="26.25" customHeight="1" x14ac:dyDescent="0.2">
      <c r="A172" s="58" t="s">
        <v>149</v>
      </c>
      <c r="B172" s="120" t="s">
        <v>110</v>
      </c>
      <c r="C172" s="120" t="s">
        <v>110</v>
      </c>
      <c r="D172" s="120" t="s">
        <v>223</v>
      </c>
      <c r="E172" s="59" t="s">
        <v>150</v>
      </c>
      <c r="F172" s="93">
        <v>832</v>
      </c>
    </row>
    <row r="173" spans="1:6" s="126" customFormat="1" ht="20.25" customHeight="1" x14ac:dyDescent="0.25">
      <c r="A173" s="122" t="s">
        <v>224</v>
      </c>
      <c r="B173" s="123" t="s">
        <v>225</v>
      </c>
      <c r="C173" s="123"/>
      <c r="D173" s="123"/>
      <c r="E173" s="124"/>
      <c r="F173" s="125">
        <f>SUM(F174)</f>
        <v>120</v>
      </c>
    </row>
    <row r="174" spans="1:6" s="114" customFormat="1" ht="20.45" customHeight="1" x14ac:dyDescent="0.25">
      <c r="A174" s="127" t="s">
        <v>226</v>
      </c>
      <c r="B174" s="128" t="s">
        <v>225</v>
      </c>
      <c r="C174" s="128" t="s">
        <v>110</v>
      </c>
      <c r="D174" s="128"/>
      <c r="E174" s="57"/>
      <c r="F174" s="98">
        <f>SUM(F175)</f>
        <v>120</v>
      </c>
    </row>
    <row r="175" spans="1:6" s="114" customFormat="1" ht="39.200000000000003" customHeight="1" x14ac:dyDescent="0.2">
      <c r="A175" s="129" t="s">
        <v>227</v>
      </c>
      <c r="B175" s="120" t="s">
        <v>225</v>
      </c>
      <c r="C175" s="120" t="s">
        <v>110</v>
      </c>
      <c r="D175" s="120" t="s">
        <v>228</v>
      </c>
      <c r="E175" s="59"/>
      <c r="F175" s="93">
        <f>SUM(F176)</f>
        <v>120</v>
      </c>
    </row>
    <row r="176" spans="1:6" s="114" customFormat="1" ht="27" customHeight="1" x14ac:dyDescent="0.2">
      <c r="A176" s="61" t="s">
        <v>147</v>
      </c>
      <c r="B176" s="130" t="s">
        <v>225</v>
      </c>
      <c r="C176" s="130" t="s">
        <v>110</v>
      </c>
      <c r="D176" s="130" t="s">
        <v>228</v>
      </c>
      <c r="E176" s="62" t="s">
        <v>148</v>
      </c>
      <c r="F176" s="91">
        <v>120</v>
      </c>
    </row>
    <row r="177" spans="1:6" ht="15.75" x14ac:dyDescent="0.25">
      <c r="A177" s="51" t="s">
        <v>229</v>
      </c>
      <c r="B177" s="86" t="s">
        <v>230</v>
      </c>
      <c r="C177" s="86"/>
      <c r="D177" s="86"/>
      <c r="E177" s="86"/>
      <c r="F177" s="87">
        <f>SUM(F178+F186+F208+F220+F199)</f>
        <v>437071.15</v>
      </c>
    </row>
    <row r="178" spans="1:6" x14ac:dyDescent="0.2">
      <c r="A178" s="131" t="s">
        <v>231</v>
      </c>
      <c r="B178" s="80" t="s">
        <v>230</v>
      </c>
      <c r="C178" s="80" t="s">
        <v>84</v>
      </c>
      <c r="D178" s="80"/>
      <c r="E178" s="80"/>
      <c r="F178" s="81">
        <f>SUM(F179+F183+F181)</f>
        <v>158653.76000000001</v>
      </c>
    </row>
    <row r="179" spans="1:6" s="60" customFormat="1" ht="24.95" customHeight="1" x14ac:dyDescent="0.2">
      <c r="A179" s="58" t="s">
        <v>232</v>
      </c>
      <c r="B179" s="76" t="s">
        <v>230</v>
      </c>
      <c r="C179" s="76" t="s">
        <v>84</v>
      </c>
      <c r="D179" s="76" t="s">
        <v>233</v>
      </c>
      <c r="E179" s="76"/>
      <c r="F179" s="66">
        <f>SUM(F180)</f>
        <v>44033.27</v>
      </c>
    </row>
    <row r="180" spans="1:6" ht="25.5" x14ac:dyDescent="0.2">
      <c r="A180" s="61" t="s">
        <v>149</v>
      </c>
      <c r="B180" s="64" t="s">
        <v>230</v>
      </c>
      <c r="C180" s="64" t="s">
        <v>84</v>
      </c>
      <c r="D180" s="64" t="s">
        <v>233</v>
      </c>
      <c r="E180" s="64" t="s">
        <v>150</v>
      </c>
      <c r="F180" s="78">
        <v>44033.27</v>
      </c>
    </row>
    <row r="181" spans="1:6" s="60" customFormat="1" ht="118.5" customHeight="1" x14ac:dyDescent="0.2">
      <c r="A181" s="58" t="s">
        <v>234</v>
      </c>
      <c r="B181" s="76" t="s">
        <v>230</v>
      </c>
      <c r="C181" s="76" t="s">
        <v>84</v>
      </c>
      <c r="D181" s="76" t="s">
        <v>235</v>
      </c>
      <c r="E181" s="76"/>
      <c r="F181" s="66">
        <f>SUM(F182)</f>
        <v>113935.49</v>
      </c>
    </row>
    <row r="182" spans="1:6" ht="25.5" x14ac:dyDescent="0.2">
      <c r="A182" s="61" t="s">
        <v>149</v>
      </c>
      <c r="B182" s="64" t="s">
        <v>230</v>
      </c>
      <c r="C182" s="64" t="s">
        <v>84</v>
      </c>
      <c r="D182" s="64" t="s">
        <v>235</v>
      </c>
      <c r="E182" s="64" t="s">
        <v>150</v>
      </c>
      <c r="F182" s="78">
        <v>113935.49</v>
      </c>
    </row>
    <row r="183" spans="1:6" ht="14.25" customHeight="1" x14ac:dyDescent="0.25">
      <c r="A183" s="56" t="s">
        <v>138</v>
      </c>
      <c r="B183" s="69" t="s">
        <v>230</v>
      </c>
      <c r="C183" s="69" t="s">
        <v>84</v>
      </c>
      <c r="D183" s="69" t="s">
        <v>139</v>
      </c>
      <c r="E183" s="69"/>
      <c r="F183" s="77">
        <f>SUM(F184)</f>
        <v>685</v>
      </c>
    </row>
    <row r="184" spans="1:6" ht="26.25" customHeight="1" x14ac:dyDescent="0.2">
      <c r="A184" s="61" t="s">
        <v>219</v>
      </c>
      <c r="B184" s="64" t="s">
        <v>230</v>
      </c>
      <c r="C184" s="64" t="s">
        <v>84</v>
      </c>
      <c r="D184" s="76" t="s">
        <v>141</v>
      </c>
      <c r="E184" s="64"/>
      <c r="F184" s="78">
        <f>SUM(F185)</f>
        <v>685</v>
      </c>
    </row>
    <row r="185" spans="1:6" s="60" customFormat="1" ht="25.5" x14ac:dyDescent="0.2">
      <c r="A185" s="58" t="s">
        <v>149</v>
      </c>
      <c r="B185" s="76" t="s">
        <v>230</v>
      </c>
      <c r="C185" s="76" t="s">
        <v>84</v>
      </c>
      <c r="D185" s="76" t="s">
        <v>141</v>
      </c>
      <c r="E185" s="76" t="s">
        <v>150</v>
      </c>
      <c r="F185" s="66">
        <v>685</v>
      </c>
    </row>
    <row r="186" spans="1:6" x14ac:dyDescent="0.2">
      <c r="A186" s="131" t="s">
        <v>239</v>
      </c>
      <c r="B186" s="80" t="s">
        <v>230</v>
      </c>
      <c r="C186" s="80" t="s">
        <v>86</v>
      </c>
      <c r="D186" s="80"/>
      <c r="E186" s="80"/>
      <c r="F186" s="81">
        <f>SUM(F187+F189+F191+F193+F195+F197)</f>
        <v>221034.25999999998</v>
      </c>
    </row>
    <row r="187" spans="1:6" s="60" customFormat="1" ht="37.9" customHeight="1" x14ac:dyDescent="0.2">
      <c r="A187" s="58" t="s">
        <v>219</v>
      </c>
      <c r="B187" s="132" t="s">
        <v>230</v>
      </c>
      <c r="C187" s="132" t="s">
        <v>86</v>
      </c>
      <c r="D187" s="76" t="s">
        <v>141</v>
      </c>
      <c r="E187" s="132"/>
      <c r="F187" s="133">
        <f>SUM(F188)</f>
        <v>920</v>
      </c>
    </row>
    <row r="188" spans="1:6" ht="25.5" customHeight="1" x14ac:dyDescent="0.2">
      <c r="A188" s="61" t="s">
        <v>149</v>
      </c>
      <c r="B188" s="64" t="s">
        <v>230</v>
      </c>
      <c r="C188" s="64" t="s">
        <v>86</v>
      </c>
      <c r="D188" s="64" t="s">
        <v>141</v>
      </c>
      <c r="E188" s="64" t="s">
        <v>150</v>
      </c>
      <c r="F188" s="78">
        <v>920</v>
      </c>
    </row>
    <row r="189" spans="1:6" s="60" customFormat="1" ht="27.2" customHeight="1" x14ac:dyDescent="0.2">
      <c r="A189" s="58" t="s">
        <v>232</v>
      </c>
      <c r="B189" s="76" t="s">
        <v>230</v>
      </c>
      <c r="C189" s="76" t="s">
        <v>86</v>
      </c>
      <c r="D189" s="76" t="s">
        <v>240</v>
      </c>
      <c r="E189" s="76"/>
      <c r="F189" s="66">
        <f>SUM(F190)</f>
        <v>30175.71</v>
      </c>
    </row>
    <row r="190" spans="1:6" ht="25.5" x14ac:dyDescent="0.2">
      <c r="A190" s="61" t="s">
        <v>149</v>
      </c>
      <c r="B190" s="64" t="s">
        <v>230</v>
      </c>
      <c r="C190" s="64" t="s">
        <v>86</v>
      </c>
      <c r="D190" s="64" t="s">
        <v>240</v>
      </c>
      <c r="E190" s="64" t="s">
        <v>150</v>
      </c>
      <c r="F190" s="78">
        <v>30175.71</v>
      </c>
    </row>
    <row r="191" spans="1:6" s="60" customFormat="1" ht="117.6" customHeight="1" x14ac:dyDescent="0.2">
      <c r="A191" s="58" t="s">
        <v>234</v>
      </c>
      <c r="B191" s="76" t="s">
        <v>230</v>
      </c>
      <c r="C191" s="76" t="s">
        <v>86</v>
      </c>
      <c r="D191" s="76" t="s">
        <v>241</v>
      </c>
      <c r="E191" s="76"/>
      <c r="F191" s="66">
        <f>SUM(F192)</f>
        <v>105572.53</v>
      </c>
    </row>
    <row r="192" spans="1:6" ht="25.5" x14ac:dyDescent="0.2">
      <c r="A192" s="61" t="s">
        <v>149</v>
      </c>
      <c r="B192" s="64" t="s">
        <v>230</v>
      </c>
      <c r="C192" s="64" t="s">
        <v>86</v>
      </c>
      <c r="D192" s="64" t="s">
        <v>241</v>
      </c>
      <c r="E192" s="64" t="s">
        <v>150</v>
      </c>
      <c r="F192" s="78">
        <v>105572.53</v>
      </c>
    </row>
    <row r="193" spans="1:6" s="60" customFormat="1" ht="25.5" customHeight="1" x14ac:dyDescent="0.2">
      <c r="A193" s="58" t="s">
        <v>232</v>
      </c>
      <c r="B193" s="76" t="s">
        <v>230</v>
      </c>
      <c r="C193" s="76" t="s">
        <v>242</v>
      </c>
      <c r="D193" s="59" t="s">
        <v>243</v>
      </c>
      <c r="E193" s="76"/>
      <c r="F193" s="66">
        <f>SUM(F194)</f>
        <v>17902.46</v>
      </c>
    </row>
    <row r="194" spans="1:6" ht="28.5" customHeight="1" x14ac:dyDescent="0.2">
      <c r="A194" s="61" t="s">
        <v>149</v>
      </c>
      <c r="B194" s="62" t="s">
        <v>230</v>
      </c>
      <c r="C194" s="62" t="s">
        <v>86</v>
      </c>
      <c r="D194" s="62" t="s">
        <v>243</v>
      </c>
      <c r="E194" s="62" t="s">
        <v>150</v>
      </c>
      <c r="F194" s="78">
        <v>17902.46</v>
      </c>
    </row>
    <row r="195" spans="1:6" s="60" customFormat="1" ht="117.6" customHeight="1" x14ac:dyDescent="0.2">
      <c r="A195" s="58" t="s">
        <v>234</v>
      </c>
      <c r="B195" s="59" t="s">
        <v>230</v>
      </c>
      <c r="C195" s="59" t="s">
        <v>86</v>
      </c>
      <c r="D195" s="76" t="s">
        <v>244</v>
      </c>
      <c r="E195" s="59"/>
      <c r="F195" s="93">
        <f>SUM(F196)</f>
        <v>61791.94</v>
      </c>
    </row>
    <row r="196" spans="1:6" ht="26.25" customHeight="1" x14ac:dyDescent="0.2">
      <c r="A196" s="61" t="s">
        <v>149</v>
      </c>
      <c r="B196" s="62" t="s">
        <v>230</v>
      </c>
      <c r="C196" s="62" t="s">
        <v>86</v>
      </c>
      <c r="D196" s="64" t="s">
        <v>244</v>
      </c>
      <c r="E196" s="62" t="s">
        <v>150</v>
      </c>
      <c r="F196" s="91">
        <v>61791.94</v>
      </c>
    </row>
    <row r="197" spans="1:6" ht="26.25" customHeight="1" x14ac:dyDescent="0.25">
      <c r="A197" s="56" t="s">
        <v>195</v>
      </c>
      <c r="B197" s="57" t="s">
        <v>230</v>
      </c>
      <c r="C197" s="57" t="s">
        <v>86</v>
      </c>
      <c r="D197" s="69" t="s">
        <v>196</v>
      </c>
      <c r="E197" s="57"/>
      <c r="F197" s="98">
        <f>SUM(F198)</f>
        <v>4671.62</v>
      </c>
    </row>
    <row r="198" spans="1:6" ht="26.25" customHeight="1" x14ac:dyDescent="0.2">
      <c r="A198" s="58" t="s">
        <v>108</v>
      </c>
      <c r="B198" s="59" t="s">
        <v>230</v>
      </c>
      <c r="C198" s="59" t="s">
        <v>86</v>
      </c>
      <c r="D198" s="76" t="s">
        <v>196</v>
      </c>
      <c r="E198" s="59" t="s">
        <v>97</v>
      </c>
      <c r="F198" s="93">
        <v>4671.62</v>
      </c>
    </row>
    <row r="199" spans="1:6" s="90" customFormat="1" ht="19.149999999999999" customHeight="1" x14ac:dyDescent="0.2">
      <c r="A199" s="79" t="s">
        <v>245</v>
      </c>
      <c r="B199" s="55" t="s">
        <v>230</v>
      </c>
      <c r="C199" s="55" t="s">
        <v>93</v>
      </c>
      <c r="D199" s="80"/>
      <c r="E199" s="55"/>
      <c r="F199" s="134">
        <f>SUM(F203+F206+F200)</f>
        <v>51490.34</v>
      </c>
    </row>
    <row r="200" spans="1:6" s="60" customFormat="1" ht="37.5" customHeight="1" x14ac:dyDescent="0.2">
      <c r="A200" s="58" t="s">
        <v>236</v>
      </c>
      <c r="B200" s="59" t="s">
        <v>230</v>
      </c>
      <c r="C200" s="59" t="s">
        <v>93</v>
      </c>
      <c r="D200" s="76" t="s">
        <v>246</v>
      </c>
      <c r="E200" s="59"/>
      <c r="F200" s="93">
        <f>SUM(F201+F202)</f>
        <v>1018.14</v>
      </c>
    </row>
    <row r="201" spans="1:6" s="90" customFormat="1" ht="24.75" customHeight="1" x14ac:dyDescent="0.2">
      <c r="A201" s="61" t="s">
        <v>149</v>
      </c>
      <c r="B201" s="62" t="s">
        <v>230</v>
      </c>
      <c r="C201" s="62" t="s">
        <v>93</v>
      </c>
      <c r="D201" s="64" t="s">
        <v>237</v>
      </c>
      <c r="E201" s="62" t="s">
        <v>150</v>
      </c>
      <c r="F201" s="91">
        <v>30</v>
      </c>
    </row>
    <row r="202" spans="1:6" s="90" customFormat="1" ht="24.75" customHeight="1" x14ac:dyDescent="0.2">
      <c r="A202" s="61" t="s">
        <v>149</v>
      </c>
      <c r="B202" s="62" t="s">
        <v>230</v>
      </c>
      <c r="C202" s="62" t="s">
        <v>93</v>
      </c>
      <c r="D202" s="64" t="s">
        <v>238</v>
      </c>
      <c r="E202" s="62" t="s">
        <v>150</v>
      </c>
      <c r="F202" s="91">
        <v>988.14</v>
      </c>
    </row>
    <row r="203" spans="1:6" s="60" customFormat="1" ht="25.5" x14ac:dyDescent="0.2">
      <c r="A203" s="58" t="s">
        <v>232</v>
      </c>
      <c r="B203" s="59" t="s">
        <v>230</v>
      </c>
      <c r="C203" s="59" t="s">
        <v>93</v>
      </c>
      <c r="D203" s="59" t="s">
        <v>247</v>
      </c>
      <c r="E203" s="76"/>
      <c r="F203" s="66">
        <f>SUM(F205+F204)</f>
        <v>50269.2</v>
      </c>
    </row>
    <row r="204" spans="1:6" s="60" customFormat="1" ht="25.5" x14ac:dyDescent="0.2">
      <c r="A204" s="61" t="s">
        <v>108</v>
      </c>
      <c r="B204" s="62" t="s">
        <v>230</v>
      </c>
      <c r="C204" s="62" t="s">
        <v>93</v>
      </c>
      <c r="D204" s="62" t="s">
        <v>247</v>
      </c>
      <c r="E204" s="76" t="s">
        <v>97</v>
      </c>
      <c r="F204" s="66">
        <v>2400</v>
      </c>
    </row>
    <row r="205" spans="1:6" ht="24.95" customHeight="1" x14ac:dyDescent="0.2">
      <c r="A205" s="61" t="s">
        <v>149</v>
      </c>
      <c r="B205" s="62" t="s">
        <v>230</v>
      </c>
      <c r="C205" s="62" t="s">
        <v>93</v>
      </c>
      <c r="D205" s="62" t="s">
        <v>247</v>
      </c>
      <c r="E205" s="62" t="s">
        <v>150</v>
      </c>
      <c r="F205" s="78">
        <v>47869.2</v>
      </c>
    </row>
    <row r="206" spans="1:6" s="60" customFormat="1" ht="39.6" customHeight="1" x14ac:dyDescent="0.2">
      <c r="A206" s="58" t="s">
        <v>219</v>
      </c>
      <c r="B206" s="132" t="s">
        <v>230</v>
      </c>
      <c r="C206" s="132" t="s">
        <v>93</v>
      </c>
      <c r="D206" s="76" t="s">
        <v>141</v>
      </c>
      <c r="E206" s="132"/>
      <c r="F206" s="133">
        <f>SUM(F207)</f>
        <v>203</v>
      </c>
    </row>
    <row r="207" spans="1:6" ht="25.5" customHeight="1" x14ac:dyDescent="0.2">
      <c r="A207" s="61" t="s">
        <v>149</v>
      </c>
      <c r="B207" s="64" t="s">
        <v>230</v>
      </c>
      <c r="C207" s="64" t="s">
        <v>93</v>
      </c>
      <c r="D207" s="64" t="s">
        <v>141</v>
      </c>
      <c r="E207" s="64" t="s">
        <v>150</v>
      </c>
      <c r="F207" s="78">
        <v>203</v>
      </c>
    </row>
    <row r="208" spans="1:6" x14ac:dyDescent="0.2">
      <c r="A208" s="131" t="s">
        <v>248</v>
      </c>
      <c r="B208" s="80" t="s">
        <v>230</v>
      </c>
      <c r="C208" s="80" t="s">
        <v>230</v>
      </c>
      <c r="D208" s="80"/>
      <c r="E208" s="80"/>
      <c r="F208" s="81">
        <f>SUM(F209)</f>
        <v>5242.79</v>
      </c>
    </row>
    <row r="209" spans="1:6" s="101" customFormat="1" ht="13.5" x14ac:dyDescent="0.25">
      <c r="A209" s="75" t="s">
        <v>249</v>
      </c>
      <c r="B209" s="69" t="s">
        <v>230</v>
      </c>
      <c r="C209" s="69" t="s">
        <v>230</v>
      </c>
      <c r="D209" s="69"/>
      <c r="E209" s="69"/>
      <c r="F209" s="77">
        <f>SUM(F213+F215+F217+F210)</f>
        <v>5242.79</v>
      </c>
    </row>
    <row r="210" spans="1:6" s="99" customFormat="1" ht="38.25" x14ac:dyDescent="0.2">
      <c r="A210" s="61" t="s">
        <v>250</v>
      </c>
      <c r="B210" s="64" t="s">
        <v>230</v>
      </c>
      <c r="C210" s="64" t="s">
        <v>230</v>
      </c>
      <c r="D210" s="64" t="s">
        <v>251</v>
      </c>
      <c r="E210" s="64"/>
      <c r="F210" s="78">
        <f>SUM(F211+F212)</f>
        <v>3099.02</v>
      </c>
    </row>
    <row r="211" spans="1:6" s="100" customFormat="1" x14ac:dyDescent="0.2">
      <c r="A211" s="129" t="s">
        <v>106</v>
      </c>
      <c r="B211" s="76" t="s">
        <v>230</v>
      </c>
      <c r="C211" s="76" t="s">
        <v>230</v>
      </c>
      <c r="D211" s="76" t="s">
        <v>251</v>
      </c>
      <c r="E211" s="76" t="s">
        <v>107</v>
      </c>
      <c r="F211" s="66">
        <v>1520.66</v>
      </c>
    </row>
    <row r="212" spans="1:6" s="100" customFormat="1" ht="25.5" x14ac:dyDescent="0.2">
      <c r="A212" s="58" t="s">
        <v>149</v>
      </c>
      <c r="B212" s="76" t="s">
        <v>230</v>
      </c>
      <c r="C212" s="76" t="s">
        <v>230</v>
      </c>
      <c r="D212" s="76" t="s">
        <v>251</v>
      </c>
      <c r="E212" s="76" t="s">
        <v>150</v>
      </c>
      <c r="F212" s="66">
        <v>1578.36</v>
      </c>
    </row>
    <row r="213" spans="1:6" s="99" customFormat="1" ht="25.5" x14ac:dyDescent="0.2">
      <c r="A213" s="61" t="s">
        <v>252</v>
      </c>
      <c r="B213" s="64" t="s">
        <v>230</v>
      </c>
      <c r="C213" s="64" t="s">
        <v>230</v>
      </c>
      <c r="D213" s="64" t="s">
        <v>253</v>
      </c>
      <c r="E213" s="64"/>
      <c r="F213" s="78">
        <f>SUM(F214)</f>
        <v>1193.77</v>
      </c>
    </row>
    <row r="214" spans="1:6" s="100" customFormat="1" ht="25.5" x14ac:dyDescent="0.2">
      <c r="A214" s="58" t="s">
        <v>149</v>
      </c>
      <c r="B214" s="76" t="s">
        <v>230</v>
      </c>
      <c r="C214" s="76" t="s">
        <v>230</v>
      </c>
      <c r="D214" s="76" t="s">
        <v>253</v>
      </c>
      <c r="E214" s="76" t="s">
        <v>150</v>
      </c>
      <c r="F214" s="66">
        <v>1193.77</v>
      </c>
    </row>
    <row r="215" spans="1:6" s="100" customFormat="1" ht="25.5" x14ac:dyDescent="0.2">
      <c r="A215" s="58" t="s">
        <v>254</v>
      </c>
      <c r="B215" s="76" t="s">
        <v>230</v>
      </c>
      <c r="C215" s="76" t="s">
        <v>230</v>
      </c>
      <c r="D215" s="59" t="s">
        <v>163</v>
      </c>
      <c r="E215" s="76"/>
      <c r="F215" s="66">
        <f>SUM(F216)</f>
        <v>650</v>
      </c>
    </row>
    <row r="216" spans="1:6" s="100" customFormat="1" ht="25.5" x14ac:dyDescent="0.2">
      <c r="A216" s="61" t="s">
        <v>149</v>
      </c>
      <c r="B216" s="64" t="s">
        <v>230</v>
      </c>
      <c r="C216" s="64" t="s">
        <v>230</v>
      </c>
      <c r="D216" s="62" t="s">
        <v>163</v>
      </c>
      <c r="E216" s="64" t="s">
        <v>150</v>
      </c>
      <c r="F216" s="78">
        <v>650</v>
      </c>
    </row>
    <row r="217" spans="1:6" ht="15.75" customHeight="1" x14ac:dyDescent="0.2">
      <c r="A217" s="83" t="s">
        <v>255</v>
      </c>
      <c r="B217" s="64" t="s">
        <v>230</v>
      </c>
      <c r="C217" s="64" t="s">
        <v>230</v>
      </c>
      <c r="D217" s="62" t="s">
        <v>256</v>
      </c>
      <c r="E217" s="62"/>
      <c r="F217" s="91">
        <f>SUM(F218+F219)</f>
        <v>300</v>
      </c>
    </row>
    <row r="218" spans="1:6" s="60" customFormat="1" ht="25.5" x14ac:dyDescent="0.2">
      <c r="A218" s="58" t="s">
        <v>108</v>
      </c>
      <c r="B218" s="76" t="s">
        <v>230</v>
      </c>
      <c r="C218" s="76" t="s">
        <v>230</v>
      </c>
      <c r="D218" s="59" t="s">
        <v>256</v>
      </c>
      <c r="E218" s="76" t="s">
        <v>97</v>
      </c>
      <c r="F218" s="66">
        <v>159.02000000000001</v>
      </c>
    </row>
    <row r="219" spans="1:6" s="60" customFormat="1" ht="25.5" x14ac:dyDescent="0.2">
      <c r="A219" s="58" t="s">
        <v>149</v>
      </c>
      <c r="B219" s="76" t="s">
        <v>230</v>
      </c>
      <c r="C219" s="76" t="s">
        <v>230</v>
      </c>
      <c r="D219" s="59" t="s">
        <v>256</v>
      </c>
      <c r="E219" s="76" t="s">
        <v>150</v>
      </c>
      <c r="F219" s="66">
        <v>140.97999999999999</v>
      </c>
    </row>
    <row r="220" spans="1:6" x14ac:dyDescent="0.2">
      <c r="A220" s="131" t="s">
        <v>257</v>
      </c>
      <c r="B220" s="80" t="s">
        <v>230</v>
      </c>
      <c r="C220" s="80" t="s">
        <v>176</v>
      </c>
      <c r="D220" s="80"/>
      <c r="E220" s="80"/>
      <c r="F220" s="81">
        <f>SUM(F221)</f>
        <v>650</v>
      </c>
    </row>
    <row r="221" spans="1:6" s="63" customFormat="1" ht="13.5" x14ac:dyDescent="0.25">
      <c r="A221" s="56" t="s">
        <v>138</v>
      </c>
      <c r="B221" s="69" t="s">
        <v>230</v>
      </c>
      <c r="C221" s="69" t="s">
        <v>176</v>
      </c>
      <c r="D221" s="57" t="s">
        <v>139</v>
      </c>
      <c r="E221" s="57"/>
      <c r="F221" s="77">
        <f>SUM(F224+F222)</f>
        <v>650</v>
      </c>
    </row>
    <row r="222" spans="1:6" s="63" customFormat="1" ht="27" customHeight="1" x14ac:dyDescent="0.25">
      <c r="A222" s="61" t="s">
        <v>258</v>
      </c>
      <c r="B222" s="62" t="s">
        <v>230</v>
      </c>
      <c r="C222" s="62" t="s">
        <v>176</v>
      </c>
      <c r="D222" s="62" t="s">
        <v>163</v>
      </c>
      <c r="E222" s="62"/>
      <c r="F222" s="91">
        <f>SUM(F223)</f>
        <v>300</v>
      </c>
    </row>
    <row r="223" spans="1:6" s="63" customFormat="1" ht="30.6" customHeight="1" x14ac:dyDescent="0.25">
      <c r="A223" s="58" t="s">
        <v>149</v>
      </c>
      <c r="B223" s="76" t="s">
        <v>230</v>
      </c>
      <c r="C223" s="76" t="s">
        <v>176</v>
      </c>
      <c r="D223" s="59" t="s">
        <v>163</v>
      </c>
      <c r="E223" s="59" t="s">
        <v>150</v>
      </c>
      <c r="F223" s="93">
        <v>300</v>
      </c>
    </row>
    <row r="224" spans="1:6" ht="25.5" x14ac:dyDescent="0.2">
      <c r="A224" s="83" t="s">
        <v>232</v>
      </c>
      <c r="B224" s="64" t="s">
        <v>230</v>
      </c>
      <c r="C224" s="64" t="s">
        <v>176</v>
      </c>
      <c r="D224" s="64" t="s">
        <v>259</v>
      </c>
      <c r="E224" s="64"/>
      <c r="F224" s="78">
        <f>SUM(F225+F226)</f>
        <v>350</v>
      </c>
    </row>
    <row r="225" spans="1:6" s="60" customFormat="1" ht="25.5" x14ac:dyDescent="0.2">
      <c r="A225" s="58" t="s">
        <v>108</v>
      </c>
      <c r="B225" s="76" t="s">
        <v>230</v>
      </c>
      <c r="C225" s="76" t="s">
        <v>176</v>
      </c>
      <c r="D225" s="76" t="s">
        <v>259</v>
      </c>
      <c r="E225" s="76" t="s">
        <v>97</v>
      </c>
      <c r="F225" s="66">
        <v>35.21</v>
      </c>
    </row>
    <row r="226" spans="1:6" s="60" customFormat="1" ht="25.5" x14ac:dyDescent="0.2">
      <c r="A226" s="58" t="s">
        <v>149</v>
      </c>
      <c r="B226" s="76" t="s">
        <v>230</v>
      </c>
      <c r="C226" s="76" t="s">
        <v>176</v>
      </c>
      <c r="D226" s="76" t="s">
        <v>259</v>
      </c>
      <c r="E226" s="76" t="s">
        <v>150</v>
      </c>
      <c r="F226" s="66">
        <v>314.79000000000002</v>
      </c>
    </row>
    <row r="227" spans="1:6" ht="18" customHeight="1" x14ac:dyDescent="0.25">
      <c r="A227" s="85" t="s">
        <v>260</v>
      </c>
      <c r="B227" s="86" t="s">
        <v>172</v>
      </c>
      <c r="C227" s="86"/>
      <c r="D227" s="86"/>
      <c r="E227" s="86"/>
      <c r="F227" s="87">
        <f>SUM(F228+F239)</f>
        <v>39318.89</v>
      </c>
    </row>
    <row r="228" spans="1:6" ht="14.25" x14ac:dyDescent="0.2">
      <c r="A228" s="54" t="s">
        <v>261</v>
      </c>
      <c r="B228" s="52" t="s">
        <v>172</v>
      </c>
      <c r="C228" s="52" t="s">
        <v>84</v>
      </c>
      <c r="D228" s="52"/>
      <c r="E228" s="52"/>
      <c r="F228" s="53">
        <f>SUM(F232+F229)</f>
        <v>36804.89</v>
      </c>
    </row>
    <row r="229" spans="1:6" s="60" customFormat="1" ht="15" x14ac:dyDescent="0.25">
      <c r="A229" s="102" t="s">
        <v>262</v>
      </c>
      <c r="B229" s="69" t="s">
        <v>172</v>
      </c>
      <c r="C229" s="69" t="s">
        <v>84</v>
      </c>
      <c r="D229" s="69"/>
      <c r="E229" s="69"/>
      <c r="F229" s="77">
        <f>SUM(F231+F230)</f>
        <v>188.89</v>
      </c>
    </row>
    <row r="230" spans="1:6" s="60" customFormat="1" ht="25.5" x14ac:dyDescent="0.2">
      <c r="A230" s="58" t="s">
        <v>149</v>
      </c>
      <c r="B230" s="76" t="s">
        <v>172</v>
      </c>
      <c r="C230" s="76" t="s">
        <v>84</v>
      </c>
      <c r="D230" s="76" t="s">
        <v>263</v>
      </c>
      <c r="E230" s="76" t="s">
        <v>150</v>
      </c>
      <c r="F230" s="66">
        <v>50</v>
      </c>
    </row>
    <row r="231" spans="1:6" ht="25.5" x14ac:dyDescent="0.2">
      <c r="A231" s="58" t="s">
        <v>149</v>
      </c>
      <c r="B231" s="76" t="s">
        <v>172</v>
      </c>
      <c r="C231" s="76" t="s">
        <v>84</v>
      </c>
      <c r="D231" s="76" t="s">
        <v>264</v>
      </c>
      <c r="E231" s="76" t="s">
        <v>150</v>
      </c>
      <c r="F231" s="66">
        <v>138.88999999999999</v>
      </c>
    </row>
    <row r="232" spans="1:6" s="60" customFormat="1" ht="40.5" x14ac:dyDescent="0.25">
      <c r="A232" s="56" t="s">
        <v>265</v>
      </c>
      <c r="B232" s="69" t="s">
        <v>266</v>
      </c>
      <c r="C232" s="69" t="s">
        <v>84</v>
      </c>
      <c r="D232" s="69" t="s">
        <v>267</v>
      </c>
      <c r="E232" s="69"/>
      <c r="F232" s="77">
        <f>SUM(F233+F235+F237)</f>
        <v>36616</v>
      </c>
    </row>
    <row r="233" spans="1:6" ht="13.5" x14ac:dyDescent="0.25">
      <c r="A233" s="56" t="s">
        <v>268</v>
      </c>
      <c r="B233" s="69" t="s">
        <v>172</v>
      </c>
      <c r="C233" s="69" t="s">
        <v>84</v>
      </c>
      <c r="D233" s="69" t="s">
        <v>269</v>
      </c>
      <c r="E233" s="69"/>
      <c r="F233" s="77">
        <f>SUM(F234)</f>
        <v>17400</v>
      </c>
    </row>
    <row r="234" spans="1:6" s="60" customFormat="1" ht="25.5" x14ac:dyDescent="0.2">
      <c r="A234" s="58" t="s">
        <v>149</v>
      </c>
      <c r="B234" s="76" t="s">
        <v>172</v>
      </c>
      <c r="C234" s="76" t="s">
        <v>84</v>
      </c>
      <c r="D234" s="76" t="s">
        <v>269</v>
      </c>
      <c r="E234" s="76" t="s">
        <v>150</v>
      </c>
      <c r="F234" s="66">
        <v>17400</v>
      </c>
    </row>
    <row r="235" spans="1:6" ht="13.5" x14ac:dyDescent="0.25">
      <c r="A235" s="56" t="s">
        <v>270</v>
      </c>
      <c r="B235" s="69" t="s">
        <v>172</v>
      </c>
      <c r="C235" s="69" t="s">
        <v>84</v>
      </c>
      <c r="D235" s="69" t="s">
        <v>271</v>
      </c>
      <c r="E235" s="69"/>
      <c r="F235" s="77">
        <f>SUM(F236)</f>
        <v>2650</v>
      </c>
    </row>
    <row r="236" spans="1:6" s="60" customFormat="1" ht="25.5" x14ac:dyDescent="0.2">
      <c r="A236" s="58" t="s">
        <v>149</v>
      </c>
      <c r="B236" s="76" t="s">
        <v>172</v>
      </c>
      <c r="C236" s="76" t="s">
        <v>84</v>
      </c>
      <c r="D236" s="76" t="s">
        <v>271</v>
      </c>
      <c r="E236" s="76" t="s">
        <v>150</v>
      </c>
      <c r="F236" s="66">
        <v>2650</v>
      </c>
    </row>
    <row r="237" spans="1:6" ht="13.5" x14ac:dyDescent="0.25">
      <c r="A237" s="56" t="s">
        <v>272</v>
      </c>
      <c r="B237" s="69" t="s">
        <v>172</v>
      </c>
      <c r="C237" s="69" t="s">
        <v>84</v>
      </c>
      <c r="D237" s="76" t="s">
        <v>273</v>
      </c>
      <c r="E237" s="69"/>
      <c r="F237" s="77">
        <f>SUM(F238)</f>
        <v>16566</v>
      </c>
    </row>
    <row r="238" spans="1:6" s="60" customFormat="1" ht="25.5" x14ac:dyDescent="0.2">
      <c r="A238" s="58" t="s">
        <v>149</v>
      </c>
      <c r="B238" s="76" t="s">
        <v>172</v>
      </c>
      <c r="C238" s="76" t="s">
        <v>84</v>
      </c>
      <c r="D238" s="76" t="s">
        <v>273</v>
      </c>
      <c r="E238" s="76" t="s">
        <v>150</v>
      </c>
      <c r="F238" s="66">
        <v>16566</v>
      </c>
    </row>
    <row r="239" spans="1:6" s="90" customFormat="1" ht="15.2" customHeight="1" x14ac:dyDescent="0.2">
      <c r="A239" s="135" t="s">
        <v>274</v>
      </c>
      <c r="B239" s="80" t="s">
        <v>172</v>
      </c>
      <c r="C239" s="80" t="s">
        <v>101</v>
      </c>
      <c r="D239" s="80"/>
      <c r="E239" s="80"/>
      <c r="F239" s="81">
        <f>SUM(F240)</f>
        <v>2514</v>
      </c>
    </row>
    <row r="240" spans="1:6" ht="15.75" customHeight="1" x14ac:dyDescent="0.25">
      <c r="A240" s="56" t="s">
        <v>138</v>
      </c>
      <c r="B240" s="69" t="s">
        <v>172</v>
      </c>
      <c r="C240" s="69" t="s">
        <v>101</v>
      </c>
      <c r="D240" s="69" t="s">
        <v>139</v>
      </c>
      <c r="E240" s="69"/>
      <c r="F240" s="77">
        <f>SUM(F241)</f>
        <v>2514</v>
      </c>
    </row>
    <row r="241" spans="1:6" s="60" customFormat="1" ht="25.15" customHeight="1" x14ac:dyDescent="0.2">
      <c r="A241" s="58" t="s">
        <v>265</v>
      </c>
      <c r="B241" s="76" t="s">
        <v>172</v>
      </c>
      <c r="C241" s="76" t="s">
        <v>101</v>
      </c>
      <c r="D241" s="76" t="s">
        <v>267</v>
      </c>
      <c r="E241" s="76"/>
      <c r="F241" s="66">
        <f>SUM(F242+F243)</f>
        <v>2514</v>
      </c>
    </row>
    <row r="242" spans="1:6" ht="25.5" x14ac:dyDescent="0.2">
      <c r="A242" s="61" t="s">
        <v>108</v>
      </c>
      <c r="B242" s="64" t="s">
        <v>172</v>
      </c>
      <c r="C242" s="64" t="s">
        <v>101</v>
      </c>
      <c r="D242" s="64" t="s">
        <v>267</v>
      </c>
      <c r="E242" s="64" t="s">
        <v>97</v>
      </c>
      <c r="F242" s="78">
        <v>1729.15</v>
      </c>
    </row>
    <row r="243" spans="1:6" ht="25.5" x14ac:dyDescent="0.2">
      <c r="A243" s="58" t="s">
        <v>149</v>
      </c>
      <c r="B243" s="76" t="s">
        <v>172</v>
      </c>
      <c r="C243" s="76" t="s">
        <v>101</v>
      </c>
      <c r="D243" s="76" t="s">
        <v>267</v>
      </c>
      <c r="E243" s="64" t="s">
        <v>150</v>
      </c>
      <c r="F243" s="78">
        <v>784.85</v>
      </c>
    </row>
    <row r="244" spans="1:6" ht="15.75" x14ac:dyDescent="0.25">
      <c r="A244" s="51" t="s">
        <v>275</v>
      </c>
      <c r="B244" s="86" t="s">
        <v>276</v>
      </c>
      <c r="C244" s="86"/>
      <c r="D244" s="86"/>
      <c r="E244" s="86"/>
      <c r="F244" s="87">
        <f>SUM(F245+F250+F254+F285+F294)</f>
        <v>54926.929999999993</v>
      </c>
    </row>
    <row r="245" spans="1:6" ht="14.25" x14ac:dyDescent="0.2">
      <c r="A245" s="74" t="s">
        <v>277</v>
      </c>
      <c r="B245" s="52" t="s">
        <v>276</v>
      </c>
      <c r="C245" s="52" t="s">
        <v>84</v>
      </c>
      <c r="D245" s="55" t="s">
        <v>278</v>
      </c>
      <c r="E245" s="52"/>
      <c r="F245" s="53">
        <f>SUM(F246)</f>
        <v>1900</v>
      </c>
    </row>
    <row r="246" spans="1:6" s="60" customFormat="1" ht="27" x14ac:dyDescent="0.25">
      <c r="A246" s="56" t="s">
        <v>279</v>
      </c>
      <c r="B246" s="69" t="s">
        <v>276</v>
      </c>
      <c r="C246" s="69" t="s">
        <v>84</v>
      </c>
      <c r="D246" s="57" t="s">
        <v>278</v>
      </c>
      <c r="E246" s="69"/>
      <c r="F246" s="77">
        <f>SUM(F247)</f>
        <v>1900</v>
      </c>
    </row>
    <row r="247" spans="1:6" ht="25.15" customHeight="1" x14ac:dyDescent="0.2">
      <c r="A247" s="58" t="s">
        <v>280</v>
      </c>
      <c r="B247" s="76" t="s">
        <v>276</v>
      </c>
      <c r="C247" s="76" t="s">
        <v>84</v>
      </c>
      <c r="D247" s="59" t="s">
        <v>278</v>
      </c>
      <c r="E247" s="76"/>
      <c r="F247" s="66">
        <f>SUM(F249+F248)</f>
        <v>1900</v>
      </c>
    </row>
    <row r="248" spans="1:6" ht="27.2" customHeight="1" x14ac:dyDescent="0.2">
      <c r="A248" s="61" t="s">
        <v>108</v>
      </c>
      <c r="B248" s="64" t="s">
        <v>276</v>
      </c>
      <c r="C248" s="64" t="s">
        <v>84</v>
      </c>
      <c r="D248" s="62" t="s">
        <v>278</v>
      </c>
      <c r="E248" s="64" t="s">
        <v>97</v>
      </c>
      <c r="F248" s="78">
        <v>10</v>
      </c>
    </row>
    <row r="249" spans="1:6" x14ac:dyDescent="0.2">
      <c r="A249" s="71" t="s">
        <v>106</v>
      </c>
      <c r="B249" s="62" t="s">
        <v>276</v>
      </c>
      <c r="C249" s="62" t="s">
        <v>84</v>
      </c>
      <c r="D249" s="62" t="s">
        <v>278</v>
      </c>
      <c r="E249" s="62" t="s">
        <v>107</v>
      </c>
      <c r="F249" s="78">
        <v>1890</v>
      </c>
    </row>
    <row r="250" spans="1:6" ht="14.25" x14ac:dyDescent="0.2">
      <c r="A250" s="54" t="s">
        <v>281</v>
      </c>
      <c r="B250" s="67" t="s">
        <v>276</v>
      </c>
      <c r="C250" s="67" t="s">
        <v>86</v>
      </c>
      <c r="D250" s="67"/>
      <c r="E250" s="67"/>
      <c r="F250" s="53">
        <f>SUM(F251)</f>
        <v>15820.28</v>
      </c>
    </row>
    <row r="251" spans="1:6" ht="16.5" customHeight="1" x14ac:dyDescent="0.25">
      <c r="A251" s="56" t="s">
        <v>282</v>
      </c>
      <c r="B251" s="57" t="s">
        <v>276</v>
      </c>
      <c r="C251" s="57" t="s">
        <v>86</v>
      </c>
      <c r="D251" s="55" t="s">
        <v>283</v>
      </c>
      <c r="E251" s="57"/>
      <c r="F251" s="77">
        <f>SUM(F252)</f>
        <v>15820.28</v>
      </c>
    </row>
    <row r="252" spans="1:6" x14ac:dyDescent="0.2">
      <c r="A252" s="61" t="s">
        <v>284</v>
      </c>
      <c r="B252" s="62" t="s">
        <v>276</v>
      </c>
      <c r="C252" s="62" t="s">
        <v>86</v>
      </c>
      <c r="D252" s="62" t="s">
        <v>283</v>
      </c>
      <c r="E252" s="62"/>
      <c r="F252" s="78">
        <f>SUM(F253)</f>
        <v>15820.28</v>
      </c>
    </row>
    <row r="253" spans="1:6" ht="25.5" x14ac:dyDescent="0.2">
      <c r="A253" s="58" t="s">
        <v>149</v>
      </c>
      <c r="B253" s="59" t="s">
        <v>276</v>
      </c>
      <c r="C253" s="59" t="s">
        <v>86</v>
      </c>
      <c r="D253" s="59" t="s">
        <v>283</v>
      </c>
      <c r="E253" s="59" t="s">
        <v>150</v>
      </c>
      <c r="F253" s="66">
        <v>15820.28</v>
      </c>
    </row>
    <row r="254" spans="1:6" ht="14.25" x14ac:dyDescent="0.2">
      <c r="A254" s="136" t="s">
        <v>285</v>
      </c>
      <c r="B254" s="67" t="s">
        <v>276</v>
      </c>
      <c r="C254" s="67" t="s">
        <v>93</v>
      </c>
      <c r="D254" s="67"/>
      <c r="E254" s="67"/>
      <c r="F254" s="68">
        <f>SUM(F255)</f>
        <v>11023.310000000001</v>
      </c>
    </row>
    <row r="255" spans="1:6" ht="13.5" x14ac:dyDescent="0.25">
      <c r="A255" s="137" t="s">
        <v>286</v>
      </c>
      <c r="B255" s="57" t="s">
        <v>276</v>
      </c>
      <c r="C255" s="57" t="s">
        <v>93</v>
      </c>
      <c r="D255" s="57"/>
      <c r="E255" s="57"/>
      <c r="F255" s="98">
        <f>SUM(F258+F272+F256)</f>
        <v>11023.310000000001</v>
      </c>
    </row>
    <row r="256" spans="1:6" ht="78" customHeight="1" x14ac:dyDescent="0.2">
      <c r="A256" s="138" t="s">
        <v>287</v>
      </c>
      <c r="B256" s="59" t="s">
        <v>276</v>
      </c>
      <c r="C256" s="59" t="s">
        <v>93</v>
      </c>
      <c r="D256" s="59" t="s">
        <v>288</v>
      </c>
      <c r="E256" s="59"/>
      <c r="F256" s="93">
        <f>SUM(F257)</f>
        <v>332.61</v>
      </c>
    </row>
    <row r="257" spans="1:6" ht="25.5" x14ac:dyDescent="0.2">
      <c r="A257" s="61" t="s">
        <v>108</v>
      </c>
      <c r="B257" s="62" t="s">
        <v>276</v>
      </c>
      <c r="C257" s="62" t="s">
        <v>93</v>
      </c>
      <c r="D257" s="62" t="s">
        <v>288</v>
      </c>
      <c r="E257" s="62" t="s">
        <v>97</v>
      </c>
      <c r="F257" s="91">
        <v>332.61</v>
      </c>
    </row>
    <row r="258" spans="1:6" ht="24.75" x14ac:dyDescent="0.25">
      <c r="A258" s="139" t="s">
        <v>279</v>
      </c>
      <c r="B258" s="57" t="s">
        <v>276</v>
      </c>
      <c r="C258" s="57" t="s">
        <v>93</v>
      </c>
      <c r="D258" s="57" t="s">
        <v>289</v>
      </c>
      <c r="E258" s="57"/>
      <c r="F258" s="98">
        <f>SUM(F259)</f>
        <v>890.7</v>
      </c>
    </row>
    <row r="259" spans="1:6" x14ac:dyDescent="0.2">
      <c r="A259" s="61" t="s">
        <v>106</v>
      </c>
      <c r="B259" s="62" t="s">
        <v>276</v>
      </c>
      <c r="C259" s="62" t="s">
        <v>93</v>
      </c>
      <c r="D259" s="62" t="s">
        <v>289</v>
      </c>
      <c r="E259" s="62"/>
      <c r="F259" s="91">
        <f>SUM(F266+F269+F263+F260)</f>
        <v>890.7</v>
      </c>
    </row>
    <row r="260" spans="1:6" ht="51" x14ac:dyDescent="0.2">
      <c r="A260" s="138" t="s">
        <v>290</v>
      </c>
      <c r="B260" s="59" t="s">
        <v>276</v>
      </c>
      <c r="C260" s="59" t="s">
        <v>93</v>
      </c>
      <c r="D260" s="59" t="s">
        <v>291</v>
      </c>
      <c r="E260" s="59"/>
      <c r="F260" s="93">
        <f>SUM(F261+F262)</f>
        <v>200</v>
      </c>
    </row>
    <row r="261" spans="1:6" ht="25.5" x14ac:dyDescent="0.2">
      <c r="A261" s="61" t="s">
        <v>108</v>
      </c>
      <c r="B261" s="62" t="s">
        <v>276</v>
      </c>
      <c r="C261" s="62" t="s">
        <v>93</v>
      </c>
      <c r="D261" s="62" t="s">
        <v>291</v>
      </c>
      <c r="E261" s="62" t="s">
        <v>97</v>
      </c>
      <c r="F261" s="91">
        <v>1</v>
      </c>
    </row>
    <row r="262" spans="1:6" x14ac:dyDescent="0.2">
      <c r="A262" s="71" t="s">
        <v>106</v>
      </c>
      <c r="B262" s="62" t="s">
        <v>276</v>
      </c>
      <c r="C262" s="62" t="s">
        <v>93</v>
      </c>
      <c r="D262" s="62" t="s">
        <v>291</v>
      </c>
      <c r="E262" s="62" t="s">
        <v>107</v>
      </c>
      <c r="F262" s="91">
        <v>199</v>
      </c>
    </row>
    <row r="263" spans="1:6" ht="38.25" x14ac:dyDescent="0.2">
      <c r="A263" s="138" t="s">
        <v>292</v>
      </c>
      <c r="B263" s="59" t="s">
        <v>276</v>
      </c>
      <c r="C263" s="59" t="s">
        <v>93</v>
      </c>
      <c r="D263" s="59" t="s">
        <v>293</v>
      </c>
      <c r="E263" s="59"/>
      <c r="F263" s="93">
        <f>SUM(F265+F264)</f>
        <v>150</v>
      </c>
    </row>
    <row r="264" spans="1:6" ht="25.5" customHeight="1" x14ac:dyDescent="0.2">
      <c r="A264" s="61" t="s">
        <v>108</v>
      </c>
      <c r="B264" s="62" t="s">
        <v>276</v>
      </c>
      <c r="C264" s="62" t="s">
        <v>93</v>
      </c>
      <c r="D264" s="62" t="s">
        <v>293</v>
      </c>
      <c r="E264" s="62" t="s">
        <v>97</v>
      </c>
      <c r="F264" s="91">
        <v>1</v>
      </c>
    </row>
    <row r="265" spans="1:6" x14ac:dyDescent="0.2">
      <c r="A265" s="71" t="s">
        <v>106</v>
      </c>
      <c r="B265" s="62" t="s">
        <v>276</v>
      </c>
      <c r="C265" s="62" t="s">
        <v>93</v>
      </c>
      <c r="D265" s="62" t="s">
        <v>293</v>
      </c>
      <c r="E265" s="62" t="s">
        <v>107</v>
      </c>
      <c r="F265" s="91">
        <v>149</v>
      </c>
    </row>
    <row r="266" spans="1:6" s="60" customFormat="1" ht="39.200000000000003" customHeight="1" x14ac:dyDescent="0.2">
      <c r="A266" s="138" t="s">
        <v>294</v>
      </c>
      <c r="B266" s="59" t="s">
        <v>276</v>
      </c>
      <c r="C266" s="59" t="s">
        <v>93</v>
      </c>
      <c r="D266" s="59" t="s">
        <v>295</v>
      </c>
      <c r="E266" s="59"/>
      <c r="F266" s="93">
        <f>SUM(F268+F267)</f>
        <v>288.10000000000002</v>
      </c>
    </row>
    <row r="267" spans="1:6" ht="26.25" customHeight="1" x14ac:dyDescent="0.2">
      <c r="A267" s="61" t="s">
        <v>108</v>
      </c>
      <c r="B267" s="62" t="s">
        <v>276</v>
      </c>
      <c r="C267" s="62" t="s">
        <v>93</v>
      </c>
      <c r="D267" s="62" t="s">
        <v>295</v>
      </c>
      <c r="E267" s="62" t="s">
        <v>97</v>
      </c>
      <c r="F267" s="91">
        <v>0.6</v>
      </c>
    </row>
    <row r="268" spans="1:6" x14ac:dyDescent="0.2">
      <c r="A268" s="71" t="s">
        <v>106</v>
      </c>
      <c r="B268" s="62" t="s">
        <v>276</v>
      </c>
      <c r="C268" s="62" t="s">
        <v>93</v>
      </c>
      <c r="D268" s="62" t="s">
        <v>295</v>
      </c>
      <c r="E268" s="62" t="s">
        <v>107</v>
      </c>
      <c r="F268" s="91">
        <v>287.5</v>
      </c>
    </row>
    <row r="269" spans="1:6" s="60" customFormat="1" ht="38.25" customHeight="1" x14ac:dyDescent="0.2">
      <c r="A269" s="138" t="s">
        <v>296</v>
      </c>
      <c r="B269" s="59" t="s">
        <v>276</v>
      </c>
      <c r="C269" s="59" t="s">
        <v>93</v>
      </c>
      <c r="D269" s="59" t="s">
        <v>297</v>
      </c>
      <c r="E269" s="59"/>
      <c r="F269" s="93">
        <f>SUM(F271+F270)</f>
        <v>252.6</v>
      </c>
    </row>
    <row r="270" spans="1:6" s="60" customFormat="1" ht="24.95" customHeight="1" x14ac:dyDescent="0.2">
      <c r="A270" s="61" t="s">
        <v>108</v>
      </c>
      <c r="B270" s="62" t="s">
        <v>276</v>
      </c>
      <c r="C270" s="62" t="s">
        <v>93</v>
      </c>
      <c r="D270" s="62" t="s">
        <v>297</v>
      </c>
      <c r="E270" s="62" t="s">
        <v>97</v>
      </c>
      <c r="F270" s="91">
        <v>0.6</v>
      </c>
    </row>
    <row r="271" spans="1:6" x14ac:dyDescent="0.2">
      <c r="A271" s="71" t="s">
        <v>106</v>
      </c>
      <c r="B271" s="62" t="s">
        <v>276</v>
      </c>
      <c r="C271" s="62" t="s">
        <v>93</v>
      </c>
      <c r="D271" s="62" t="s">
        <v>297</v>
      </c>
      <c r="E271" s="62" t="s">
        <v>107</v>
      </c>
      <c r="F271" s="91">
        <v>252</v>
      </c>
    </row>
    <row r="272" spans="1:6" ht="15.75" customHeight="1" x14ac:dyDescent="0.25">
      <c r="A272" s="56" t="s">
        <v>138</v>
      </c>
      <c r="B272" s="57" t="s">
        <v>276</v>
      </c>
      <c r="C272" s="57" t="s">
        <v>93</v>
      </c>
      <c r="D272" s="57" t="s">
        <v>139</v>
      </c>
      <c r="E272" s="57"/>
      <c r="F272" s="98">
        <f>SUM(F277+F281+F283+F273)</f>
        <v>9800</v>
      </c>
    </row>
    <row r="273" spans="1:6" ht="30" customHeight="1" x14ac:dyDescent="0.25">
      <c r="A273" s="61" t="s">
        <v>217</v>
      </c>
      <c r="B273" s="62" t="s">
        <v>276</v>
      </c>
      <c r="C273" s="62" t="s">
        <v>93</v>
      </c>
      <c r="D273" s="59" t="s">
        <v>218</v>
      </c>
      <c r="E273" s="57"/>
      <c r="F273" s="91">
        <f>SUM(F275+F276+F274)</f>
        <v>700</v>
      </c>
    </row>
    <row r="274" spans="1:6" ht="26.25" customHeight="1" x14ac:dyDescent="0.2">
      <c r="A274" s="58" t="s">
        <v>108</v>
      </c>
      <c r="B274" s="59" t="s">
        <v>276</v>
      </c>
      <c r="C274" s="59" t="s">
        <v>93</v>
      </c>
      <c r="D274" s="59" t="s">
        <v>218</v>
      </c>
      <c r="E274" s="59" t="s">
        <v>97</v>
      </c>
      <c r="F274" s="91">
        <v>30</v>
      </c>
    </row>
    <row r="275" spans="1:6" s="60" customFormat="1" x14ac:dyDescent="0.2">
      <c r="A275" s="129" t="s">
        <v>106</v>
      </c>
      <c r="B275" s="59" t="s">
        <v>276</v>
      </c>
      <c r="C275" s="59" t="s">
        <v>93</v>
      </c>
      <c r="D275" s="59" t="s">
        <v>218</v>
      </c>
      <c r="E275" s="76" t="s">
        <v>107</v>
      </c>
      <c r="F275" s="66">
        <v>320</v>
      </c>
    </row>
    <row r="276" spans="1:6" ht="27.6" customHeight="1" x14ac:dyDescent="0.2">
      <c r="A276" s="58" t="s">
        <v>149</v>
      </c>
      <c r="B276" s="59" t="s">
        <v>276</v>
      </c>
      <c r="C276" s="59" t="s">
        <v>93</v>
      </c>
      <c r="D276" s="59" t="s">
        <v>218</v>
      </c>
      <c r="E276" s="59" t="s">
        <v>150</v>
      </c>
      <c r="F276" s="93">
        <v>350</v>
      </c>
    </row>
    <row r="277" spans="1:6" s="99" customFormat="1" ht="64.5" customHeight="1" x14ac:dyDescent="0.2">
      <c r="A277" s="61" t="s">
        <v>298</v>
      </c>
      <c r="B277" s="62" t="s">
        <v>276</v>
      </c>
      <c r="C277" s="62" t="s">
        <v>93</v>
      </c>
      <c r="D277" s="62" t="s">
        <v>299</v>
      </c>
      <c r="E277" s="62"/>
      <c r="F277" s="91">
        <f>SUM(F279+F278+F280)</f>
        <v>8487</v>
      </c>
    </row>
    <row r="278" spans="1:6" s="99" customFormat="1" ht="17.45" customHeight="1" x14ac:dyDescent="0.2">
      <c r="A278" s="129" t="s">
        <v>106</v>
      </c>
      <c r="B278" s="59" t="s">
        <v>276</v>
      </c>
      <c r="C278" s="59" t="s">
        <v>93</v>
      </c>
      <c r="D278" s="59" t="s">
        <v>300</v>
      </c>
      <c r="E278" s="59" t="s">
        <v>107</v>
      </c>
      <c r="F278" s="93"/>
    </row>
    <row r="279" spans="1:6" s="100" customFormat="1" ht="14.25" customHeight="1" x14ac:dyDescent="0.2">
      <c r="A279" s="129" t="s">
        <v>106</v>
      </c>
      <c r="B279" s="59" t="s">
        <v>276</v>
      </c>
      <c r="C279" s="59" t="s">
        <v>93</v>
      </c>
      <c r="D279" s="59" t="s">
        <v>301</v>
      </c>
      <c r="E279" s="59" t="s">
        <v>107</v>
      </c>
      <c r="F279" s="93">
        <v>8379</v>
      </c>
    </row>
    <row r="280" spans="1:6" s="100" customFormat="1" ht="14.25" customHeight="1" x14ac:dyDescent="0.2">
      <c r="A280" s="129" t="s">
        <v>106</v>
      </c>
      <c r="B280" s="59" t="s">
        <v>276</v>
      </c>
      <c r="C280" s="59" t="s">
        <v>93</v>
      </c>
      <c r="D280" s="59" t="s">
        <v>302</v>
      </c>
      <c r="E280" s="59" t="s">
        <v>107</v>
      </c>
      <c r="F280" s="93">
        <v>108</v>
      </c>
    </row>
    <row r="281" spans="1:6" s="99" customFormat="1" ht="40.5" customHeight="1" x14ac:dyDescent="0.2">
      <c r="A281" s="61" t="s">
        <v>303</v>
      </c>
      <c r="B281" s="62" t="s">
        <v>276</v>
      </c>
      <c r="C281" s="62" t="s">
        <v>93</v>
      </c>
      <c r="D281" s="62" t="s">
        <v>304</v>
      </c>
      <c r="E281" s="62"/>
      <c r="F281" s="91">
        <f>SUM(F282)</f>
        <v>140</v>
      </c>
    </row>
    <row r="282" spans="1:6" s="100" customFormat="1" ht="26.25" customHeight="1" x14ac:dyDescent="0.2">
      <c r="A282" s="58" t="s">
        <v>108</v>
      </c>
      <c r="B282" s="59" t="s">
        <v>276</v>
      </c>
      <c r="C282" s="59" t="s">
        <v>93</v>
      </c>
      <c r="D282" s="59" t="s">
        <v>304</v>
      </c>
      <c r="E282" s="59" t="s">
        <v>97</v>
      </c>
      <c r="F282" s="93">
        <v>140</v>
      </c>
    </row>
    <row r="283" spans="1:6" ht="79.150000000000006" customHeight="1" x14ac:dyDescent="0.2">
      <c r="A283" s="83" t="s">
        <v>306</v>
      </c>
      <c r="B283" s="64" t="s">
        <v>276</v>
      </c>
      <c r="C283" s="64" t="s">
        <v>93</v>
      </c>
      <c r="D283" s="64" t="s">
        <v>307</v>
      </c>
      <c r="E283" s="64"/>
      <c r="F283" s="78">
        <f>SUM(F284)</f>
        <v>473</v>
      </c>
    </row>
    <row r="284" spans="1:6" s="60" customFormat="1" ht="25.5" x14ac:dyDescent="0.2">
      <c r="A284" s="58" t="s">
        <v>108</v>
      </c>
      <c r="B284" s="76" t="s">
        <v>276</v>
      </c>
      <c r="C284" s="76" t="s">
        <v>93</v>
      </c>
      <c r="D284" s="76" t="s">
        <v>307</v>
      </c>
      <c r="E284" s="76" t="s">
        <v>97</v>
      </c>
      <c r="F284" s="66">
        <v>473</v>
      </c>
    </row>
    <row r="285" spans="1:6" ht="16.5" customHeight="1" x14ac:dyDescent="0.2">
      <c r="A285" s="136" t="s">
        <v>308</v>
      </c>
      <c r="B285" s="67" t="s">
        <v>276</v>
      </c>
      <c r="C285" s="67" t="s">
        <v>101</v>
      </c>
      <c r="D285" s="67"/>
      <c r="E285" s="67"/>
      <c r="F285" s="68">
        <f>SUM(F286)</f>
        <v>20250</v>
      </c>
    </row>
    <row r="286" spans="1:6" ht="15.6" customHeight="1" x14ac:dyDescent="0.2">
      <c r="A286" s="136" t="s">
        <v>309</v>
      </c>
      <c r="B286" s="67" t="s">
        <v>276</v>
      </c>
      <c r="C286" s="67" t="s">
        <v>101</v>
      </c>
      <c r="D286" s="67"/>
      <c r="E286" s="67"/>
      <c r="F286" s="68">
        <f>SUM(F287)</f>
        <v>20250</v>
      </c>
    </row>
    <row r="287" spans="1:6" s="90" customFormat="1" ht="17.25" customHeight="1" x14ac:dyDescent="0.25">
      <c r="A287" s="137" t="s">
        <v>310</v>
      </c>
      <c r="B287" s="57" t="s">
        <v>276</v>
      </c>
      <c r="C287" s="57" t="s">
        <v>101</v>
      </c>
      <c r="D287" s="57"/>
      <c r="E287" s="57"/>
      <c r="F287" s="98">
        <f>SUM(F288+F290+F292)</f>
        <v>20250</v>
      </c>
    </row>
    <row r="288" spans="1:6" s="60" customFormat="1" ht="17.25" customHeight="1" x14ac:dyDescent="0.2">
      <c r="A288" s="138" t="s">
        <v>311</v>
      </c>
      <c r="B288" s="59" t="s">
        <v>276</v>
      </c>
      <c r="C288" s="59" t="s">
        <v>101</v>
      </c>
      <c r="D288" s="59" t="s">
        <v>312</v>
      </c>
      <c r="E288" s="59"/>
      <c r="F288" s="93">
        <f>SUM(F289)</f>
        <v>5000</v>
      </c>
    </row>
    <row r="289" spans="1:6" ht="15.75" customHeight="1" x14ac:dyDescent="0.2">
      <c r="A289" s="71" t="s">
        <v>106</v>
      </c>
      <c r="B289" s="62" t="s">
        <v>276</v>
      </c>
      <c r="C289" s="62" t="s">
        <v>101</v>
      </c>
      <c r="D289" s="62" t="s">
        <v>312</v>
      </c>
      <c r="E289" s="62" t="s">
        <v>107</v>
      </c>
      <c r="F289" s="91">
        <v>5000</v>
      </c>
    </row>
    <row r="290" spans="1:6" s="60" customFormat="1" ht="17.25" customHeight="1" x14ac:dyDescent="0.2">
      <c r="A290" s="138" t="s">
        <v>313</v>
      </c>
      <c r="B290" s="59" t="s">
        <v>276</v>
      </c>
      <c r="C290" s="59" t="s">
        <v>101</v>
      </c>
      <c r="D290" s="62" t="s">
        <v>314</v>
      </c>
      <c r="E290" s="59"/>
      <c r="F290" s="93">
        <f>SUM(F291)</f>
        <v>4735.2299999999996</v>
      </c>
    </row>
    <row r="291" spans="1:6" s="60" customFormat="1" ht="17.25" customHeight="1" x14ac:dyDescent="0.2">
      <c r="A291" s="129" t="s">
        <v>106</v>
      </c>
      <c r="B291" s="59" t="s">
        <v>276</v>
      </c>
      <c r="C291" s="59" t="s">
        <v>101</v>
      </c>
      <c r="D291" s="59" t="s">
        <v>314</v>
      </c>
      <c r="E291" s="59" t="s">
        <v>107</v>
      </c>
      <c r="F291" s="93">
        <v>4735.2299999999996</v>
      </c>
    </row>
    <row r="292" spans="1:6" s="60" customFormat="1" ht="15" customHeight="1" x14ac:dyDescent="0.2">
      <c r="A292" s="138" t="s">
        <v>311</v>
      </c>
      <c r="B292" s="59" t="s">
        <v>276</v>
      </c>
      <c r="C292" s="59" t="s">
        <v>101</v>
      </c>
      <c r="D292" s="62" t="s">
        <v>315</v>
      </c>
      <c r="E292" s="59"/>
      <c r="F292" s="93">
        <f>SUM(F293)</f>
        <v>10514.77</v>
      </c>
    </row>
    <row r="293" spans="1:6" ht="15.6" customHeight="1" x14ac:dyDescent="0.2">
      <c r="A293" s="129" t="s">
        <v>106</v>
      </c>
      <c r="B293" s="62" t="s">
        <v>276</v>
      </c>
      <c r="C293" s="62" t="s">
        <v>101</v>
      </c>
      <c r="D293" s="62" t="s">
        <v>315</v>
      </c>
      <c r="E293" s="62" t="s">
        <v>107</v>
      </c>
      <c r="F293" s="91">
        <v>10514.77</v>
      </c>
    </row>
    <row r="294" spans="1:6" ht="30" customHeight="1" x14ac:dyDescent="0.25">
      <c r="A294" s="85" t="s">
        <v>316</v>
      </c>
      <c r="B294" s="86" t="s">
        <v>276</v>
      </c>
      <c r="C294" s="86" t="s">
        <v>225</v>
      </c>
      <c r="D294" s="86"/>
      <c r="E294" s="86"/>
      <c r="F294" s="87">
        <f>SUM(F295)</f>
        <v>5933.34</v>
      </c>
    </row>
    <row r="295" spans="1:6" ht="25.5" x14ac:dyDescent="0.2">
      <c r="A295" s="79" t="s">
        <v>123</v>
      </c>
      <c r="B295" s="80" t="s">
        <v>276</v>
      </c>
      <c r="C295" s="80" t="s">
        <v>225</v>
      </c>
      <c r="D295" s="80"/>
      <c r="E295" s="80"/>
      <c r="F295" s="81">
        <f>SUM(F296+F307+F300+F310)</f>
        <v>5933.34</v>
      </c>
    </row>
    <row r="296" spans="1:6" x14ac:dyDescent="0.2">
      <c r="A296" s="61" t="s">
        <v>95</v>
      </c>
      <c r="B296" s="64" t="s">
        <v>276</v>
      </c>
      <c r="C296" s="64" t="s">
        <v>225</v>
      </c>
      <c r="D296" s="64"/>
      <c r="E296" s="64"/>
      <c r="F296" s="78">
        <f>SUM(F303+F297)</f>
        <v>2751.58</v>
      </c>
    </row>
    <row r="297" spans="1:6" s="60" customFormat="1" ht="38.25" x14ac:dyDescent="0.2">
      <c r="A297" s="58" t="s">
        <v>317</v>
      </c>
      <c r="B297" s="76" t="s">
        <v>276</v>
      </c>
      <c r="C297" s="76" t="s">
        <v>225</v>
      </c>
      <c r="D297" s="76" t="s">
        <v>318</v>
      </c>
      <c r="E297" s="76"/>
      <c r="F297" s="66">
        <f>SUM(F298+F299)</f>
        <v>621.44000000000005</v>
      </c>
    </row>
    <row r="298" spans="1:6" ht="51.2" customHeight="1" x14ac:dyDescent="0.2">
      <c r="A298" s="61" t="s">
        <v>90</v>
      </c>
      <c r="B298" s="64" t="s">
        <v>276</v>
      </c>
      <c r="C298" s="64" t="s">
        <v>225</v>
      </c>
      <c r="D298" s="64" t="s">
        <v>318</v>
      </c>
      <c r="E298" s="62" t="s">
        <v>91</v>
      </c>
      <c r="F298" s="78">
        <v>201.52</v>
      </c>
    </row>
    <row r="299" spans="1:6" ht="25.15" customHeight="1" x14ac:dyDescent="0.2">
      <c r="A299" s="61" t="s">
        <v>108</v>
      </c>
      <c r="B299" s="64" t="s">
        <v>276</v>
      </c>
      <c r="C299" s="64" t="s">
        <v>225</v>
      </c>
      <c r="D299" s="64" t="s">
        <v>318</v>
      </c>
      <c r="E299" s="62" t="s">
        <v>97</v>
      </c>
      <c r="F299" s="78">
        <v>419.92</v>
      </c>
    </row>
    <row r="300" spans="1:6" ht="39.200000000000003" customHeight="1" x14ac:dyDescent="0.2">
      <c r="A300" s="129" t="s">
        <v>319</v>
      </c>
      <c r="B300" s="64" t="s">
        <v>276</v>
      </c>
      <c r="C300" s="64" t="s">
        <v>225</v>
      </c>
      <c r="D300" s="76" t="s">
        <v>320</v>
      </c>
      <c r="E300" s="64"/>
      <c r="F300" s="78">
        <f>SUM(F301+F302)</f>
        <v>1873.84</v>
      </c>
    </row>
    <row r="301" spans="1:6" ht="51.75" customHeight="1" x14ac:dyDescent="0.2">
      <c r="A301" s="61" t="s">
        <v>90</v>
      </c>
      <c r="B301" s="62" t="s">
        <v>276</v>
      </c>
      <c r="C301" s="62" t="s">
        <v>225</v>
      </c>
      <c r="D301" s="64" t="s">
        <v>320</v>
      </c>
      <c r="E301" s="62" t="s">
        <v>91</v>
      </c>
      <c r="F301" s="78">
        <v>1816.11</v>
      </c>
    </row>
    <row r="302" spans="1:6" ht="25.5" customHeight="1" x14ac:dyDescent="0.2">
      <c r="A302" s="61" t="s">
        <v>108</v>
      </c>
      <c r="B302" s="62" t="s">
        <v>276</v>
      </c>
      <c r="C302" s="62" t="s">
        <v>225</v>
      </c>
      <c r="D302" s="64" t="s">
        <v>320</v>
      </c>
      <c r="E302" s="62" t="s">
        <v>97</v>
      </c>
      <c r="F302" s="78">
        <v>57.73</v>
      </c>
    </row>
    <row r="303" spans="1:6" ht="38.25" x14ac:dyDescent="0.2">
      <c r="A303" s="129" t="s">
        <v>321</v>
      </c>
      <c r="B303" s="76" t="s">
        <v>276</v>
      </c>
      <c r="C303" s="76" t="s">
        <v>225</v>
      </c>
      <c r="D303" s="76" t="s">
        <v>322</v>
      </c>
      <c r="E303" s="76"/>
      <c r="F303" s="66">
        <f>SUM(F304+F305+F306)</f>
        <v>2130.14</v>
      </c>
    </row>
    <row r="304" spans="1:6" ht="51.75" customHeight="1" x14ac:dyDescent="0.2">
      <c r="A304" s="61" t="s">
        <v>90</v>
      </c>
      <c r="B304" s="64" t="s">
        <v>276</v>
      </c>
      <c r="C304" s="64" t="s">
        <v>225</v>
      </c>
      <c r="D304" s="64" t="s">
        <v>322</v>
      </c>
      <c r="E304" s="62" t="s">
        <v>91</v>
      </c>
      <c r="F304" s="78">
        <v>2128.71</v>
      </c>
    </row>
    <row r="305" spans="1:6" ht="27.2" customHeight="1" x14ac:dyDescent="0.2">
      <c r="A305" s="58" t="s">
        <v>108</v>
      </c>
      <c r="B305" s="76" t="s">
        <v>276</v>
      </c>
      <c r="C305" s="76" t="s">
        <v>225</v>
      </c>
      <c r="D305" s="76" t="s">
        <v>322</v>
      </c>
      <c r="E305" s="59" t="s">
        <v>97</v>
      </c>
      <c r="F305" s="66">
        <v>1.1200000000000001</v>
      </c>
    </row>
    <row r="306" spans="1:6" s="60" customFormat="1" ht="18.75" customHeight="1" x14ac:dyDescent="0.2">
      <c r="A306" s="58" t="s">
        <v>98</v>
      </c>
      <c r="B306" s="76" t="s">
        <v>276</v>
      </c>
      <c r="C306" s="76" t="s">
        <v>225</v>
      </c>
      <c r="D306" s="76" t="s">
        <v>322</v>
      </c>
      <c r="E306" s="59" t="s">
        <v>99</v>
      </c>
      <c r="F306" s="66">
        <v>0.31</v>
      </c>
    </row>
    <row r="307" spans="1:6" s="60" customFormat="1" ht="26.25" customHeight="1" x14ac:dyDescent="0.2">
      <c r="A307" s="58" t="s">
        <v>323</v>
      </c>
      <c r="B307" s="76" t="s">
        <v>276</v>
      </c>
      <c r="C307" s="76" t="s">
        <v>225</v>
      </c>
      <c r="D307" s="76" t="s">
        <v>324</v>
      </c>
      <c r="E307" s="76"/>
      <c r="F307" s="66">
        <f>SUM(F308+F309)</f>
        <v>1126.1000000000001</v>
      </c>
    </row>
    <row r="308" spans="1:6" ht="51.75" customHeight="1" x14ac:dyDescent="0.2">
      <c r="A308" s="61" t="s">
        <v>90</v>
      </c>
      <c r="B308" s="64" t="s">
        <v>276</v>
      </c>
      <c r="C308" s="64" t="s">
        <v>225</v>
      </c>
      <c r="D308" s="64" t="s">
        <v>324</v>
      </c>
      <c r="E308" s="62" t="s">
        <v>91</v>
      </c>
      <c r="F308" s="78">
        <v>1018.7</v>
      </c>
    </row>
    <row r="309" spans="1:6" ht="24.95" customHeight="1" x14ac:dyDescent="0.2">
      <c r="A309" s="58" t="s">
        <v>108</v>
      </c>
      <c r="B309" s="76" t="s">
        <v>276</v>
      </c>
      <c r="C309" s="76" t="s">
        <v>225</v>
      </c>
      <c r="D309" s="76" t="s">
        <v>324</v>
      </c>
      <c r="E309" s="59" t="s">
        <v>97</v>
      </c>
      <c r="F309" s="66">
        <v>107.4</v>
      </c>
    </row>
    <row r="310" spans="1:6" ht="39.75" customHeight="1" x14ac:dyDescent="0.2">
      <c r="A310" s="61" t="s">
        <v>303</v>
      </c>
      <c r="B310" s="59" t="s">
        <v>276</v>
      </c>
      <c r="C310" s="59" t="s">
        <v>225</v>
      </c>
      <c r="D310" s="59" t="s">
        <v>305</v>
      </c>
      <c r="E310" s="62"/>
      <c r="F310" s="91">
        <f>SUM(F311)</f>
        <v>181.82</v>
      </c>
    </row>
    <row r="311" spans="1:6" s="100" customFormat="1" ht="26.25" customHeight="1" x14ac:dyDescent="0.2">
      <c r="A311" s="58" t="s">
        <v>149</v>
      </c>
      <c r="B311" s="59" t="s">
        <v>276</v>
      </c>
      <c r="C311" s="59" t="s">
        <v>225</v>
      </c>
      <c r="D311" s="59" t="s">
        <v>305</v>
      </c>
      <c r="E311" s="59" t="s">
        <v>150</v>
      </c>
      <c r="F311" s="93">
        <v>181.82</v>
      </c>
    </row>
    <row r="312" spans="1:6" ht="15.75" x14ac:dyDescent="0.25">
      <c r="A312" s="51" t="s">
        <v>325</v>
      </c>
      <c r="B312" s="86" t="s">
        <v>115</v>
      </c>
      <c r="C312" s="86"/>
      <c r="D312" s="86"/>
      <c r="E312" s="86"/>
      <c r="F312" s="87">
        <f>SUM(F313+F316)</f>
        <v>4900</v>
      </c>
    </row>
    <row r="313" spans="1:6" s="73" customFormat="1" ht="17.25" customHeight="1" x14ac:dyDescent="0.25">
      <c r="A313" s="102" t="s">
        <v>326</v>
      </c>
      <c r="B313" s="95" t="s">
        <v>115</v>
      </c>
      <c r="C313" s="95" t="s">
        <v>84</v>
      </c>
      <c r="D313" s="95"/>
      <c r="E313" s="95"/>
      <c r="F313" s="96">
        <f>SUM(F314)</f>
        <v>3800</v>
      </c>
    </row>
    <row r="314" spans="1:6" ht="38.25" x14ac:dyDescent="0.2">
      <c r="A314" s="61" t="s">
        <v>327</v>
      </c>
      <c r="B314" s="64" t="s">
        <v>115</v>
      </c>
      <c r="C314" s="64" t="s">
        <v>84</v>
      </c>
      <c r="D314" s="64" t="s">
        <v>328</v>
      </c>
      <c r="E314" s="64"/>
      <c r="F314" s="78">
        <f>SUM(F315)</f>
        <v>3800</v>
      </c>
    </row>
    <row r="315" spans="1:6" s="60" customFormat="1" ht="25.5" x14ac:dyDescent="0.2">
      <c r="A315" s="58" t="s">
        <v>149</v>
      </c>
      <c r="B315" s="76" t="s">
        <v>115</v>
      </c>
      <c r="C315" s="76" t="s">
        <v>84</v>
      </c>
      <c r="D315" s="76" t="s">
        <v>328</v>
      </c>
      <c r="E315" s="76" t="s">
        <v>150</v>
      </c>
      <c r="F315" s="66">
        <v>3800</v>
      </c>
    </row>
    <row r="316" spans="1:6" s="73" customFormat="1" ht="29.25" customHeight="1" x14ac:dyDescent="0.25">
      <c r="A316" s="102" t="s">
        <v>329</v>
      </c>
      <c r="B316" s="95" t="s">
        <v>115</v>
      </c>
      <c r="C316" s="95" t="s">
        <v>110</v>
      </c>
      <c r="D316" s="95"/>
      <c r="E316" s="95"/>
      <c r="F316" s="96">
        <f>SUM(F317)</f>
        <v>1100</v>
      </c>
    </row>
    <row r="317" spans="1:6" ht="36.950000000000003" customHeight="1" x14ac:dyDescent="0.2">
      <c r="A317" s="61" t="s">
        <v>330</v>
      </c>
      <c r="B317" s="64" t="s">
        <v>115</v>
      </c>
      <c r="C317" s="64" t="s">
        <v>110</v>
      </c>
      <c r="D317" s="64" t="s">
        <v>328</v>
      </c>
      <c r="E317" s="64"/>
      <c r="F317" s="78">
        <f>SUM(F318+F320+F319)</f>
        <v>1100</v>
      </c>
    </row>
    <row r="318" spans="1:6" s="60" customFormat="1" ht="25.5" customHeight="1" x14ac:dyDescent="0.2">
      <c r="A318" s="58" t="s">
        <v>108</v>
      </c>
      <c r="B318" s="76" t="s">
        <v>115</v>
      </c>
      <c r="C318" s="76" t="s">
        <v>110</v>
      </c>
      <c r="D318" s="76" t="s">
        <v>328</v>
      </c>
      <c r="E318" s="76" t="s">
        <v>97</v>
      </c>
      <c r="F318" s="66">
        <v>152</v>
      </c>
    </row>
    <row r="319" spans="1:6" s="60" customFormat="1" ht="25.5" customHeight="1" x14ac:dyDescent="0.2">
      <c r="A319" s="58" t="s">
        <v>147</v>
      </c>
      <c r="B319" s="76" t="s">
        <v>115</v>
      </c>
      <c r="C319" s="76" t="s">
        <v>110</v>
      </c>
      <c r="D319" s="76" t="s">
        <v>328</v>
      </c>
      <c r="E319" s="76" t="s">
        <v>148</v>
      </c>
      <c r="F319" s="66">
        <v>24.37</v>
      </c>
    </row>
    <row r="320" spans="1:6" s="60" customFormat="1" ht="25.5" customHeight="1" x14ac:dyDescent="0.2">
      <c r="A320" s="58" t="s">
        <v>149</v>
      </c>
      <c r="B320" s="76" t="s">
        <v>115</v>
      </c>
      <c r="C320" s="76" t="s">
        <v>110</v>
      </c>
      <c r="D320" s="76" t="s">
        <v>328</v>
      </c>
      <c r="E320" s="76" t="s">
        <v>150</v>
      </c>
      <c r="F320" s="66">
        <v>923.63</v>
      </c>
    </row>
    <row r="321" spans="1:6" s="88" customFormat="1" ht="19.5" customHeight="1" x14ac:dyDescent="0.25">
      <c r="A321" s="85" t="s">
        <v>331</v>
      </c>
      <c r="B321" s="86" t="s">
        <v>185</v>
      </c>
      <c r="C321" s="86"/>
      <c r="D321" s="86"/>
      <c r="E321" s="86"/>
      <c r="F321" s="87">
        <f>SUM(F322)</f>
        <v>2008.3</v>
      </c>
    </row>
    <row r="322" spans="1:6" s="140" customFormat="1" ht="15" x14ac:dyDescent="0.25">
      <c r="A322" s="102" t="s">
        <v>332</v>
      </c>
      <c r="B322" s="95" t="s">
        <v>185</v>
      </c>
      <c r="C322" s="95" t="s">
        <v>86</v>
      </c>
      <c r="D322" s="95"/>
      <c r="E322" s="95"/>
      <c r="F322" s="96">
        <f>SUM(F323+F325)</f>
        <v>2008.3</v>
      </c>
    </row>
    <row r="323" spans="1:6" s="60" customFormat="1" x14ac:dyDescent="0.2">
      <c r="A323" s="82" t="s">
        <v>332</v>
      </c>
      <c r="B323" s="76" t="s">
        <v>185</v>
      </c>
      <c r="C323" s="76" t="s">
        <v>86</v>
      </c>
      <c r="D323" s="76" t="s">
        <v>333</v>
      </c>
      <c r="E323" s="76"/>
      <c r="F323" s="66">
        <f>SUM(F324)</f>
        <v>1830</v>
      </c>
    </row>
    <row r="324" spans="1:6" ht="25.5" x14ac:dyDescent="0.2">
      <c r="A324" s="61" t="s">
        <v>149</v>
      </c>
      <c r="B324" s="64" t="s">
        <v>185</v>
      </c>
      <c r="C324" s="64" t="s">
        <v>86</v>
      </c>
      <c r="D324" s="64" t="s">
        <v>333</v>
      </c>
      <c r="E324" s="64" t="s">
        <v>150</v>
      </c>
      <c r="F324" s="78">
        <v>1830</v>
      </c>
    </row>
    <row r="325" spans="1:6" s="60" customFormat="1" x14ac:dyDescent="0.2">
      <c r="A325" s="58" t="s">
        <v>334</v>
      </c>
      <c r="B325" s="76" t="s">
        <v>335</v>
      </c>
      <c r="C325" s="76" t="s">
        <v>86</v>
      </c>
      <c r="D325" s="76" t="s">
        <v>336</v>
      </c>
      <c r="E325" s="76"/>
      <c r="F325" s="66">
        <f>SUM(F326)</f>
        <v>178.3</v>
      </c>
    </row>
    <row r="326" spans="1:6" ht="25.5" x14ac:dyDescent="0.2">
      <c r="A326" s="61" t="s">
        <v>149</v>
      </c>
      <c r="B326" s="64" t="s">
        <v>185</v>
      </c>
      <c r="C326" s="64" t="s">
        <v>86</v>
      </c>
      <c r="D326" s="64" t="s">
        <v>336</v>
      </c>
      <c r="E326" s="64" t="s">
        <v>150</v>
      </c>
      <c r="F326" s="78">
        <v>178.3</v>
      </c>
    </row>
    <row r="327" spans="1:6" s="141" customFormat="1" ht="29.25" customHeight="1" x14ac:dyDescent="0.25">
      <c r="A327" s="85" t="s">
        <v>337</v>
      </c>
      <c r="B327" s="86" t="s">
        <v>119</v>
      </c>
      <c r="C327" s="86"/>
      <c r="D327" s="86"/>
      <c r="E327" s="86"/>
      <c r="F327" s="87">
        <f>SUM(F328)</f>
        <v>9300</v>
      </c>
    </row>
    <row r="328" spans="1:6" s="140" customFormat="1" ht="26.45" customHeight="1" x14ac:dyDescent="0.25">
      <c r="A328" s="102" t="s">
        <v>338</v>
      </c>
      <c r="B328" s="95" t="s">
        <v>119</v>
      </c>
      <c r="C328" s="95" t="s">
        <v>84</v>
      </c>
      <c r="D328" s="95"/>
      <c r="E328" s="95"/>
      <c r="F328" s="96">
        <f>SUM(F331+F329)</f>
        <v>9300</v>
      </c>
    </row>
    <row r="329" spans="1:6" s="60" customFormat="1" ht="25.5" x14ac:dyDescent="0.2">
      <c r="A329" s="129" t="s">
        <v>339</v>
      </c>
      <c r="B329" s="76" t="s">
        <v>119</v>
      </c>
      <c r="C329" s="76" t="s">
        <v>84</v>
      </c>
      <c r="D329" s="76" t="s">
        <v>340</v>
      </c>
      <c r="E329" s="76"/>
      <c r="F329" s="66">
        <f>SUM(F330)</f>
        <v>3800</v>
      </c>
    </row>
    <row r="330" spans="1:6" x14ac:dyDescent="0.2">
      <c r="A330" s="105" t="s">
        <v>341</v>
      </c>
      <c r="B330" s="64" t="s">
        <v>119</v>
      </c>
      <c r="C330" s="64" t="s">
        <v>84</v>
      </c>
      <c r="D330" s="64" t="s">
        <v>340</v>
      </c>
      <c r="E330" s="64" t="s">
        <v>342</v>
      </c>
      <c r="F330" s="78">
        <v>3800</v>
      </c>
    </row>
    <row r="331" spans="1:6" ht="25.5" x14ac:dyDescent="0.2">
      <c r="A331" s="129" t="s">
        <v>339</v>
      </c>
      <c r="B331" s="76" t="s">
        <v>119</v>
      </c>
      <c r="C331" s="76" t="s">
        <v>84</v>
      </c>
      <c r="D331" s="76" t="s">
        <v>343</v>
      </c>
      <c r="E331" s="76"/>
      <c r="F331" s="66">
        <f>SUM(F332)</f>
        <v>5500</v>
      </c>
    </row>
    <row r="332" spans="1:6" ht="12" customHeight="1" x14ac:dyDescent="0.2">
      <c r="A332" s="105" t="s">
        <v>341</v>
      </c>
      <c r="B332" s="64" t="s">
        <v>119</v>
      </c>
      <c r="C332" s="64" t="s">
        <v>84</v>
      </c>
      <c r="D332" s="64" t="s">
        <v>343</v>
      </c>
      <c r="E332" s="64" t="s">
        <v>342</v>
      </c>
      <c r="F332" s="78">
        <v>5500</v>
      </c>
    </row>
    <row r="333" spans="1:6" ht="20.25" customHeight="1" x14ac:dyDescent="0.2">
      <c r="A333" s="74" t="s">
        <v>344</v>
      </c>
      <c r="B333" s="52"/>
      <c r="C333" s="52"/>
      <c r="D333" s="52"/>
      <c r="E333" s="52"/>
      <c r="F333" s="53">
        <f>SUM(F13+F95+F121+F177+F227+F244+F312+F321+F327+F173+F83+F87)</f>
        <v>938704.87000000011</v>
      </c>
    </row>
  </sheetData>
  <mergeCells count="13"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tabSelected="1" workbookViewId="0">
      <selection activeCell="A3" sqref="A3:G3"/>
    </sheetView>
  </sheetViews>
  <sheetFormatPr defaultColWidth="8.85546875" defaultRowHeight="12.75" x14ac:dyDescent="0.2"/>
  <cols>
    <col min="1" max="1" width="47.7109375" style="43" customWidth="1"/>
    <col min="2" max="2" width="5.42578125" style="274" customWidth="1"/>
    <col min="3" max="3" width="6.7109375" style="142" customWidth="1"/>
    <col min="4" max="4" width="6.42578125" style="142" customWidth="1"/>
    <col min="5" max="5" width="13.7109375" style="142" customWidth="1"/>
    <col min="6" max="6" width="6" style="142" customWidth="1"/>
    <col min="7" max="7" width="12.140625" style="275" customWidth="1"/>
    <col min="8" max="256" width="8.85546875" style="143"/>
    <col min="257" max="257" width="47.7109375" style="143" customWidth="1"/>
    <col min="258" max="258" width="5.42578125" style="143" customWidth="1"/>
    <col min="259" max="259" width="6.7109375" style="143" customWidth="1"/>
    <col min="260" max="260" width="6.42578125" style="143" customWidth="1"/>
    <col min="261" max="261" width="13.7109375" style="143" customWidth="1"/>
    <col min="262" max="262" width="6" style="143" customWidth="1"/>
    <col min="263" max="263" width="12.140625" style="143" customWidth="1"/>
    <col min="264" max="512" width="8.85546875" style="143"/>
    <col min="513" max="513" width="47.7109375" style="143" customWidth="1"/>
    <col min="514" max="514" width="5.42578125" style="143" customWidth="1"/>
    <col min="515" max="515" width="6.7109375" style="143" customWidth="1"/>
    <col min="516" max="516" width="6.42578125" style="143" customWidth="1"/>
    <col min="517" max="517" width="13.7109375" style="143" customWidth="1"/>
    <col min="518" max="518" width="6" style="143" customWidth="1"/>
    <col min="519" max="519" width="12.140625" style="143" customWidth="1"/>
    <col min="520" max="768" width="8.85546875" style="143"/>
    <col min="769" max="769" width="47.7109375" style="143" customWidth="1"/>
    <col min="770" max="770" width="5.42578125" style="143" customWidth="1"/>
    <col min="771" max="771" width="6.7109375" style="143" customWidth="1"/>
    <col min="772" max="772" width="6.42578125" style="143" customWidth="1"/>
    <col min="773" max="773" width="13.7109375" style="143" customWidth="1"/>
    <col min="774" max="774" width="6" style="143" customWidth="1"/>
    <col min="775" max="775" width="12.140625" style="143" customWidth="1"/>
    <col min="776" max="1024" width="8.85546875" style="143"/>
    <col min="1025" max="1025" width="47.7109375" style="143" customWidth="1"/>
    <col min="1026" max="1026" width="5.42578125" style="143" customWidth="1"/>
    <col min="1027" max="1027" width="6.7109375" style="143" customWidth="1"/>
    <col min="1028" max="1028" width="6.42578125" style="143" customWidth="1"/>
    <col min="1029" max="1029" width="13.7109375" style="143" customWidth="1"/>
    <col min="1030" max="1030" width="6" style="143" customWidth="1"/>
    <col min="1031" max="1031" width="12.140625" style="143" customWidth="1"/>
    <col min="1032" max="1280" width="8.85546875" style="143"/>
    <col min="1281" max="1281" width="47.7109375" style="143" customWidth="1"/>
    <col min="1282" max="1282" width="5.42578125" style="143" customWidth="1"/>
    <col min="1283" max="1283" width="6.7109375" style="143" customWidth="1"/>
    <col min="1284" max="1284" width="6.42578125" style="143" customWidth="1"/>
    <col min="1285" max="1285" width="13.7109375" style="143" customWidth="1"/>
    <col min="1286" max="1286" width="6" style="143" customWidth="1"/>
    <col min="1287" max="1287" width="12.140625" style="143" customWidth="1"/>
    <col min="1288" max="1536" width="8.85546875" style="143"/>
    <col min="1537" max="1537" width="47.7109375" style="143" customWidth="1"/>
    <col min="1538" max="1538" width="5.42578125" style="143" customWidth="1"/>
    <col min="1539" max="1539" width="6.7109375" style="143" customWidth="1"/>
    <col min="1540" max="1540" width="6.42578125" style="143" customWidth="1"/>
    <col min="1541" max="1541" width="13.7109375" style="143" customWidth="1"/>
    <col min="1542" max="1542" width="6" style="143" customWidth="1"/>
    <col min="1543" max="1543" width="12.140625" style="143" customWidth="1"/>
    <col min="1544" max="1792" width="8.85546875" style="143"/>
    <col min="1793" max="1793" width="47.7109375" style="143" customWidth="1"/>
    <col min="1794" max="1794" width="5.42578125" style="143" customWidth="1"/>
    <col min="1795" max="1795" width="6.7109375" style="143" customWidth="1"/>
    <col min="1796" max="1796" width="6.42578125" style="143" customWidth="1"/>
    <col min="1797" max="1797" width="13.7109375" style="143" customWidth="1"/>
    <col min="1798" max="1798" width="6" style="143" customWidth="1"/>
    <col min="1799" max="1799" width="12.140625" style="143" customWidth="1"/>
    <col min="1800" max="2048" width="8.85546875" style="143"/>
    <col min="2049" max="2049" width="47.7109375" style="143" customWidth="1"/>
    <col min="2050" max="2050" width="5.42578125" style="143" customWidth="1"/>
    <col min="2051" max="2051" width="6.7109375" style="143" customWidth="1"/>
    <col min="2052" max="2052" width="6.42578125" style="143" customWidth="1"/>
    <col min="2053" max="2053" width="13.7109375" style="143" customWidth="1"/>
    <col min="2054" max="2054" width="6" style="143" customWidth="1"/>
    <col min="2055" max="2055" width="12.140625" style="143" customWidth="1"/>
    <col min="2056" max="2304" width="8.85546875" style="143"/>
    <col min="2305" max="2305" width="47.7109375" style="143" customWidth="1"/>
    <col min="2306" max="2306" width="5.42578125" style="143" customWidth="1"/>
    <col min="2307" max="2307" width="6.7109375" style="143" customWidth="1"/>
    <col min="2308" max="2308" width="6.42578125" style="143" customWidth="1"/>
    <col min="2309" max="2309" width="13.7109375" style="143" customWidth="1"/>
    <col min="2310" max="2310" width="6" style="143" customWidth="1"/>
    <col min="2311" max="2311" width="12.140625" style="143" customWidth="1"/>
    <col min="2312" max="2560" width="8.85546875" style="143"/>
    <col min="2561" max="2561" width="47.7109375" style="143" customWidth="1"/>
    <col min="2562" max="2562" width="5.42578125" style="143" customWidth="1"/>
    <col min="2563" max="2563" width="6.7109375" style="143" customWidth="1"/>
    <col min="2564" max="2564" width="6.42578125" style="143" customWidth="1"/>
    <col min="2565" max="2565" width="13.7109375" style="143" customWidth="1"/>
    <col min="2566" max="2566" width="6" style="143" customWidth="1"/>
    <col min="2567" max="2567" width="12.140625" style="143" customWidth="1"/>
    <col min="2568" max="2816" width="8.85546875" style="143"/>
    <col min="2817" max="2817" width="47.7109375" style="143" customWidth="1"/>
    <col min="2818" max="2818" width="5.42578125" style="143" customWidth="1"/>
    <col min="2819" max="2819" width="6.7109375" style="143" customWidth="1"/>
    <col min="2820" max="2820" width="6.42578125" style="143" customWidth="1"/>
    <col min="2821" max="2821" width="13.7109375" style="143" customWidth="1"/>
    <col min="2822" max="2822" width="6" style="143" customWidth="1"/>
    <col min="2823" max="2823" width="12.140625" style="143" customWidth="1"/>
    <col min="2824" max="3072" width="8.85546875" style="143"/>
    <col min="3073" max="3073" width="47.7109375" style="143" customWidth="1"/>
    <col min="3074" max="3074" width="5.42578125" style="143" customWidth="1"/>
    <col min="3075" max="3075" width="6.7109375" style="143" customWidth="1"/>
    <col min="3076" max="3076" width="6.42578125" style="143" customWidth="1"/>
    <col min="3077" max="3077" width="13.7109375" style="143" customWidth="1"/>
    <col min="3078" max="3078" width="6" style="143" customWidth="1"/>
    <col min="3079" max="3079" width="12.140625" style="143" customWidth="1"/>
    <col min="3080" max="3328" width="8.85546875" style="143"/>
    <col min="3329" max="3329" width="47.7109375" style="143" customWidth="1"/>
    <col min="3330" max="3330" width="5.42578125" style="143" customWidth="1"/>
    <col min="3331" max="3331" width="6.7109375" style="143" customWidth="1"/>
    <col min="3332" max="3332" width="6.42578125" style="143" customWidth="1"/>
    <col min="3333" max="3333" width="13.7109375" style="143" customWidth="1"/>
    <col min="3334" max="3334" width="6" style="143" customWidth="1"/>
    <col min="3335" max="3335" width="12.140625" style="143" customWidth="1"/>
    <col min="3336" max="3584" width="8.85546875" style="143"/>
    <col min="3585" max="3585" width="47.7109375" style="143" customWidth="1"/>
    <col min="3586" max="3586" width="5.42578125" style="143" customWidth="1"/>
    <col min="3587" max="3587" width="6.7109375" style="143" customWidth="1"/>
    <col min="3588" max="3588" width="6.42578125" style="143" customWidth="1"/>
    <col min="3589" max="3589" width="13.7109375" style="143" customWidth="1"/>
    <col min="3590" max="3590" width="6" style="143" customWidth="1"/>
    <col min="3591" max="3591" width="12.140625" style="143" customWidth="1"/>
    <col min="3592" max="3840" width="8.85546875" style="143"/>
    <col min="3841" max="3841" width="47.7109375" style="143" customWidth="1"/>
    <col min="3842" max="3842" width="5.42578125" style="143" customWidth="1"/>
    <col min="3843" max="3843" width="6.7109375" style="143" customWidth="1"/>
    <col min="3844" max="3844" width="6.42578125" style="143" customWidth="1"/>
    <col min="3845" max="3845" width="13.7109375" style="143" customWidth="1"/>
    <col min="3846" max="3846" width="6" style="143" customWidth="1"/>
    <col min="3847" max="3847" width="12.140625" style="143" customWidth="1"/>
    <col min="3848" max="4096" width="8.85546875" style="143"/>
    <col min="4097" max="4097" width="47.7109375" style="143" customWidth="1"/>
    <col min="4098" max="4098" width="5.42578125" style="143" customWidth="1"/>
    <col min="4099" max="4099" width="6.7109375" style="143" customWidth="1"/>
    <col min="4100" max="4100" width="6.42578125" style="143" customWidth="1"/>
    <col min="4101" max="4101" width="13.7109375" style="143" customWidth="1"/>
    <col min="4102" max="4102" width="6" style="143" customWidth="1"/>
    <col min="4103" max="4103" width="12.140625" style="143" customWidth="1"/>
    <col min="4104" max="4352" width="8.85546875" style="143"/>
    <col min="4353" max="4353" width="47.7109375" style="143" customWidth="1"/>
    <col min="4354" max="4354" width="5.42578125" style="143" customWidth="1"/>
    <col min="4355" max="4355" width="6.7109375" style="143" customWidth="1"/>
    <col min="4356" max="4356" width="6.42578125" style="143" customWidth="1"/>
    <col min="4357" max="4357" width="13.7109375" style="143" customWidth="1"/>
    <col min="4358" max="4358" width="6" style="143" customWidth="1"/>
    <col min="4359" max="4359" width="12.140625" style="143" customWidth="1"/>
    <col min="4360" max="4608" width="8.85546875" style="143"/>
    <col min="4609" max="4609" width="47.7109375" style="143" customWidth="1"/>
    <col min="4610" max="4610" width="5.42578125" style="143" customWidth="1"/>
    <col min="4611" max="4611" width="6.7109375" style="143" customWidth="1"/>
    <col min="4612" max="4612" width="6.42578125" style="143" customWidth="1"/>
    <col min="4613" max="4613" width="13.7109375" style="143" customWidth="1"/>
    <col min="4614" max="4614" width="6" style="143" customWidth="1"/>
    <col min="4615" max="4615" width="12.140625" style="143" customWidth="1"/>
    <col min="4616" max="4864" width="8.85546875" style="143"/>
    <col min="4865" max="4865" width="47.7109375" style="143" customWidth="1"/>
    <col min="4866" max="4866" width="5.42578125" style="143" customWidth="1"/>
    <col min="4867" max="4867" width="6.7109375" style="143" customWidth="1"/>
    <col min="4868" max="4868" width="6.42578125" style="143" customWidth="1"/>
    <col min="4869" max="4869" width="13.7109375" style="143" customWidth="1"/>
    <col min="4870" max="4870" width="6" style="143" customWidth="1"/>
    <col min="4871" max="4871" width="12.140625" style="143" customWidth="1"/>
    <col min="4872" max="5120" width="8.85546875" style="143"/>
    <col min="5121" max="5121" width="47.7109375" style="143" customWidth="1"/>
    <col min="5122" max="5122" width="5.42578125" style="143" customWidth="1"/>
    <col min="5123" max="5123" width="6.7109375" style="143" customWidth="1"/>
    <col min="5124" max="5124" width="6.42578125" style="143" customWidth="1"/>
    <col min="5125" max="5125" width="13.7109375" style="143" customWidth="1"/>
    <col min="5126" max="5126" width="6" style="143" customWidth="1"/>
    <col min="5127" max="5127" width="12.140625" style="143" customWidth="1"/>
    <col min="5128" max="5376" width="8.85546875" style="143"/>
    <col min="5377" max="5377" width="47.7109375" style="143" customWidth="1"/>
    <col min="5378" max="5378" width="5.42578125" style="143" customWidth="1"/>
    <col min="5379" max="5379" width="6.7109375" style="143" customWidth="1"/>
    <col min="5380" max="5380" width="6.42578125" style="143" customWidth="1"/>
    <col min="5381" max="5381" width="13.7109375" style="143" customWidth="1"/>
    <col min="5382" max="5382" width="6" style="143" customWidth="1"/>
    <col min="5383" max="5383" width="12.140625" style="143" customWidth="1"/>
    <col min="5384" max="5632" width="8.85546875" style="143"/>
    <col min="5633" max="5633" width="47.7109375" style="143" customWidth="1"/>
    <col min="5634" max="5634" width="5.42578125" style="143" customWidth="1"/>
    <col min="5635" max="5635" width="6.7109375" style="143" customWidth="1"/>
    <col min="5636" max="5636" width="6.42578125" style="143" customWidth="1"/>
    <col min="5637" max="5637" width="13.7109375" style="143" customWidth="1"/>
    <col min="5638" max="5638" width="6" style="143" customWidth="1"/>
    <col min="5639" max="5639" width="12.140625" style="143" customWidth="1"/>
    <col min="5640" max="5888" width="8.85546875" style="143"/>
    <col min="5889" max="5889" width="47.7109375" style="143" customWidth="1"/>
    <col min="5890" max="5890" width="5.42578125" style="143" customWidth="1"/>
    <col min="5891" max="5891" width="6.7109375" style="143" customWidth="1"/>
    <col min="5892" max="5892" width="6.42578125" style="143" customWidth="1"/>
    <col min="5893" max="5893" width="13.7109375" style="143" customWidth="1"/>
    <col min="5894" max="5894" width="6" style="143" customWidth="1"/>
    <col min="5895" max="5895" width="12.140625" style="143" customWidth="1"/>
    <col min="5896" max="6144" width="8.85546875" style="143"/>
    <col min="6145" max="6145" width="47.7109375" style="143" customWidth="1"/>
    <col min="6146" max="6146" width="5.42578125" style="143" customWidth="1"/>
    <col min="6147" max="6147" width="6.7109375" style="143" customWidth="1"/>
    <col min="6148" max="6148" width="6.42578125" style="143" customWidth="1"/>
    <col min="6149" max="6149" width="13.7109375" style="143" customWidth="1"/>
    <col min="6150" max="6150" width="6" style="143" customWidth="1"/>
    <col min="6151" max="6151" width="12.140625" style="143" customWidth="1"/>
    <col min="6152" max="6400" width="8.85546875" style="143"/>
    <col min="6401" max="6401" width="47.7109375" style="143" customWidth="1"/>
    <col min="6402" max="6402" width="5.42578125" style="143" customWidth="1"/>
    <col min="6403" max="6403" width="6.7109375" style="143" customWidth="1"/>
    <col min="6404" max="6404" width="6.42578125" style="143" customWidth="1"/>
    <col min="6405" max="6405" width="13.7109375" style="143" customWidth="1"/>
    <col min="6406" max="6406" width="6" style="143" customWidth="1"/>
    <col min="6407" max="6407" width="12.140625" style="143" customWidth="1"/>
    <col min="6408" max="6656" width="8.85546875" style="143"/>
    <col min="6657" max="6657" width="47.7109375" style="143" customWidth="1"/>
    <col min="6658" max="6658" width="5.42578125" style="143" customWidth="1"/>
    <col min="6659" max="6659" width="6.7109375" style="143" customWidth="1"/>
    <col min="6660" max="6660" width="6.42578125" style="143" customWidth="1"/>
    <col min="6661" max="6661" width="13.7109375" style="143" customWidth="1"/>
    <col min="6662" max="6662" width="6" style="143" customWidth="1"/>
    <col min="6663" max="6663" width="12.140625" style="143" customWidth="1"/>
    <col min="6664" max="6912" width="8.85546875" style="143"/>
    <col min="6913" max="6913" width="47.7109375" style="143" customWidth="1"/>
    <col min="6914" max="6914" width="5.42578125" style="143" customWidth="1"/>
    <col min="6915" max="6915" width="6.7109375" style="143" customWidth="1"/>
    <col min="6916" max="6916" width="6.42578125" style="143" customWidth="1"/>
    <col min="6917" max="6917" width="13.7109375" style="143" customWidth="1"/>
    <col min="6918" max="6918" width="6" style="143" customWidth="1"/>
    <col min="6919" max="6919" width="12.140625" style="143" customWidth="1"/>
    <col min="6920" max="7168" width="8.85546875" style="143"/>
    <col min="7169" max="7169" width="47.7109375" style="143" customWidth="1"/>
    <col min="7170" max="7170" width="5.42578125" style="143" customWidth="1"/>
    <col min="7171" max="7171" width="6.7109375" style="143" customWidth="1"/>
    <col min="7172" max="7172" width="6.42578125" style="143" customWidth="1"/>
    <col min="7173" max="7173" width="13.7109375" style="143" customWidth="1"/>
    <col min="7174" max="7174" width="6" style="143" customWidth="1"/>
    <col min="7175" max="7175" width="12.140625" style="143" customWidth="1"/>
    <col min="7176" max="7424" width="8.85546875" style="143"/>
    <col min="7425" max="7425" width="47.7109375" style="143" customWidth="1"/>
    <col min="7426" max="7426" width="5.42578125" style="143" customWidth="1"/>
    <col min="7427" max="7427" width="6.7109375" style="143" customWidth="1"/>
    <col min="7428" max="7428" width="6.42578125" style="143" customWidth="1"/>
    <col min="7429" max="7429" width="13.7109375" style="143" customWidth="1"/>
    <col min="7430" max="7430" width="6" style="143" customWidth="1"/>
    <col min="7431" max="7431" width="12.140625" style="143" customWidth="1"/>
    <col min="7432" max="7680" width="8.85546875" style="143"/>
    <col min="7681" max="7681" width="47.7109375" style="143" customWidth="1"/>
    <col min="7682" max="7682" width="5.42578125" style="143" customWidth="1"/>
    <col min="7683" max="7683" width="6.7109375" style="143" customWidth="1"/>
    <col min="7684" max="7684" width="6.42578125" style="143" customWidth="1"/>
    <col min="7685" max="7685" width="13.7109375" style="143" customWidth="1"/>
    <col min="7686" max="7686" width="6" style="143" customWidth="1"/>
    <col min="7687" max="7687" width="12.140625" style="143" customWidth="1"/>
    <col min="7688" max="7936" width="8.85546875" style="143"/>
    <col min="7937" max="7937" width="47.7109375" style="143" customWidth="1"/>
    <col min="7938" max="7938" width="5.42578125" style="143" customWidth="1"/>
    <col min="7939" max="7939" width="6.7109375" style="143" customWidth="1"/>
    <col min="7940" max="7940" width="6.42578125" style="143" customWidth="1"/>
    <col min="7941" max="7941" width="13.7109375" style="143" customWidth="1"/>
    <col min="7942" max="7942" width="6" style="143" customWidth="1"/>
    <col min="7943" max="7943" width="12.140625" style="143" customWidth="1"/>
    <col min="7944" max="8192" width="8.85546875" style="143"/>
    <col min="8193" max="8193" width="47.7109375" style="143" customWidth="1"/>
    <col min="8194" max="8194" width="5.42578125" style="143" customWidth="1"/>
    <col min="8195" max="8195" width="6.7109375" style="143" customWidth="1"/>
    <col min="8196" max="8196" width="6.42578125" style="143" customWidth="1"/>
    <col min="8197" max="8197" width="13.7109375" style="143" customWidth="1"/>
    <col min="8198" max="8198" width="6" style="143" customWidth="1"/>
    <col min="8199" max="8199" width="12.140625" style="143" customWidth="1"/>
    <col min="8200" max="8448" width="8.85546875" style="143"/>
    <col min="8449" max="8449" width="47.7109375" style="143" customWidth="1"/>
    <col min="8450" max="8450" width="5.42578125" style="143" customWidth="1"/>
    <col min="8451" max="8451" width="6.7109375" style="143" customWidth="1"/>
    <col min="8452" max="8452" width="6.42578125" style="143" customWidth="1"/>
    <col min="8453" max="8453" width="13.7109375" style="143" customWidth="1"/>
    <col min="8454" max="8454" width="6" style="143" customWidth="1"/>
    <col min="8455" max="8455" width="12.140625" style="143" customWidth="1"/>
    <col min="8456" max="8704" width="8.85546875" style="143"/>
    <col min="8705" max="8705" width="47.7109375" style="143" customWidth="1"/>
    <col min="8706" max="8706" width="5.42578125" style="143" customWidth="1"/>
    <col min="8707" max="8707" width="6.7109375" style="143" customWidth="1"/>
    <col min="8708" max="8708" width="6.42578125" style="143" customWidth="1"/>
    <col min="8709" max="8709" width="13.7109375" style="143" customWidth="1"/>
    <col min="8710" max="8710" width="6" style="143" customWidth="1"/>
    <col min="8711" max="8711" width="12.140625" style="143" customWidth="1"/>
    <col min="8712" max="8960" width="8.85546875" style="143"/>
    <col min="8961" max="8961" width="47.7109375" style="143" customWidth="1"/>
    <col min="8962" max="8962" width="5.42578125" style="143" customWidth="1"/>
    <col min="8963" max="8963" width="6.7109375" style="143" customWidth="1"/>
    <col min="8964" max="8964" width="6.42578125" style="143" customWidth="1"/>
    <col min="8965" max="8965" width="13.7109375" style="143" customWidth="1"/>
    <col min="8966" max="8966" width="6" style="143" customWidth="1"/>
    <col min="8967" max="8967" width="12.140625" style="143" customWidth="1"/>
    <col min="8968" max="9216" width="8.85546875" style="143"/>
    <col min="9217" max="9217" width="47.7109375" style="143" customWidth="1"/>
    <col min="9218" max="9218" width="5.42578125" style="143" customWidth="1"/>
    <col min="9219" max="9219" width="6.7109375" style="143" customWidth="1"/>
    <col min="9220" max="9220" width="6.42578125" style="143" customWidth="1"/>
    <col min="9221" max="9221" width="13.7109375" style="143" customWidth="1"/>
    <col min="9222" max="9222" width="6" style="143" customWidth="1"/>
    <col min="9223" max="9223" width="12.140625" style="143" customWidth="1"/>
    <col min="9224" max="9472" width="8.85546875" style="143"/>
    <col min="9473" max="9473" width="47.7109375" style="143" customWidth="1"/>
    <col min="9474" max="9474" width="5.42578125" style="143" customWidth="1"/>
    <col min="9475" max="9475" width="6.7109375" style="143" customWidth="1"/>
    <col min="9476" max="9476" width="6.42578125" style="143" customWidth="1"/>
    <col min="9477" max="9477" width="13.7109375" style="143" customWidth="1"/>
    <col min="9478" max="9478" width="6" style="143" customWidth="1"/>
    <col min="9479" max="9479" width="12.140625" style="143" customWidth="1"/>
    <col min="9480" max="9728" width="8.85546875" style="143"/>
    <col min="9729" max="9729" width="47.7109375" style="143" customWidth="1"/>
    <col min="9730" max="9730" width="5.42578125" style="143" customWidth="1"/>
    <col min="9731" max="9731" width="6.7109375" style="143" customWidth="1"/>
    <col min="9732" max="9732" width="6.42578125" style="143" customWidth="1"/>
    <col min="9733" max="9733" width="13.7109375" style="143" customWidth="1"/>
    <col min="9734" max="9734" width="6" style="143" customWidth="1"/>
    <col min="9735" max="9735" width="12.140625" style="143" customWidth="1"/>
    <col min="9736" max="9984" width="8.85546875" style="143"/>
    <col min="9985" max="9985" width="47.7109375" style="143" customWidth="1"/>
    <col min="9986" max="9986" width="5.42578125" style="143" customWidth="1"/>
    <col min="9987" max="9987" width="6.7109375" style="143" customWidth="1"/>
    <col min="9988" max="9988" width="6.42578125" style="143" customWidth="1"/>
    <col min="9989" max="9989" width="13.7109375" style="143" customWidth="1"/>
    <col min="9990" max="9990" width="6" style="143" customWidth="1"/>
    <col min="9991" max="9991" width="12.140625" style="143" customWidth="1"/>
    <col min="9992" max="10240" width="8.85546875" style="143"/>
    <col min="10241" max="10241" width="47.7109375" style="143" customWidth="1"/>
    <col min="10242" max="10242" width="5.42578125" style="143" customWidth="1"/>
    <col min="10243" max="10243" width="6.7109375" style="143" customWidth="1"/>
    <col min="10244" max="10244" width="6.42578125" style="143" customWidth="1"/>
    <col min="10245" max="10245" width="13.7109375" style="143" customWidth="1"/>
    <col min="10246" max="10246" width="6" style="143" customWidth="1"/>
    <col min="10247" max="10247" width="12.140625" style="143" customWidth="1"/>
    <col min="10248" max="10496" width="8.85546875" style="143"/>
    <col min="10497" max="10497" width="47.7109375" style="143" customWidth="1"/>
    <col min="10498" max="10498" width="5.42578125" style="143" customWidth="1"/>
    <col min="10499" max="10499" width="6.7109375" style="143" customWidth="1"/>
    <col min="10500" max="10500" width="6.42578125" style="143" customWidth="1"/>
    <col min="10501" max="10501" width="13.7109375" style="143" customWidth="1"/>
    <col min="10502" max="10502" width="6" style="143" customWidth="1"/>
    <col min="10503" max="10503" width="12.140625" style="143" customWidth="1"/>
    <col min="10504" max="10752" width="8.85546875" style="143"/>
    <col min="10753" max="10753" width="47.7109375" style="143" customWidth="1"/>
    <col min="10754" max="10754" width="5.42578125" style="143" customWidth="1"/>
    <col min="10755" max="10755" width="6.7109375" style="143" customWidth="1"/>
    <col min="10756" max="10756" width="6.42578125" style="143" customWidth="1"/>
    <col min="10757" max="10757" width="13.7109375" style="143" customWidth="1"/>
    <col min="10758" max="10758" width="6" style="143" customWidth="1"/>
    <col min="10759" max="10759" width="12.140625" style="143" customWidth="1"/>
    <col min="10760" max="11008" width="8.85546875" style="143"/>
    <col min="11009" max="11009" width="47.7109375" style="143" customWidth="1"/>
    <col min="11010" max="11010" width="5.42578125" style="143" customWidth="1"/>
    <col min="11011" max="11011" width="6.7109375" style="143" customWidth="1"/>
    <col min="11012" max="11012" width="6.42578125" style="143" customWidth="1"/>
    <col min="11013" max="11013" width="13.7109375" style="143" customWidth="1"/>
    <col min="11014" max="11014" width="6" style="143" customWidth="1"/>
    <col min="11015" max="11015" width="12.140625" style="143" customWidth="1"/>
    <col min="11016" max="11264" width="8.85546875" style="143"/>
    <col min="11265" max="11265" width="47.7109375" style="143" customWidth="1"/>
    <col min="11266" max="11266" width="5.42578125" style="143" customWidth="1"/>
    <col min="11267" max="11267" width="6.7109375" style="143" customWidth="1"/>
    <col min="11268" max="11268" width="6.42578125" style="143" customWidth="1"/>
    <col min="11269" max="11269" width="13.7109375" style="143" customWidth="1"/>
    <col min="11270" max="11270" width="6" style="143" customWidth="1"/>
    <col min="11271" max="11271" width="12.140625" style="143" customWidth="1"/>
    <col min="11272" max="11520" width="8.85546875" style="143"/>
    <col min="11521" max="11521" width="47.7109375" style="143" customWidth="1"/>
    <col min="11522" max="11522" width="5.42578125" style="143" customWidth="1"/>
    <col min="11523" max="11523" width="6.7109375" style="143" customWidth="1"/>
    <col min="11524" max="11524" width="6.42578125" style="143" customWidth="1"/>
    <col min="11525" max="11525" width="13.7109375" style="143" customWidth="1"/>
    <col min="11526" max="11526" width="6" style="143" customWidth="1"/>
    <col min="11527" max="11527" width="12.140625" style="143" customWidth="1"/>
    <col min="11528" max="11776" width="8.85546875" style="143"/>
    <col min="11777" max="11777" width="47.7109375" style="143" customWidth="1"/>
    <col min="11778" max="11778" width="5.42578125" style="143" customWidth="1"/>
    <col min="11779" max="11779" width="6.7109375" style="143" customWidth="1"/>
    <col min="11780" max="11780" width="6.42578125" style="143" customWidth="1"/>
    <col min="11781" max="11781" width="13.7109375" style="143" customWidth="1"/>
    <col min="11782" max="11782" width="6" style="143" customWidth="1"/>
    <col min="11783" max="11783" width="12.140625" style="143" customWidth="1"/>
    <col min="11784" max="12032" width="8.85546875" style="143"/>
    <col min="12033" max="12033" width="47.7109375" style="143" customWidth="1"/>
    <col min="12034" max="12034" width="5.42578125" style="143" customWidth="1"/>
    <col min="12035" max="12035" width="6.7109375" style="143" customWidth="1"/>
    <col min="12036" max="12036" width="6.42578125" style="143" customWidth="1"/>
    <col min="12037" max="12037" width="13.7109375" style="143" customWidth="1"/>
    <col min="12038" max="12038" width="6" style="143" customWidth="1"/>
    <col min="12039" max="12039" width="12.140625" style="143" customWidth="1"/>
    <col min="12040" max="12288" width="8.85546875" style="143"/>
    <col min="12289" max="12289" width="47.7109375" style="143" customWidth="1"/>
    <col min="12290" max="12290" width="5.42578125" style="143" customWidth="1"/>
    <col min="12291" max="12291" width="6.7109375" style="143" customWidth="1"/>
    <col min="12292" max="12292" width="6.42578125" style="143" customWidth="1"/>
    <col min="12293" max="12293" width="13.7109375" style="143" customWidth="1"/>
    <col min="12294" max="12294" width="6" style="143" customWidth="1"/>
    <col min="12295" max="12295" width="12.140625" style="143" customWidth="1"/>
    <col min="12296" max="12544" width="8.85546875" style="143"/>
    <col min="12545" max="12545" width="47.7109375" style="143" customWidth="1"/>
    <col min="12546" max="12546" width="5.42578125" style="143" customWidth="1"/>
    <col min="12547" max="12547" width="6.7109375" style="143" customWidth="1"/>
    <col min="12548" max="12548" width="6.42578125" style="143" customWidth="1"/>
    <col min="12549" max="12549" width="13.7109375" style="143" customWidth="1"/>
    <col min="12550" max="12550" width="6" style="143" customWidth="1"/>
    <col min="12551" max="12551" width="12.140625" style="143" customWidth="1"/>
    <col min="12552" max="12800" width="8.85546875" style="143"/>
    <col min="12801" max="12801" width="47.7109375" style="143" customWidth="1"/>
    <col min="12802" max="12802" width="5.42578125" style="143" customWidth="1"/>
    <col min="12803" max="12803" width="6.7109375" style="143" customWidth="1"/>
    <col min="12804" max="12804" width="6.42578125" style="143" customWidth="1"/>
    <col min="12805" max="12805" width="13.7109375" style="143" customWidth="1"/>
    <col min="12806" max="12806" width="6" style="143" customWidth="1"/>
    <col min="12807" max="12807" width="12.140625" style="143" customWidth="1"/>
    <col min="12808" max="13056" width="8.85546875" style="143"/>
    <col min="13057" max="13057" width="47.7109375" style="143" customWidth="1"/>
    <col min="13058" max="13058" width="5.42578125" style="143" customWidth="1"/>
    <col min="13059" max="13059" width="6.7109375" style="143" customWidth="1"/>
    <col min="13060" max="13060" width="6.42578125" style="143" customWidth="1"/>
    <col min="13061" max="13061" width="13.7109375" style="143" customWidth="1"/>
    <col min="13062" max="13062" width="6" style="143" customWidth="1"/>
    <col min="13063" max="13063" width="12.140625" style="143" customWidth="1"/>
    <col min="13064" max="13312" width="8.85546875" style="143"/>
    <col min="13313" max="13313" width="47.7109375" style="143" customWidth="1"/>
    <col min="13314" max="13314" width="5.42578125" style="143" customWidth="1"/>
    <col min="13315" max="13315" width="6.7109375" style="143" customWidth="1"/>
    <col min="13316" max="13316" width="6.42578125" style="143" customWidth="1"/>
    <col min="13317" max="13317" width="13.7109375" style="143" customWidth="1"/>
    <col min="13318" max="13318" width="6" style="143" customWidth="1"/>
    <col min="13319" max="13319" width="12.140625" style="143" customWidth="1"/>
    <col min="13320" max="13568" width="8.85546875" style="143"/>
    <col min="13569" max="13569" width="47.7109375" style="143" customWidth="1"/>
    <col min="13570" max="13570" width="5.42578125" style="143" customWidth="1"/>
    <col min="13571" max="13571" width="6.7109375" style="143" customWidth="1"/>
    <col min="13572" max="13572" width="6.42578125" style="143" customWidth="1"/>
    <col min="13573" max="13573" width="13.7109375" style="143" customWidth="1"/>
    <col min="13574" max="13574" width="6" style="143" customWidth="1"/>
    <col min="13575" max="13575" width="12.140625" style="143" customWidth="1"/>
    <col min="13576" max="13824" width="8.85546875" style="143"/>
    <col min="13825" max="13825" width="47.7109375" style="143" customWidth="1"/>
    <col min="13826" max="13826" width="5.42578125" style="143" customWidth="1"/>
    <col min="13827" max="13827" width="6.7109375" style="143" customWidth="1"/>
    <col min="13828" max="13828" width="6.42578125" style="143" customWidth="1"/>
    <col min="13829" max="13829" width="13.7109375" style="143" customWidth="1"/>
    <col min="13830" max="13830" width="6" style="143" customWidth="1"/>
    <col min="13831" max="13831" width="12.140625" style="143" customWidth="1"/>
    <col min="13832" max="14080" width="8.85546875" style="143"/>
    <col min="14081" max="14081" width="47.7109375" style="143" customWidth="1"/>
    <col min="14082" max="14082" width="5.42578125" style="143" customWidth="1"/>
    <col min="14083" max="14083" width="6.7109375" style="143" customWidth="1"/>
    <col min="14084" max="14084" width="6.42578125" style="143" customWidth="1"/>
    <col min="14085" max="14085" width="13.7109375" style="143" customWidth="1"/>
    <col min="14086" max="14086" width="6" style="143" customWidth="1"/>
    <col min="14087" max="14087" width="12.140625" style="143" customWidth="1"/>
    <col min="14088" max="14336" width="8.85546875" style="143"/>
    <col min="14337" max="14337" width="47.7109375" style="143" customWidth="1"/>
    <col min="14338" max="14338" width="5.42578125" style="143" customWidth="1"/>
    <col min="14339" max="14339" width="6.7109375" style="143" customWidth="1"/>
    <col min="14340" max="14340" width="6.42578125" style="143" customWidth="1"/>
    <col min="14341" max="14341" width="13.7109375" style="143" customWidth="1"/>
    <col min="14342" max="14342" width="6" style="143" customWidth="1"/>
    <col min="14343" max="14343" width="12.140625" style="143" customWidth="1"/>
    <col min="14344" max="14592" width="8.85546875" style="143"/>
    <col min="14593" max="14593" width="47.7109375" style="143" customWidth="1"/>
    <col min="14594" max="14594" width="5.42578125" style="143" customWidth="1"/>
    <col min="14595" max="14595" width="6.7109375" style="143" customWidth="1"/>
    <col min="14596" max="14596" width="6.42578125" style="143" customWidth="1"/>
    <col min="14597" max="14597" width="13.7109375" style="143" customWidth="1"/>
    <col min="14598" max="14598" width="6" style="143" customWidth="1"/>
    <col min="14599" max="14599" width="12.140625" style="143" customWidth="1"/>
    <col min="14600" max="14848" width="8.85546875" style="143"/>
    <col min="14849" max="14849" width="47.7109375" style="143" customWidth="1"/>
    <col min="14850" max="14850" width="5.42578125" style="143" customWidth="1"/>
    <col min="14851" max="14851" width="6.7109375" style="143" customWidth="1"/>
    <col min="14852" max="14852" width="6.42578125" style="143" customWidth="1"/>
    <col min="14853" max="14853" width="13.7109375" style="143" customWidth="1"/>
    <col min="14854" max="14854" width="6" style="143" customWidth="1"/>
    <col min="14855" max="14855" width="12.140625" style="143" customWidth="1"/>
    <col min="14856" max="15104" width="8.85546875" style="143"/>
    <col min="15105" max="15105" width="47.7109375" style="143" customWidth="1"/>
    <col min="15106" max="15106" width="5.42578125" style="143" customWidth="1"/>
    <col min="15107" max="15107" width="6.7109375" style="143" customWidth="1"/>
    <col min="15108" max="15108" width="6.42578125" style="143" customWidth="1"/>
    <col min="15109" max="15109" width="13.7109375" style="143" customWidth="1"/>
    <col min="15110" max="15110" width="6" style="143" customWidth="1"/>
    <col min="15111" max="15111" width="12.140625" style="143" customWidth="1"/>
    <col min="15112" max="15360" width="8.85546875" style="143"/>
    <col min="15361" max="15361" width="47.7109375" style="143" customWidth="1"/>
    <col min="15362" max="15362" width="5.42578125" style="143" customWidth="1"/>
    <col min="15363" max="15363" width="6.7109375" style="143" customWidth="1"/>
    <col min="15364" max="15364" width="6.42578125" style="143" customWidth="1"/>
    <col min="15365" max="15365" width="13.7109375" style="143" customWidth="1"/>
    <col min="15366" max="15366" width="6" style="143" customWidth="1"/>
    <col min="15367" max="15367" width="12.140625" style="143" customWidth="1"/>
    <col min="15368" max="15616" width="8.85546875" style="143"/>
    <col min="15617" max="15617" width="47.7109375" style="143" customWidth="1"/>
    <col min="15618" max="15618" width="5.42578125" style="143" customWidth="1"/>
    <col min="15619" max="15619" width="6.7109375" style="143" customWidth="1"/>
    <col min="15620" max="15620" width="6.42578125" style="143" customWidth="1"/>
    <col min="15621" max="15621" width="13.7109375" style="143" customWidth="1"/>
    <col min="15622" max="15622" width="6" style="143" customWidth="1"/>
    <col min="15623" max="15623" width="12.140625" style="143" customWidth="1"/>
    <col min="15624" max="15872" width="8.85546875" style="143"/>
    <col min="15873" max="15873" width="47.7109375" style="143" customWidth="1"/>
    <col min="15874" max="15874" width="5.42578125" style="143" customWidth="1"/>
    <col min="15875" max="15875" width="6.7109375" style="143" customWidth="1"/>
    <col min="15876" max="15876" width="6.42578125" style="143" customWidth="1"/>
    <col min="15877" max="15877" width="13.7109375" style="143" customWidth="1"/>
    <col min="15878" max="15878" width="6" style="143" customWidth="1"/>
    <col min="15879" max="15879" width="12.140625" style="143" customWidth="1"/>
    <col min="15880" max="16128" width="8.85546875" style="143"/>
    <col min="16129" max="16129" width="47.7109375" style="143" customWidth="1"/>
    <col min="16130" max="16130" width="5.42578125" style="143" customWidth="1"/>
    <col min="16131" max="16131" width="6.7109375" style="143" customWidth="1"/>
    <col min="16132" max="16132" width="6.42578125" style="143" customWidth="1"/>
    <col min="16133" max="16133" width="13.7109375" style="143" customWidth="1"/>
    <col min="16134" max="16134" width="6" style="143" customWidth="1"/>
    <col min="16135" max="16135" width="12.140625" style="143" customWidth="1"/>
    <col min="16136" max="16384" width="8.85546875" style="143"/>
  </cols>
  <sheetData>
    <row r="1" spans="1:7" ht="18" customHeight="1" x14ac:dyDescent="0.2">
      <c r="A1" s="287" t="s">
        <v>345</v>
      </c>
      <c r="B1" s="287"/>
      <c r="C1" s="287"/>
      <c r="D1" s="287"/>
      <c r="E1" s="287"/>
      <c r="F1" s="287"/>
      <c r="G1" s="287"/>
    </row>
    <row r="2" spans="1:7" x14ac:dyDescent="0.2">
      <c r="A2" s="287" t="s">
        <v>346</v>
      </c>
      <c r="B2" s="287"/>
      <c r="C2" s="287"/>
      <c r="D2" s="287"/>
      <c r="E2" s="287"/>
      <c r="F2" s="287"/>
      <c r="G2" s="287"/>
    </row>
    <row r="3" spans="1:7" x14ac:dyDescent="0.2">
      <c r="A3" s="287" t="s">
        <v>421</v>
      </c>
      <c r="B3" s="287"/>
      <c r="C3" s="287"/>
      <c r="D3" s="287"/>
      <c r="E3" s="287"/>
      <c r="F3" s="287"/>
      <c r="G3" s="287"/>
    </row>
    <row r="4" spans="1:7" ht="18" customHeight="1" x14ac:dyDescent="0.2">
      <c r="A4" s="287" t="s">
        <v>347</v>
      </c>
      <c r="B4" s="287"/>
      <c r="C4" s="287"/>
      <c r="D4" s="287"/>
      <c r="E4" s="287"/>
      <c r="F4" s="287"/>
      <c r="G4" s="287"/>
    </row>
    <row r="5" spans="1:7" x14ac:dyDescent="0.2">
      <c r="A5" s="287" t="s">
        <v>346</v>
      </c>
      <c r="B5" s="287"/>
      <c r="C5" s="287"/>
      <c r="D5" s="287"/>
      <c r="E5" s="287"/>
      <c r="F5" s="287"/>
      <c r="G5" s="287"/>
    </row>
    <row r="6" spans="1:7" x14ac:dyDescent="0.2">
      <c r="A6" s="287" t="s">
        <v>348</v>
      </c>
      <c r="B6" s="287"/>
      <c r="C6" s="287"/>
      <c r="D6" s="287"/>
      <c r="E6" s="287"/>
      <c r="F6" s="287"/>
      <c r="G6" s="287"/>
    </row>
    <row r="7" spans="1:7" ht="31.5" customHeight="1" x14ac:dyDescent="0.25">
      <c r="A7" s="288" t="s">
        <v>349</v>
      </c>
      <c r="B7" s="288"/>
      <c r="C7" s="288"/>
      <c r="D7" s="288"/>
      <c r="E7" s="288"/>
      <c r="F7" s="288"/>
      <c r="G7" s="288"/>
    </row>
    <row r="8" spans="1:7" ht="18.75" customHeight="1" x14ac:dyDescent="0.2">
      <c r="A8" s="289" t="s">
        <v>350</v>
      </c>
      <c r="B8" s="289"/>
      <c r="C8" s="289"/>
      <c r="D8" s="289"/>
      <c r="E8" s="289"/>
      <c r="F8" s="289"/>
      <c r="G8" s="289"/>
    </row>
    <row r="9" spans="1:7" ht="16.5" customHeight="1" x14ac:dyDescent="0.2">
      <c r="A9" s="144"/>
      <c r="B9" s="145"/>
      <c r="C9" s="145"/>
      <c r="D9" s="145"/>
      <c r="E9" s="145"/>
      <c r="F9" s="145"/>
      <c r="G9" s="146" t="s">
        <v>5</v>
      </c>
    </row>
    <row r="10" spans="1:7" ht="12.75" customHeight="1" x14ac:dyDescent="0.2">
      <c r="A10" s="290" t="s">
        <v>351</v>
      </c>
      <c r="B10" s="292" t="s">
        <v>352</v>
      </c>
      <c r="C10" s="293"/>
      <c r="D10" s="293"/>
      <c r="E10" s="293"/>
      <c r="F10" s="294"/>
      <c r="G10" s="295" t="s">
        <v>78</v>
      </c>
    </row>
    <row r="11" spans="1:7" x14ac:dyDescent="0.2">
      <c r="A11" s="291"/>
      <c r="B11" s="147" t="s">
        <v>353</v>
      </c>
      <c r="C11" s="148" t="s">
        <v>74</v>
      </c>
      <c r="D11" s="148" t="s">
        <v>354</v>
      </c>
      <c r="E11" s="149" t="s">
        <v>76</v>
      </c>
      <c r="F11" s="149" t="s">
        <v>77</v>
      </c>
      <c r="G11" s="296"/>
    </row>
    <row r="12" spans="1:7" x14ac:dyDescent="0.2">
      <c r="A12" s="147">
        <v>1</v>
      </c>
      <c r="B12" s="147">
        <v>2</v>
      </c>
      <c r="C12" s="148" t="s">
        <v>80</v>
      </c>
      <c r="D12" s="148" t="s">
        <v>81</v>
      </c>
      <c r="E12" s="149">
        <v>5</v>
      </c>
      <c r="F12" s="149">
        <v>6</v>
      </c>
      <c r="G12" s="150">
        <v>7</v>
      </c>
    </row>
    <row r="13" spans="1:7" s="156" customFormat="1" ht="28.5" customHeight="1" x14ac:dyDescent="0.25">
      <c r="A13" s="151" t="s">
        <v>355</v>
      </c>
      <c r="B13" s="152">
        <v>510</v>
      </c>
      <c r="C13" s="153"/>
      <c r="D13" s="153"/>
      <c r="E13" s="154"/>
      <c r="F13" s="154"/>
      <c r="G13" s="155">
        <f>SUM(G14)</f>
        <v>6759.33</v>
      </c>
    </row>
    <row r="14" spans="1:7" ht="15.75" x14ac:dyDescent="0.25">
      <c r="A14" s="157" t="s">
        <v>83</v>
      </c>
      <c r="B14" s="158">
        <v>510</v>
      </c>
      <c r="C14" s="159" t="s">
        <v>84</v>
      </c>
      <c r="D14" s="159"/>
      <c r="E14" s="159"/>
      <c r="F14" s="159"/>
      <c r="G14" s="160">
        <f>SUM(G15+G19)</f>
        <v>6759.33</v>
      </c>
    </row>
    <row r="15" spans="1:7" s="165" customFormat="1" ht="27.75" customHeight="1" x14ac:dyDescent="0.25">
      <c r="A15" s="161" t="s">
        <v>356</v>
      </c>
      <c r="B15" s="162" t="s">
        <v>357</v>
      </c>
      <c r="C15" s="163" t="s">
        <v>84</v>
      </c>
      <c r="D15" s="163" t="s">
        <v>86</v>
      </c>
      <c r="E15" s="163"/>
      <c r="F15" s="163"/>
      <c r="G15" s="164">
        <f>SUM(G18)</f>
        <v>1929.85</v>
      </c>
    </row>
    <row r="16" spans="1:7" s="170" customFormat="1" ht="25.15" customHeight="1" x14ac:dyDescent="0.25">
      <c r="A16" s="166" t="s">
        <v>87</v>
      </c>
      <c r="B16" s="167" t="s">
        <v>357</v>
      </c>
      <c r="C16" s="168" t="s">
        <v>84</v>
      </c>
      <c r="D16" s="168" t="s">
        <v>86</v>
      </c>
      <c r="E16" s="168" t="s">
        <v>88</v>
      </c>
      <c r="F16" s="168"/>
      <c r="G16" s="169">
        <f>SUM(G18)</f>
        <v>1929.85</v>
      </c>
    </row>
    <row r="17" spans="1:7" s="175" customFormat="1" ht="25.5" customHeight="1" x14ac:dyDescent="0.25">
      <c r="A17" s="171" t="s">
        <v>89</v>
      </c>
      <c r="B17" s="172" t="s">
        <v>357</v>
      </c>
      <c r="C17" s="173" t="s">
        <v>84</v>
      </c>
      <c r="D17" s="173" t="s">
        <v>86</v>
      </c>
      <c r="E17" s="173" t="s">
        <v>88</v>
      </c>
      <c r="F17" s="173"/>
      <c r="G17" s="174">
        <f>SUM(G18)</f>
        <v>1929.85</v>
      </c>
    </row>
    <row r="18" spans="1:7" ht="50.45" customHeight="1" x14ac:dyDescent="0.2">
      <c r="A18" s="176" t="s">
        <v>358</v>
      </c>
      <c r="B18" s="177" t="s">
        <v>357</v>
      </c>
      <c r="C18" s="178" t="s">
        <v>84</v>
      </c>
      <c r="D18" s="178" t="s">
        <v>86</v>
      </c>
      <c r="E18" s="178" t="s">
        <v>88</v>
      </c>
      <c r="F18" s="178" t="s">
        <v>91</v>
      </c>
      <c r="G18" s="179">
        <v>1929.85</v>
      </c>
    </row>
    <row r="19" spans="1:7" s="175" customFormat="1" ht="27" hidden="1" customHeight="1" x14ac:dyDescent="0.2">
      <c r="A19" s="180" t="s">
        <v>355</v>
      </c>
      <c r="B19" s="162" t="s">
        <v>357</v>
      </c>
      <c r="C19" s="163" t="s">
        <v>84</v>
      </c>
      <c r="D19" s="163" t="s">
        <v>93</v>
      </c>
      <c r="E19" s="163"/>
      <c r="F19" s="163"/>
      <c r="G19" s="164">
        <f>SUM(G20)</f>
        <v>4829.4799999999996</v>
      </c>
    </row>
    <row r="20" spans="1:7" ht="26.45" customHeight="1" x14ac:dyDescent="0.25">
      <c r="A20" s="166" t="s">
        <v>87</v>
      </c>
      <c r="B20" s="181" t="s">
        <v>357</v>
      </c>
      <c r="C20" s="168" t="s">
        <v>84</v>
      </c>
      <c r="D20" s="168" t="s">
        <v>93</v>
      </c>
      <c r="E20" s="168" t="s">
        <v>94</v>
      </c>
      <c r="F20" s="168"/>
      <c r="G20" s="169">
        <f>SUM(G21)</f>
        <v>4829.4799999999996</v>
      </c>
    </row>
    <row r="21" spans="1:7" s="183" customFormat="1" ht="15.75" customHeight="1" x14ac:dyDescent="0.2">
      <c r="A21" s="176" t="s">
        <v>95</v>
      </c>
      <c r="B21" s="182" t="s">
        <v>357</v>
      </c>
      <c r="C21" s="178" t="s">
        <v>84</v>
      </c>
      <c r="D21" s="178" t="s">
        <v>93</v>
      </c>
      <c r="E21" s="178" t="s">
        <v>94</v>
      </c>
      <c r="F21" s="178"/>
      <c r="G21" s="179">
        <f>SUM(G22+G23+G24)</f>
        <v>4829.4799999999996</v>
      </c>
    </row>
    <row r="22" spans="1:7" ht="51" customHeight="1" x14ac:dyDescent="0.2">
      <c r="A22" s="171" t="s">
        <v>358</v>
      </c>
      <c r="B22" s="184" t="s">
        <v>357</v>
      </c>
      <c r="C22" s="173" t="s">
        <v>84</v>
      </c>
      <c r="D22" s="173" t="s">
        <v>93</v>
      </c>
      <c r="E22" s="173" t="s">
        <v>94</v>
      </c>
      <c r="F22" s="173" t="s">
        <v>91</v>
      </c>
      <c r="G22" s="174">
        <v>4490.96</v>
      </c>
    </row>
    <row r="23" spans="1:7" s="185" customFormat="1" ht="25.5" customHeight="1" x14ac:dyDescent="0.25">
      <c r="A23" s="171" t="s">
        <v>359</v>
      </c>
      <c r="B23" s="184" t="s">
        <v>357</v>
      </c>
      <c r="C23" s="173" t="s">
        <v>84</v>
      </c>
      <c r="D23" s="173" t="s">
        <v>93</v>
      </c>
      <c r="E23" s="173" t="s">
        <v>94</v>
      </c>
      <c r="F23" s="173" t="s">
        <v>97</v>
      </c>
      <c r="G23" s="174">
        <v>338.52</v>
      </c>
    </row>
    <row r="24" spans="1:7" s="185" customFormat="1" ht="16.899999999999999" hidden="1" customHeight="1" x14ac:dyDescent="0.25">
      <c r="A24" s="171" t="s">
        <v>98</v>
      </c>
      <c r="B24" s="184" t="s">
        <v>357</v>
      </c>
      <c r="C24" s="184" t="s">
        <v>84</v>
      </c>
      <c r="D24" s="184" t="s">
        <v>93</v>
      </c>
      <c r="E24" s="173" t="s">
        <v>94</v>
      </c>
      <c r="F24" s="184" t="s">
        <v>99</v>
      </c>
      <c r="G24" s="174"/>
    </row>
    <row r="25" spans="1:7" ht="26.25" customHeight="1" x14ac:dyDescent="0.2">
      <c r="A25" s="186" t="s">
        <v>360</v>
      </c>
      <c r="B25" s="159" t="s">
        <v>357</v>
      </c>
      <c r="C25" s="178"/>
      <c r="D25" s="178"/>
      <c r="E25" s="178"/>
      <c r="F25" s="178"/>
      <c r="G25" s="160">
        <f>SUM(G26+G92+G120+G186+G192+G244++G264+G281+G290+G296+G84)</f>
        <v>883667.05</v>
      </c>
    </row>
    <row r="26" spans="1:7" s="156" customFormat="1" ht="15.95" customHeight="1" x14ac:dyDescent="0.25">
      <c r="A26" s="187" t="s">
        <v>83</v>
      </c>
      <c r="B26" s="159" t="s">
        <v>357</v>
      </c>
      <c r="C26" s="188" t="s">
        <v>84</v>
      </c>
      <c r="D26" s="189"/>
      <c r="E26" s="189"/>
      <c r="F26" s="189"/>
      <c r="G26" s="160">
        <f>SUM(G27+G41+G45+G38)</f>
        <v>98285.25</v>
      </c>
    </row>
    <row r="27" spans="1:7" s="183" customFormat="1" ht="16.5" customHeight="1" x14ac:dyDescent="0.2">
      <c r="A27" s="161" t="s">
        <v>361</v>
      </c>
      <c r="B27" s="162" t="s">
        <v>357</v>
      </c>
      <c r="C27" s="163" t="s">
        <v>84</v>
      </c>
      <c r="D27" s="163" t="s">
        <v>101</v>
      </c>
      <c r="E27" s="163"/>
      <c r="F27" s="163"/>
      <c r="G27" s="190">
        <f>SUM(G28)</f>
        <v>69464.67</v>
      </c>
    </row>
    <row r="28" spans="1:7" s="191" customFormat="1" ht="25.9" customHeight="1" x14ac:dyDescent="0.25">
      <c r="A28" s="166" t="s">
        <v>87</v>
      </c>
      <c r="B28" s="167" t="s">
        <v>357</v>
      </c>
      <c r="C28" s="168" t="s">
        <v>84</v>
      </c>
      <c r="D28" s="168" t="s">
        <v>101</v>
      </c>
      <c r="E28" s="168"/>
      <c r="F28" s="168"/>
      <c r="G28" s="169">
        <f>SUM(G29+G32+G36)</f>
        <v>69464.67</v>
      </c>
    </row>
    <row r="29" spans="1:7" ht="15.95" customHeight="1" x14ac:dyDescent="0.2">
      <c r="A29" s="171" t="s">
        <v>95</v>
      </c>
      <c r="B29" s="184" t="s">
        <v>357</v>
      </c>
      <c r="C29" s="173" t="s">
        <v>84</v>
      </c>
      <c r="D29" s="173" t="s">
        <v>101</v>
      </c>
      <c r="E29" s="173"/>
      <c r="F29" s="173"/>
      <c r="G29" s="174">
        <f>SUM(G30+G31)</f>
        <v>8377.56</v>
      </c>
    </row>
    <row r="30" spans="1:7" ht="51.6" customHeight="1" x14ac:dyDescent="0.2">
      <c r="A30" s="171" t="s">
        <v>358</v>
      </c>
      <c r="B30" s="177" t="s">
        <v>357</v>
      </c>
      <c r="C30" s="173" t="s">
        <v>84</v>
      </c>
      <c r="D30" s="173" t="s">
        <v>101</v>
      </c>
      <c r="E30" s="173" t="s">
        <v>105</v>
      </c>
      <c r="F30" s="173" t="s">
        <v>91</v>
      </c>
      <c r="G30" s="174">
        <v>8310.59</v>
      </c>
    </row>
    <row r="31" spans="1:7" ht="17.45" customHeight="1" x14ac:dyDescent="0.2">
      <c r="A31" s="176" t="s">
        <v>106</v>
      </c>
      <c r="B31" s="177" t="s">
        <v>357</v>
      </c>
      <c r="C31" s="173" t="s">
        <v>84</v>
      </c>
      <c r="D31" s="173" t="s">
        <v>101</v>
      </c>
      <c r="E31" s="173" t="s">
        <v>105</v>
      </c>
      <c r="F31" s="173" t="s">
        <v>107</v>
      </c>
      <c r="G31" s="174">
        <v>66.97</v>
      </c>
    </row>
    <row r="32" spans="1:7" ht="15.95" customHeight="1" x14ac:dyDescent="0.2">
      <c r="A32" s="171" t="s">
        <v>95</v>
      </c>
      <c r="B32" s="184" t="s">
        <v>357</v>
      </c>
      <c r="C32" s="173" t="s">
        <v>84</v>
      </c>
      <c r="D32" s="173" t="s">
        <v>101</v>
      </c>
      <c r="E32" s="173"/>
      <c r="F32" s="173"/>
      <c r="G32" s="174">
        <f>SUM(G33+G34+G35)</f>
        <v>58720.740000000005</v>
      </c>
    </row>
    <row r="33" spans="1:7" ht="51" customHeight="1" x14ac:dyDescent="0.2">
      <c r="A33" s="171" t="s">
        <v>358</v>
      </c>
      <c r="B33" s="177" t="s">
        <v>357</v>
      </c>
      <c r="C33" s="173" t="s">
        <v>84</v>
      </c>
      <c r="D33" s="173" t="s">
        <v>101</v>
      </c>
      <c r="E33" s="173" t="s">
        <v>94</v>
      </c>
      <c r="F33" s="173" t="s">
        <v>91</v>
      </c>
      <c r="G33" s="174">
        <v>53248.98</v>
      </c>
    </row>
    <row r="34" spans="1:7" ht="24" customHeight="1" x14ac:dyDescent="0.2">
      <c r="A34" s="171" t="s">
        <v>359</v>
      </c>
      <c r="B34" s="184" t="s">
        <v>357</v>
      </c>
      <c r="C34" s="173" t="s">
        <v>84</v>
      </c>
      <c r="D34" s="173" t="s">
        <v>101</v>
      </c>
      <c r="E34" s="173" t="s">
        <v>94</v>
      </c>
      <c r="F34" s="173" t="s">
        <v>97</v>
      </c>
      <c r="G34" s="174">
        <v>5411.76</v>
      </c>
    </row>
    <row r="35" spans="1:7" s="192" customFormat="1" ht="15.95" customHeight="1" x14ac:dyDescent="0.25">
      <c r="A35" s="171" t="s">
        <v>98</v>
      </c>
      <c r="B35" s="184" t="s">
        <v>357</v>
      </c>
      <c r="C35" s="184" t="s">
        <v>84</v>
      </c>
      <c r="D35" s="184" t="s">
        <v>101</v>
      </c>
      <c r="E35" s="173" t="s">
        <v>94</v>
      </c>
      <c r="F35" s="184" t="s">
        <v>99</v>
      </c>
      <c r="G35" s="174">
        <v>60</v>
      </c>
    </row>
    <row r="36" spans="1:7" s="193" customFormat="1" ht="27" customHeight="1" x14ac:dyDescent="0.25">
      <c r="A36" s="166" t="s">
        <v>102</v>
      </c>
      <c r="B36" s="181" t="s">
        <v>357</v>
      </c>
      <c r="C36" s="181" t="s">
        <v>84</v>
      </c>
      <c r="D36" s="181" t="s">
        <v>101</v>
      </c>
      <c r="E36" s="181" t="s">
        <v>103</v>
      </c>
      <c r="F36" s="181"/>
      <c r="G36" s="169">
        <f>SUM(G37)</f>
        <v>2366.37</v>
      </c>
    </row>
    <row r="37" spans="1:7" ht="51" customHeight="1" x14ac:dyDescent="0.2">
      <c r="A37" s="171" t="s">
        <v>358</v>
      </c>
      <c r="B37" s="177" t="s">
        <v>357</v>
      </c>
      <c r="C37" s="178" t="s">
        <v>84</v>
      </c>
      <c r="D37" s="178" t="s">
        <v>101</v>
      </c>
      <c r="E37" s="194" t="s">
        <v>103</v>
      </c>
      <c r="F37" s="178" t="s">
        <v>91</v>
      </c>
      <c r="G37" s="174">
        <v>2366.37</v>
      </c>
    </row>
    <row r="38" spans="1:7" s="195" customFormat="1" ht="19.899999999999999" customHeight="1" x14ac:dyDescent="0.2">
      <c r="A38" s="180" t="s">
        <v>109</v>
      </c>
      <c r="B38" s="159" t="s">
        <v>357</v>
      </c>
      <c r="C38" s="188" t="s">
        <v>84</v>
      </c>
      <c r="D38" s="188" t="s">
        <v>110</v>
      </c>
      <c r="E38" s="159"/>
      <c r="F38" s="188"/>
      <c r="G38" s="160">
        <f>SUM(G39)</f>
        <v>203.1</v>
      </c>
    </row>
    <row r="39" spans="1:7" s="193" customFormat="1" ht="55.15" customHeight="1" x14ac:dyDescent="0.25">
      <c r="A39" s="166" t="s">
        <v>111</v>
      </c>
      <c r="B39" s="181" t="s">
        <v>357</v>
      </c>
      <c r="C39" s="168" t="s">
        <v>84</v>
      </c>
      <c r="D39" s="168" t="s">
        <v>110</v>
      </c>
      <c r="E39" s="181" t="s">
        <v>112</v>
      </c>
      <c r="F39" s="168"/>
      <c r="G39" s="169">
        <f>SUM(G40)</f>
        <v>203.1</v>
      </c>
    </row>
    <row r="40" spans="1:7" ht="24.6" customHeight="1" x14ac:dyDescent="0.2">
      <c r="A40" s="171" t="s">
        <v>359</v>
      </c>
      <c r="B40" s="184" t="s">
        <v>357</v>
      </c>
      <c r="C40" s="173" t="s">
        <v>84</v>
      </c>
      <c r="D40" s="173" t="s">
        <v>110</v>
      </c>
      <c r="E40" s="184" t="s">
        <v>112</v>
      </c>
      <c r="F40" s="173" t="s">
        <v>97</v>
      </c>
      <c r="G40" s="174">
        <v>203.1</v>
      </c>
    </row>
    <row r="41" spans="1:7" ht="21.75" customHeight="1" x14ac:dyDescent="0.25">
      <c r="A41" s="187" t="s">
        <v>114</v>
      </c>
      <c r="B41" s="196" t="s">
        <v>357</v>
      </c>
      <c r="C41" s="159" t="s">
        <v>84</v>
      </c>
      <c r="D41" s="159" t="s">
        <v>115</v>
      </c>
      <c r="E41" s="159"/>
      <c r="F41" s="159"/>
      <c r="G41" s="160">
        <f>SUM(G42)</f>
        <v>2950</v>
      </c>
    </row>
    <row r="42" spans="1:7" ht="18.75" customHeight="1" x14ac:dyDescent="0.25">
      <c r="A42" s="197" t="s">
        <v>114</v>
      </c>
      <c r="B42" s="163" t="s">
        <v>357</v>
      </c>
      <c r="C42" s="181" t="s">
        <v>84</v>
      </c>
      <c r="D42" s="181" t="s">
        <v>115</v>
      </c>
      <c r="E42" s="181" t="s">
        <v>362</v>
      </c>
      <c r="F42" s="181"/>
      <c r="G42" s="169">
        <f>SUM(G43)</f>
        <v>2950</v>
      </c>
    </row>
    <row r="43" spans="1:7" ht="24" customHeight="1" x14ac:dyDescent="0.2">
      <c r="A43" s="171" t="s">
        <v>117</v>
      </c>
      <c r="B43" s="173" t="s">
        <v>357</v>
      </c>
      <c r="C43" s="184" t="s">
        <v>84</v>
      </c>
      <c r="D43" s="184" t="s">
        <v>115</v>
      </c>
      <c r="E43" s="184" t="s">
        <v>116</v>
      </c>
      <c r="F43" s="184"/>
      <c r="G43" s="174">
        <f>SUM(G44)</f>
        <v>2950</v>
      </c>
    </row>
    <row r="44" spans="1:7" ht="15" customHeight="1" x14ac:dyDescent="0.2">
      <c r="A44" s="176" t="s">
        <v>98</v>
      </c>
      <c r="B44" s="198" t="s">
        <v>357</v>
      </c>
      <c r="C44" s="194" t="s">
        <v>84</v>
      </c>
      <c r="D44" s="194" t="s">
        <v>115</v>
      </c>
      <c r="E44" s="194" t="s">
        <v>362</v>
      </c>
      <c r="F44" s="194" t="s">
        <v>99</v>
      </c>
      <c r="G44" s="179">
        <v>2950</v>
      </c>
    </row>
    <row r="45" spans="1:7" ht="21" customHeight="1" x14ac:dyDescent="0.2">
      <c r="A45" s="187" t="s">
        <v>118</v>
      </c>
      <c r="B45" s="163" t="s">
        <v>357</v>
      </c>
      <c r="C45" s="159" t="s">
        <v>84</v>
      </c>
      <c r="D45" s="159" t="s">
        <v>119</v>
      </c>
      <c r="E45" s="159"/>
      <c r="F45" s="159"/>
      <c r="G45" s="160">
        <f>SUM(G48+G60+G65+G53+G46)</f>
        <v>25667.480000000003</v>
      </c>
    </row>
    <row r="46" spans="1:7" ht="25.5" customHeight="1" x14ac:dyDescent="0.25">
      <c r="A46" s="171" t="s">
        <v>117</v>
      </c>
      <c r="B46" s="173" t="s">
        <v>357</v>
      </c>
      <c r="C46" s="184" t="s">
        <v>84</v>
      </c>
      <c r="D46" s="184" t="s">
        <v>119</v>
      </c>
      <c r="E46" s="184" t="s">
        <v>362</v>
      </c>
      <c r="F46" s="199"/>
      <c r="G46" s="169">
        <f>SUM(G47)</f>
        <v>50</v>
      </c>
    </row>
    <row r="47" spans="1:7" ht="25.5" customHeight="1" x14ac:dyDescent="0.2">
      <c r="A47" s="176" t="s">
        <v>359</v>
      </c>
      <c r="B47" s="198" t="s">
        <v>357</v>
      </c>
      <c r="C47" s="194" t="s">
        <v>84</v>
      </c>
      <c r="D47" s="194" t="s">
        <v>119</v>
      </c>
      <c r="E47" s="194" t="s">
        <v>362</v>
      </c>
      <c r="F47" s="194" t="s">
        <v>97</v>
      </c>
      <c r="G47" s="179">
        <v>50</v>
      </c>
    </row>
    <row r="48" spans="1:7" s="170" customFormat="1" ht="25.9" customHeight="1" x14ac:dyDescent="0.25">
      <c r="A48" s="166" t="s">
        <v>87</v>
      </c>
      <c r="B48" s="167" t="s">
        <v>357</v>
      </c>
      <c r="C48" s="168" t="s">
        <v>84</v>
      </c>
      <c r="D48" s="168" t="s">
        <v>119</v>
      </c>
      <c r="E48" s="168" t="s">
        <v>120</v>
      </c>
      <c r="F48" s="168"/>
      <c r="G48" s="169">
        <f>SUM(G49)</f>
        <v>1638.5</v>
      </c>
    </row>
    <row r="49" spans="1:7" ht="25.9" customHeight="1" x14ac:dyDescent="0.2">
      <c r="A49" s="176" t="s">
        <v>121</v>
      </c>
      <c r="B49" s="177" t="s">
        <v>357</v>
      </c>
      <c r="C49" s="178" t="s">
        <v>122</v>
      </c>
      <c r="D49" s="178" t="s">
        <v>119</v>
      </c>
      <c r="E49" s="178" t="s">
        <v>120</v>
      </c>
      <c r="F49" s="178"/>
      <c r="G49" s="179">
        <f>SUM(G50+G51+G52)</f>
        <v>1638.5</v>
      </c>
    </row>
    <row r="50" spans="1:7" s="200" customFormat="1" ht="50.45" customHeight="1" x14ac:dyDescent="0.2">
      <c r="A50" s="171" t="s">
        <v>358</v>
      </c>
      <c r="B50" s="184" t="s">
        <v>357</v>
      </c>
      <c r="C50" s="173" t="s">
        <v>84</v>
      </c>
      <c r="D50" s="173" t="s">
        <v>119</v>
      </c>
      <c r="E50" s="173" t="s">
        <v>120</v>
      </c>
      <c r="F50" s="173" t="s">
        <v>91</v>
      </c>
      <c r="G50" s="174">
        <v>1268.67</v>
      </c>
    </row>
    <row r="51" spans="1:7" s="175" customFormat="1" ht="24.75" customHeight="1" x14ac:dyDescent="0.2">
      <c r="A51" s="171" t="s">
        <v>359</v>
      </c>
      <c r="B51" s="184" t="s">
        <v>357</v>
      </c>
      <c r="C51" s="173" t="s">
        <v>84</v>
      </c>
      <c r="D51" s="173" t="s">
        <v>119</v>
      </c>
      <c r="E51" s="173" t="s">
        <v>120</v>
      </c>
      <c r="F51" s="173" t="s">
        <v>97</v>
      </c>
      <c r="G51" s="174">
        <v>296.2</v>
      </c>
    </row>
    <row r="52" spans="1:7" s="175" customFormat="1" ht="16.899999999999999" customHeight="1" x14ac:dyDescent="0.2">
      <c r="A52" s="171" t="s">
        <v>106</v>
      </c>
      <c r="B52" s="184" t="s">
        <v>357</v>
      </c>
      <c r="C52" s="173" t="s">
        <v>84</v>
      </c>
      <c r="D52" s="173" t="s">
        <v>119</v>
      </c>
      <c r="E52" s="173" t="s">
        <v>120</v>
      </c>
      <c r="F52" s="173" t="s">
        <v>107</v>
      </c>
      <c r="G52" s="174">
        <v>73.63</v>
      </c>
    </row>
    <row r="53" spans="1:7" s="175" customFormat="1" ht="24.75" customHeight="1" x14ac:dyDescent="0.25">
      <c r="A53" s="166" t="s">
        <v>123</v>
      </c>
      <c r="B53" s="181" t="s">
        <v>357</v>
      </c>
      <c r="C53" s="181" t="s">
        <v>84</v>
      </c>
      <c r="D53" s="181" t="s">
        <v>119</v>
      </c>
      <c r="E53" s="181" t="s">
        <v>124</v>
      </c>
      <c r="F53" s="181"/>
      <c r="G53" s="169">
        <f>SUM(G54+G58)</f>
        <v>845.22</v>
      </c>
    </row>
    <row r="54" spans="1:7" ht="37.5" customHeight="1" x14ac:dyDescent="0.2">
      <c r="A54" s="201" t="s">
        <v>125</v>
      </c>
      <c r="B54" s="177" t="s">
        <v>357</v>
      </c>
      <c r="C54" s="184" t="s">
        <v>84</v>
      </c>
      <c r="D54" s="184" t="s">
        <v>119</v>
      </c>
      <c r="E54" s="184" t="s">
        <v>124</v>
      </c>
      <c r="F54" s="184"/>
      <c r="G54" s="174">
        <f>SUM(G55+G57+G56)</f>
        <v>845</v>
      </c>
    </row>
    <row r="55" spans="1:7" s="193" customFormat="1" ht="51" customHeight="1" x14ac:dyDescent="0.2">
      <c r="A55" s="176" t="s">
        <v>358</v>
      </c>
      <c r="B55" s="194" t="s">
        <v>357</v>
      </c>
      <c r="C55" s="178" t="s">
        <v>84</v>
      </c>
      <c r="D55" s="178" t="s">
        <v>119</v>
      </c>
      <c r="E55" s="194" t="s">
        <v>124</v>
      </c>
      <c r="F55" s="178" t="s">
        <v>91</v>
      </c>
      <c r="G55" s="179">
        <v>642.87</v>
      </c>
    </row>
    <row r="56" spans="1:7" s="183" customFormat="1" ht="51.75" customHeight="1" x14ac:dyDescent="0.2">
      <c r="A56" s="176" t="s">
        <v>358</v>
      </c>
      <c r="B56" s="194" t="s">
        <v>357</v>
      </c>
      <c r="C56" s="178" t="s">
        <v>84</v>
      </c>
      <c r="D56" s="178" t="s">
        <v>119</v>
      </c>
      <c r="E56" s="178" t="s">
        <v>126</v>
      </c>
      <c r="F56" s="178" t="s">
        <v>91</v>
      </c>
      <c r="G56" s="179">
        <v>115.13</v>
      </c>
    </row>
    <row r="57" spans="1:7" s="195" customFormat="1" ht="27" customHeight="1" x14ac:dyDescent="0.2">
      <c r="A57" s="176" t="s">
        <v>359</v>
      </c>
      <c r="B57" s="194" t="s">
        <v>357</v>
      </c>
      <c r="C57" s="178" t="s">
        <v>84</v>
      </c>
      <c r="D57" s="178" t="s">
        <v>119</v>
      </c>
      <c r="E57" s="194" t="s">
        <v>124</v>
      </c>
      <c r="F57" s="178" t="s">
        <v>97</v>
      </c>
      <c r="G57" s="179">
        <v>87</v>
      </c>
    </row>
    <row r="58" spans="1:7" s="191" customFormat="1" ht="51.6" customHeight="1" x14ac:dyDescent="0.25">
      <c r="A58" s="171" t="s">
        <v>127</v>
      </c>
      <c r="B58" s="184" t="s">
        <v>357</v>
      </c>
      <c r="C58" s="173" t="s">
        <v>84</v>
      </c>
      <c r="D58" s="173" t="s">
        <v>119</v>
      </c>
      <c r="E58" s="173" t="s">
        <v>128</v>
      </c>
      <c r="F58" s="173"/>
      <c r="G58" s="174">
        <f>SUM(G59)</f>
        <v>0.22</v>
      </c>
    </row>
    <row r="59" spans="1:7" s="183" customFormat="1" ht="52.5" customHeight="1" x14ac:dyDescent="0.2">
      <c r="A59" s="176" t="s">
        <v>358</v>
      </c>
      <c r="B59" s="194" t="s">
        <v>357</v>
      </c>
      <c r="C59" s="178" t="s">
        <v>84</v>
      </c>
      <c r="D59" s="178" t="s">
        <v>119</v>
      </c>
      <c r="E59" s="178" t="s">
        <v>128</v>
      </c>
      <c r="F59" s="178" t="s">
        <v>91</v>
      </c>
      <c r="G59" s="179">
        <v>0.22</v>
      </c>
    </row>
    <row r="60" spans="1:7" ht="25.5" customHeight="1" x14ac:dyDescent="0.25">
      <c r="A60" s="166" t="s">
        <v>363</v>
      </c>
      <c r="B60" s="181" t="s">
        <v>357</v>
      </c>
      <c r="C60" s="168" t="s">
        <v>84</v>
      </c>
      <c r="D60" s="168" t="s">
        <v>119</v>
      </c>
      <c r="E60" s="168"/>
      <c r="F60" s="168"/>
      <c r="G60" s="169">
        <f>SUM(G61)</f>
        <v>7316.84</v>
      </c>
    </row>
    <row r="61" spans="1:7" s="200" customFormat="1" ht="15.95" customHeight="1" x14ac:dyDescent="0.2">
      <c r="A61" s="202" t="s">
        <v>131</v>
      </c>
      <c r="B61" s="177" t="s">
        <v>357</v>
      </c>
      <c r="C61" s="178" t="s">
        <v>84</v>
      </c>
      <c r="D61" s="178" t="s">
        <v>119</v>
      </c>
      <c r="E61" s="178" t="s">
        <v>130</v>
      </c>
      <c r="F61" s="178"/>
      <c r="G61" s="179">
        <f>SUM(G62+G64+G63)</f>
        <v>7316.84</v>
      </c>
    </row>
    <row r="62" spans="1:7" s="203" customFormat="1" ht="26.25" customHeight="1" x14ac:dyDescent="0.25">
      <c r="A62" s="171" t="s">
        <v>359</v>
      </c>
      <c r="B62" s="184" t="s">
        <v>357</v>
      </c>
      <c r="C62" s="173" t="s">
        <v>84</v>
      </c>
      <c r="D62" s="173" t="s">
        <v>119</v>
      </c>
      <c r="E62" s="173" t="s">
        <v>132</v>
      </c>
      <c r="F62" s="173" t="s">
        <v>97</v>
      </c>
      <c r="G62" s="174">
        <v>6086.84</v>
      </c>
    </row>
    <row r="63" spans="1:7" s="203" customFormat="1" ht="21" customHeight="1" x14ac:dyDescent="0.25">
      <c r="A63" s="171" t="s">
        <v>98</v>
      </c>
      <c r="B63" s="184" t="s">
        <v>357</v>
      </c>
      <c r="C63" s="173" t="s">
        <v>84</v>
      </c>
      <c r="D63" s="173" t="s">
        <v>119</v>
      </c>
      <c r="E63" s="173" t="s">
        <v>132</v>
      </c>
      <c r="F63" s="173" t="s">
        <v>99</v>
      </c>
      <c r="G63" s="174">
        <v>730</v>
      </c>
    </row>
    <row r="64" spans="1:7" s="203" customFormat="1" ht="18" customHeight="1" x14ac:dyDescent="0.25">
      <c r="A64" s="171" t="s">
        <v>98</v>
      </c>
      <c r="B64" s="184" t="s">
        <v>357</v>
      </c>
      <c r="C64" s="173" t="s">
        <v>84</v>
      </c>
      <c r="D64" s="173" t="s">
        <v>119</v>
      </c>
      <c r="E64" s="173" t="s">
        <v>133</v>
      </c>
      <c r="F64" s="173" t="s">
        <v>99</v>
      </c>
      <c r="G64" s="174">
        <v>500</v>
      </c>
    </row>
    <row r="65" spans="1:7" ht="20.25" customHeight="1" x14ac:dyDescent="0.25">
      <c r="A65" s="166" t="s">
        <v>138</v>
      </c>
      <c r="B65" s="181" t="s">
        <v>357</v>
      </c>
      <c r="C65" s="181" t="s">
        <v>84</v>
      </c>
      <c r="D65" s="181" t="s">
        <v>119</v>
      </c>
      <c r="E65" s="181" t="s">
        <v>139</v>
      </c>
      <c r="F65" s="168"/>
      <c r="G65" s="169">
        <f>SUM(G66+G75+G68+G70+G78)</f>
        <v>15816.920000000002</v>
      </c>
    </row>
    <row r="66" spans="1:7" ht="37.15" customHeight="1" x14ac:dyDescent="0.2">
      <c r="A66" s="176" t="s">
        <v>140</v>
      </c>
      <c r="B66" s="177" t="s">
        <v>357</v>
      </c>
      <c r="C66" s="194" t="s">
        <v>84</v>
      </c>
      <c r="D66" s="194" t="s">
        <v>119</v>
      </c>
      <c r="E66" s="194" t="s">
        <v>364</v>
      </c>
      <c r="F66" s="194"/>
      <c r="G66" s="179">
        <f>SUM(G67)</f>
        <v>192</v>
      </c>
    </row>
    <row r="67" spans="1:7" ht="25.5" customHeight="1" x14ac:dyDescent="0.2">
      <c r="A67" s="171" t="s">
        <v>359</v>
      </c>
      <c r="B67" s="177" t="s">
        <v>357</v>
      </c>
      <c r="C67" s="184" t="s">
        <v>84</v>
      </c>
      <c r="D67" s="184" t="s">
        <v>119</v>
      </c>
      <c r="E67" s="184" t="s">
        <v>364</v>
      </c>
      <c r="F67" s="184" t="s">
        <v>97</v>
      </c>
      <c r="G67" s="174">
        <v>192</v>
      </c>
    </row>
    <row r="68" spans="1:7" ht="50.25" customHeight="1" x14ac:dyDescent="0.2">
      <c r="A68" s="204" t="s">
        <v>142</v>
      </c>
      <c r="B68" s="194" t="s">
        <v>357</v>
      </c>
      <c r="C68" s="194" t="s">
        <v>84</v>
      </c>
      <c r="D68" s="194" t="s">
        <v>119</v>
      </c>
      <c r="E68" s="194" t="s">
        <v>143</v>
      </c>
      <c r="F68" s="194"/>
      <c r="G68" s="179">
        <f>SUM(G69)</f>
        <v>45</v>
      </c>
    </row>
    <row r="69" spans="1:7" ht="27" customHeight="1" x14ac:dyDescent="0.2">
      <c r="A69" s="171" t="s">
        <v>359</v>
      </c>
      <c r="B69" s="194" t="s">
        <v>357</v>
      </c>
      <c r="C69" s="194" t="s">
        <v>84</v>
      </c>
      <c r="D69" s="194" t="s">
        <v>119</v>
      </c>
      <c r="E69" s="194" t="s">
        <v>143</v>
      </c>
      <c r="F69" s="194" t="s">
        <v>97</v>
      </c>
      <c r="G69" s="179">
        <v>45</v>
      </c>
    </row>
    <row r="70" spans="1:7" s="183" customFormat="1" ht="38.25" customHeight="1" x14ac:dyDescent="0.2">
      <c r="A70" s="176" t="s">
        <v>144</v>
      </c>
      <c r="B70" s="194" t="s">
        <v>357</v>
      </c>
      <c r="C70" s="194" t="s">
        <v>84</v>
      </c>
      <c r="D70" s="194" t="s">
        <v>119</v>
      </c>
      <c r="E70" s="194" t="s">
        <v>146</v>
      </c>
      <c r="F70" s="194"/>
      <c r="G70" s="179">
        <f>SUM(G71+G74+G73+G72)</f>
        <v>11049.12</v>
      </c>
    </row>
    <row r="71" spans="1:7" ht="25.5" customHeight="1" x14ac:dyDescent="0.2">
      <c r="A71" s="171" t="s">
        <v>359</v>
      </c>
      <c r="B71" s="177" t="s">
        <v>357</v>
      </c>
      <c r="C71" s="184" t="s">
        <v>84</v>
      </c>
      <c r="D71" s="184" t="s">
        <v>119</v>
      </c>
      <c r="E71" s="184" t="s">
        <v>146</v>
      </c>
      <c r="F71" s="184" t="s">
        <v>97</v>
      </c>
      <c r="G71" s="174">
        <v>7694.72</v>
      </c>
    </row>
    <row r="72" spans="1:7" ht="25.5" customHeight="1" x14ac:dyDescent="0.2">
      <c r="A72" s="171" t="s">
        <v>365</v>
      </c>
      <c r="B72" s="177" t="s">
        <v>357</v>
      </c>
      <c r="C72" s="184" t="s">
        <v>84</v>
      </c>
      <c r="D72" s="184" t="s">
        <v>119</v>
      </c>
      <c r="E72" s="184" t="s">
        <v>146</v>
      </c>
      <c r="F72" s="184" t="s">
        <v>148</v>
      </c>
      <c r="G72" s="174">
        <v>1597.4</v>
      </c>
    </row>
    <row r="73" spans="1:7" ht="25.5" customHeight="1" x14ac:dyDescent="0.2">
      <c r="A73" s="171" t="s">
        <v>149</v>
      </c>
      <c r="B73" s="177" t="s">
        <v>357</v>
      </c>
      <c r="C73" s="184" t="s">
        <v>84</v>
      </c>
      <c r="D73" s="184" t="s">
        <v>119</v>
      </c>
      <c r="E73" s="184" t="s">
        <v>146</v>
      </c>
      <c r="F73" s="184" t="s">
        <v>150</v>
      </c>
      <c r="G73" s="174">
        <v>1257</v>
      </c>
    </row>
    <row r="74" spans="1:7" ht="16.149999999999999" customHeight="1" x14ac:dyDescent="0.2">
      <c r="A74" s="171" t="s">
        <v>98</v>
      </c>
      <c r="B74" s="177" t="s">
        <v>357</v>
      </c>
      <c r="C74" s="184" t="s">
        <v>84</v>
      </c>
      <c r="D74" s="184" t="s">
        <v>119</v>
      </c>
      <c r="E74" s="184" t="s">
        <v>146</v>
      </c>
      <c r="F74" s="184" t="s">
        <v>99</v>
      </c>
      <c r="G74" s="174">
        <v>500</v>
      </c>
    </row>
    <row r="75" spans="1:7" ht="38.450000000000003" customHeight="1" x14ac:dyDescent="0.2">
      <c r="A75" s="204" t="s">
        <v>366</v>
      </c>
      <c r="B75" s="177" t="s">
        <v>357</v>
      </c>
      <c r="C75" s="194" t="s">
        <v>84</v>
      </c>
      <c r="D75" s="194" t="s">
        <v>145</v>
      </c>
      <c r="E75" s="194" t="s">
        <v>152</v>
      </c>
      <c r="F75" s="194"/>
      <c r="G75" s="179">
        <f>SUM(G76+G77)</f>
        <v>4380.8</v>
      </c>
    </row>
    <row r="76" spans="1:7" ht="25.5" customHeight="1" x14ac:dyDescent="0.2">
      <c r="A76" s="171" t="s">
        <v>359</v>
      </c>
      <c r="B76" s="177" t="s">
        <v>357</v>
      </c>
      <c r="C76" s="184" t="s">
        <v>84</v>
      </c>
      <c r="D76" s="184" t="s">
        <v>119</v>
      </c>
      <c r="E76" s="184" t="s">
        <v>152</v>
      </c>
      <c r="F76" s="184" t="s">
        <v>97</v>
      </c>
      <c r="G76" s="174">
        <v>29.38</v>
      </c>
    </row>
    <row r="77" spans="1:7" ht="25.5" customHeight="1" x14ac:dyDescent="0.2">
      <c r="A77" s="171" t="s">
        <v>149</v>
      </c>
      <c r="B77" s="177" t="s">
        <v>357</v>
      </c>
      <c r="C77" s="184" t="s">
        <v>84</v>
      </c>
      <c r="D77" s="184" t="s">
        <v>119</v>
      </c>
      <c r="E77" s="184" t="s">
        <v>152</v>
      </c>
      <c r="F77" s="184" t="s">
        <v>150</v>
      </c>
      <c r="G77" s="174">
        <v>4351.42</v>
      </c>
    </row>
    <row r="78" spans="1:7" ht="51.6" customHeight="1" x14ac:dyDescent="0.2">
      <c r="A78" s="171" t="s">
        <v>367</v>
      </c>
      <c r="B78" s="177" t="s">
        <v>357</v>
      </c>
      <c r="C78" s="184" t="s">
        <v>84</v>
      </c>
      <c r="D78" s="184" t="s">
        <v>119</v>
      </c>
      <c r="E78" s="184" t="s">
        <v>154</v>
      </c>
      <c r="F78" s="184"/>
      <c r="G78" s="174">
        <f>SUM(G79)</f>
        <v>150</v>
      </c>
    </row>
    <row r="79" spans="1:7" s="183" customFormat="1" ht="25.5" customHeight="1" x14ac:dyDescent="0.2">
      <c r="A79" s="176" t="s">
        <v>359</v>
      </c>
      <c r="B79" s="194" t="s">
        <v>357</v>
      </c>
      <c r="C79" s="194" t="s">
        <v>84</v>
      </c>
      <c r="D79" s="194" t="s">
        <v>119</v>
      </c>
      <c r="E79" s="194" t="s">
        <v>154</v>
      </c>
      <c r="F79" s="194" t="s">
        <v>97</v>
      </c>
      <c r="G79" s="179">
        <v>150</v>
      </c>
    </row>
    <row r="80" spans="1:7" s="208" customFormat="1" ht="18" customHeight="1" x14ac:dyDescent="0.25">
      <c r="A80" s="205" t="s">
        <v>155</v>
      </c>
      <c r="B80" s="206" t="s">
        <v>357</v>
      </c>
      <c r="C80" s="206" t="s">
        <v>86</v>
      </c>
      <c r="D80" s="206"/>
      <c r="E80" s="206"/>
      <c r="F80" s="206"/>
      <c r="G80" s="207">
        <f>SUM(G81)</f>
        <v>73</v>
      </c>
    </row>
    <row r="81" spans="1:7" s="193" customFormat="1" ht="18.600000000000001" customHeight="1" x14ac:dyDescent="0.25">
      <c r="A81" s="209" t="s">
        <v>156</v>
      </c>
      <c r="B81" s="181" t="s">
        <v>357</v>
      </c>
      <c r="C81" s="181" t="s">
        <v>86</v>
      </c>
      <c r="D81" s="181" t="s">
        <v>101</v>
      </c>
      <c r="E81" s="181"/>
      <c r="F81" s="181"/>
      <c r="G81" s="169">
        <f>SUM(G82)</f>
        <v>73</v>
      </c>
    </row>
    <row r="82" spans="1:7" s="193" customFormat="1" ht="55.15" customHeight="1" x14ac:dyDescent="0.25">
      <c r="A82" s="209" t="s">
        <v>157</v>
      </c>
      <c r="B82" s="181" t="s">
        <v>357</v>
      </c>
      <c r="C82" s="181" t="s">
        <v>86</v>
      </c>
      <c r="D82" s="181" t="s">
        <v>101</v>
      </c>
      <c r="E82" s="181" t="s">
        <v>158</v>
      </c>
      <c r="F82" s="181"/>
      <c r="G82" s="169">
        <f>SUM(G83)</f>
        <v>73</v>
      </c>
    </row>
    <row r="83" spans="1:7" ht="27.75" customHeight="1" x14ac:dyDescent="0.2">
      <c r="A83" s="171" t="s">
        <v>359</v>
      </c>
      <c r="B83" s="184" t="s">
        <v>357</v>
      </c>
      <c r="C83" s="184" t="s">
        <v>86</v>
      </c>
      <c r="D83" s="184" t="s">
        <v>101</v>
      </c>
      <c r="E83" s="184" t="s">
        <v>158</v>
      </c>
      <c r="F83" s="184" t="s">
        <v>97</v>
      </c>
      <c r="G83" s="174">
        <v>73</v>
      </c>
    </row>
    <row r="84" spans="1:7" ht="29.25" customHeight="1" x14ac:dyDescent="0.25">
      <c r="A84" s="210" t="s">
        <v>159</v>
      </c>
      <c r="B84" s="159" t="s">
        <v>357</v>
      </c>
      <c r="C84" s="211" t="s">
        <v>93</v>
      </c>
      <c r="D84" s="211"/>
      <c r="E84" s="211"/>
      <c r="F84" s="211"/>
      <c r="G84" s="207">
        <f>SUM(G85)</f>
        <v>500</v>
      </c>
    </row>
    <row r="85" spans="1:7" ht="28.5" customHeight="1" x14ac:dyDescent="0.25">
      <c r="A85" s="166" t="s">
        <v>160</v>
      </c>
      <c r="B85" s="181" t="s">
        <v>357</v>
      </c>
      <c r="C85" s="168" t="s">
        <v>93</v>
      </c>
      <c r="D85" s="168" t="s">
        <v>161</v>
      </c>
      <c r="E85" s="168"/>
      <c r="F85" s="168"/>
      <c r="G85" s="169">
        <f>SUM(G86)</f>
        <v>500</v>
      </c>
    </row>
    <row r="86" spans="1:7" ht="18" customHeight="1" x14ac:dyDescent="0.25">
      <c r="A86" s="166" t="s">
        <v>368</v>
      </c>
      <c r="B86" s="181" t="s">
        <v>357</v>
      </c>
      <c r="C86" s="168" t="s">
        <v>93</v>
      </c>
      <c r="D86" s="168" t="s">
        <v>161</v>
      </c>
      <c r="E86" s="168" t="s">
        <v>139</v>
      </c>
      <c r="F86" s="168"/>
      <c r="G86" s="169">
        <f>SUM(G87)</f>
        <v>500</v>
      </c>
    </row>
    <row r="87" spans="1:7" s="193" customFormat="1" ht="25.15" customHeight="1" x14ac:dyDescent="0.2">
      <c r="A87" s="161" t="s">
        <v>369</v>
      </c>
      <c r="B87" s="162" t="s">
        <v>357</v>
      </c>
      <c r="C87" s="163" t="s">
        <v>93</v>
      </c>
      <c r="D87" s="163" t="s">
        <v>161</v>
      </c>
      <c r="E87" s="163" t="s">
        <v>163</v>
      </c>
      <c r="F87" s="163"/>
      <c r="G87" s="164">
        <f>SUM(G90+G88)</f>
        <v>500</v>
      </c>
    </row>
    <row r="88" spans="1:7" ht="19.899999999999999" customHeight="1" x14ac:dyDescent="0.2">
      <c r="A88" s="176" t="s">
        <v>164</v>
      </c>
      <c r="B88" s="177" t="s">
        <v>357</v>
      </c>
      <c r="C88" s="178" t="s">
        <v>93</v>
      </c>
      <c r="D88" s="178" t="s">
        <v>161</v>
      </c>
      <c r="E88" s="178" t="s">
        <v>163</v>
      </c>
      <c r="F88" s="178"/>
      <c r="G88" s="179">
        <f>SUM(G89)</f>
        <v>300</v>
      </c>
    </row>
    <row r="89" spans="1:7" ht="53.45" customHeight="1" x14ac:dyDescent="0.2">
      <c r="A89" s="171" t="s">
        <v>358</v>
      </c>
      <c r="B89" s="184" t="s">
        <v>357</v>
      </c>
      <c r="C89" s="173" t="s">
        <v>93</v>
      </c>
      <c r="D89" s="173" t="s">
        <v>161</v>
      </c>
      <c r="E89" s="173" t="s">
        <v>163</v>
      </c>
      <c r="F89" s="173" t="s">
        <v>91</v>
      </c>
      <c r="G89" s="179">
        <v>300</v>
      </c>
    </row>
    <row r="90" spans="1:7" ht="39" customHeight="1" x14ac:dyDescent="0.2">
      <c r="A90" s="176" t="s">
        <v>165</v>
      </c>
      <c r="B90" s="177" t="s">
        <v>357</v>
      </c>
      <c r="C90" s="178" t="s">
        <v>93</v>
      </c>
      <c r="D90" s="178" t="s">
        <v>161</v>
      </c>
      <c r="E90" s="178" t="s">
        <v>163</v>
      </c>
      <c r="F90" s="178"/>
      <c r="G90" s="179">
        <f>SUM(G91)</f>
        <v>200</v>
      </c>
    </row>
    <row r="91" spans="1:7" ht="25.5" customHeight="1" x14ac:dyDescent="0.2">
      <c r="A91" s="171" t="s">
        <v>149</v>
      </c>
      <c r="B91" s="184" t="s">
        <v>357</v>
      </c>
      <c r="C91" s="173" t="s">
        <v>93</v>
      </c>
      <c r="D91" s="173" t="s">
        <v>161</v>
      </c>
      <c r="E91" s="173" t="s">
        <v>163</v>
      </c>
      <c r="F91" s="173" t="s">
        <v>150</v>
      </c>
      <c r="G91" s="174">
        <v>200</v>
      </c>
    </row>
    <row r="92" spans="1:7" ht="18.75" customHeight="1" x14ac:dyDescent="0.25">
      <c r="A92" s="157" t="s">
        <v>166</v>
      </c>
      <c r="B92" s="159" t="s">
        <v>357</v>
      </c>
      <c r="C92" s="206" t="s">
        <v>101</v>
      </c>
      <c r="D92" s="206"/>
      <c r="E92" s="206"/>
      <c r="F92" s="206"/>
      <c r="G92" s="207">
        <f>SUM(G112+G102+G93+G99)</f>
        <v>47505.63</v>
      </c>
    </row>
    <row r="93" spans="1:7" ht="18" customHeight="1" x14ac:dyDescent="0.2">
      <c r="A93" s="161" t="s">
        <v>167</v>
      </c>
      <c r="B93" s="162" t="s">
        <v>357</v>
      </c>
      <c r="C93" s="162" t="s">
        <v>101</v>
      </c>
      <c r="D93" s="162" t="s">
        <v>86</v>
      </c>
      <c r="E93" s="162"/>
      <c r="F93" s="162"/>
      <c r="G93" s="164">
        <f>SUM(G94)</f>
        <v>4100.54</v>
      </c>
    </row>
    <row r="94" spans="1:7" s="191" customFormat="1" ht="18" customHeight="1" x14ac:dyDescent="0.25">
      <c r="A94" s="166" t="s">
        <v>138</v>
      </c>
      <c r="B94" s="181" t="s">
        <v>357</v>
      </c>
      <c r="C94" s="162" t="s">
        <v>101</v>
      </c>
      <c r="D94" s="162" t="s">
        <v>86</v>
      </c>
      <c r="E94" s="181" t="s">
        <v>139</v>
      </c>
      <c r="F94" s="162"/>
      <c r="G94" s="164">
        <f>SUM(G95)</f>
        <v>4100.54</v>
      </c>
    </row>
    <row r="95" spans="1:7" ht="25.5" customHeight="1" x14ac:dyDescent="0.2">
      <c r="A95" s="176" t="s">
        <v>168</v>
      </c>
      <c r="B95" s="177" t="s">
        <v>357</v>
      </c>
      <c r="C95" s="178" t="s">
        <v>101</v>
      </c>
      <c r="D95" s="178" t="s">
        <v>86</v>
      </c>
      <c r="E95" s="178" t="s">
        <v>170</v>
      </c>
      <c r="F95" s="178"/>
      <c r="G95" s="179">
        <f>SUM(G96+G97+G98)</f>
        <v>4100.54</v>
      </c>
    </row>
    <row r="96" spans="1:7" ht="25.5" customHeight="1" x14ac:dyDescent="0.2">
      <c r="A96" s="171" t="s">
        <v>359</v>
      </c>
      <c r="B96" s="177" t="s">
        <v>357</v>
      </c>
      <c r="C96" s="178" t="s">
        <v>101</v>
      </c>
      <c r="D96" s="178" t="s">
        <v>86</v>
      </c>
      <c r="E96" s="178" t="s">
        <v>169</v>
      </c>
      <c r="F96" s="173" t="s">
        <v>97</v>
      </c>
      <c r="G96" s="174">
        <v>1698.54</v>
      </c>
    </row>
    <row r="97" spans="1:7" s="170" customFormat="1" ht="26.25" customHeight="1" x14ac:dyDescent="0.25">
      <c r="A97" s="171" t="s">
        <v>365</v>
      </c>
      <c r="B97" s="184" t="s">
        <v>357</v>
      </c>
      <c r="C97" s="184" t="s">
        <v>101</v>
      </c>
      <c r="D97" s="184" t="s">
        <v>86</v>
      </c>
      <c r="E97" s="184" t="s">
        <v>170</v>
      </c>
      <c r="F97" s="184" t="s">
        <v>148</v>
      </c>
      <c r="G97" s="174">
        <v>2402</v>
      </c>
    </row>
    <row r="98" spans="1:7" s="170" customFormat="1" ht="26.25" hidden="1" customHeight="1" x14ac:dyDescent="0.25">
      <c r="A98" s="171" t="s">
        <v>149</v>
      </c>
      <c r="B98" s="184" t="s">
        <v>357</v>
      </c>
      <c r="C98" s="184" t="s">
        <v>101</v>
      </c>
      <c r="D98" s="184" t="s">
        <v>86</v>
      </c>
      <c r="E98" s="184" t="s">
        <v>170</v>
      </c>
      <c r="F98" s="184" t="s">
        <v>150</v>
      </c>
      <c r="G98" s="174"/>
    </row>
    <row r="99" spans="1:7" s="193" customFormat="1" ht="19.899999999999999" customHeight="1" x14ac:dyDescent="0.2">
      <c r="A99" s="161" t="s">
        <v>171</v>
      </c>
      <c r="B99" s="162" t="s">
        <v>357</v>
      </c>
      <c r="C99" s="162" t="s">
        <v>101</v>
      </c>
      <c r="D99" s="162" t="s">
        <v>172</v>
      </c>
      <c r="E99" s="162"/>
      <c r="F99" s="162"/>
      <c r="G99" s="164">
        <f>SUM(G100)</f>
        <v>6.25</v>
      </c>
    </row>
    <row r="100" spans="1:7" s="195" customFormat="1" ht="40.9" customHeight="1" x14ac:dyDescent="0.2">
      <c r="A100" s="176" t="s">
        <v>370</v>
      </c>
      <c r="B100" s="194" t="s">
        <v>357</v>
      </c>
      <c r="C100" s="194" t="s">
        <v>101</v>
      </c>
      <c r="D100" s="194" t="s">
        <v>172</v>
      </c>
      <c r="E100" s="194" t="s">
        <v>371</v>
      </c>
      <c r="F100" s="194"/>
      <c r="G100" s="179">
        <f>SUM(G101)</f>
        <v>6.25</v>
      </c>
    </row>
    <row r="101" spans="1:7" s="170" customFormat="1" ht="21.6" customHeight="1" x14ac:dyDescent="0.25">
      <c r="A101" s="171" t="s">
        <v>98</v>
      </c>
      <c r="B101" s="184" t="s">
        <v>357</v>
      </c>
      <c r="C101" s="184" t="s">
        <v>101</v>
      </c>
      <c r="D101" s="184" t="s">
        <v>172</v>
      </c>
      <c r="E101" s="184" t="s">
        <v>371</v>
      </c>
      <c r="F101" s="184" t="s">
        <v>99</v>
      </c>
      <c r="G101" s="174">
        <v>6.25</v>
      </c>
    </row>
    <row r="102" spans="1:7" ht="17.25" customHeight="1" x14ac:dyDescent="0.2">
      <c r="A102" s="161" t="s">
        <v>175</v>
      </c>
      <c r="B102" s="162" t="s">
        <v>357</v>
      </c>
      <c r="C102" s="163" t="s">
        <v>101</v>
      </c>
      <c r="D102" s="163" t="s">
        <v>176</v>
      </c>
      <c r="E102" s="163"/>
      <c r="F102" s="163"/>
      <c r="G102" s="164">
        <f>SUM(G105+G103)</f>
        <v>42633.84</v>
      </c>
    </row>
    <row r="103" spans="1:7" ht="39.6" customHeight="1" x14ac:dyDescent="0.2">
      <c r="A103" s="176" t="s">
        <v>372</v>
      </c>
      <c r="B103" s="194" t="s">
        <v>357</v>
      </c>
      <c r="C103" s="178" t="s">
        <v>101</v>
      </c>
      <c r="D103" s="178" t="s">
        <v>176</v>
      </c>
      <c r="E103" s="173" t="s">
        <v>178</v>
      </c>
      <c r="F103" s="178"/>
      <c r="G103" s="179">
        <f>SUM(G104)</f>
        <v>36243.839999999997</v>
      </c>
    </row>
    <row r="104" spans="1:7" ht="25.9" customHeight="1" x14ac:dyDescent="0.2">
      <c r="A104" s="171" t="s">
        <v>149</v>
      </c>
      <c r="B104" s="184" t="s">
        <v>357</v>
      </c>
      <c r="C104" s="173" t="s">
        <v>101</v>
      </c>
      <c r="D104" s="173" t="s">
        <v>176</v>
      </c>
      <c r="E104" s="173" t="s">
        <v>178</v>
      </c>
      <c r="F104" s="173" t="s">
        <v>150</v>
      </c>
      <c r="G104" s="174">
        <v>36243.839999999997</v>
      </c>
    </row>
    <row r="105" spans="1:7" ht="20.25" customHeight="1" x14ac:dyDescent="0.25">
      <c r="A105" s="197" t="s">
        <v>368</v>
      </c>
      <c r="B105" s="181" t="s">
        <v>357</v>
      </c>
      <c r="C105" s="181" t="s">
        <v>101</v>
      </c>
      <c r="D105" s="181" t="s">
        <v>176</v>
      </c>
      <c r="E105" s="181" t="s">
        <v>139</v>
      </c>
      <c r="F105" s="181"/>
      <c r="G105" s="169">
        <f>SUM(G106+G109)</f>
        <v>6390</v>
      </c>
    </row>
    <row r="106" spans="1:7" ht="39" customHeight="1" x14ac:dyDescent="0.2">
      <c r="A106" s="176" t="s">
        <v>373</v>
      </c>
      <c r="B106" s="177" t="s">
        <v>357</v>
      </c>
      <c r="C106" s="178" t="s">
        <v>101</v>
      </c>
      <c r="D106" s="178" t="s">
        <v>176</v>
      </c>
      <c r="E106" s="178" t="s">
        <v>180</v>
      </c>
      <c r="F106" s="178"/>
      <c r="G106" s="212">
        <f>SUM(G107+G108)</f>
        <v>788.87</v>
      </c>
    </row>
    <row r="107" spans="1:7" ht="24.75" hidden="1" customHeight="1" x14ac:dyDescent="0.2">
      <c r="A107" s="171" t="s">
        <v>359</v>
      </c>
      <c r="B107" s="184" t="s">
        <v>357</v>
      </c>
      <c r="C107" s="173" t="s">
        <v>101</v>
      </c>
      <c r="D107" s="173" t="s">
        <v>176</v>
      </c>
      <c r="E107" s="173" t="s">
        <v>180</v>
      </c>
      <c r="F107" s="173" t="s">
        <v>97</v>
      </c>
      <c r="G107" s="174"/>
    </row>
    <row r="108" spans="1:7" ht="24.75" customHeight="1" x14ac:dyDescent="0.2">
      <c r="A108" s="171" t="s">
        <v>149</v>
      </c>
      <c r="B108" s="184" t="s">
        <v>357</v>
      </c>
      <c r="C108" s="173" t="s">
        <v>101</v>
      </c>
      <c r="D108" s="173" t="s">
        <v>176</v>
      </c>
      <c r="E108" s="173" t="s">
        <v>180</v>
      </c>
      <c r="F108" s="173" t="s">
        <v>150</v>
      </c>
      <c r="G108" s="174">
        <v>788.87</v>
      </c>
    </row>
    <row r="109" spans="1:7" s="183" customFormat="1" ht="38.450000000000003" customHeight="1" x14ac:dyDescent="0.2">
      <c r="A109" s="176" t="s">
        <v>374</v>
      </c>
      <c r="B109" s="194" t="s">
        <v>357</v>
      </c>
      <c r="C109" s="178" t="s">
        <v>101</v>
      </c>
      <c r="D109" s="178" t="s">
        <v>176</v>
      </c>
      <c r="E109" s="178" t="s">
        <v>182</v>
      </c>
      <c r="F109" s="178"/>
      <c r="G109" s="179">
        <f>SUM(G110:G111)</f>
        <v>5601.13</v>
      </c>
    </row>
    <row r="110" spans="1:7" ht="24.75" customHeight="1" x14ac:dyDescent="0.2">
      <c r="A110" s="171" t="s">
        <v>359</v>
      </c>
      <c r="B110" s="184" t="s">
        <v>357</v>
      </c>
      <c r="C110" s="173" t="s">
        <v>101</v>
      </c>
      <c r="D110" s="173" t="s">
        <v>176</v>
      </c>
      <c r="E110" s="173" t="s">
        <v>182</v>
      </c>
      <c r="F110" s="173" t="s">
        <v>97</v>
      </c>
      <c r="G110" s="174">
        <v>4091.16</v>
      </c>
    </row>
    <row r="111" spans="1:7" ht="24.75" customHeight="1" x14ac:dyDescent="0.2">
      <c r="A111" s="171" t="s">
        <v>149</v>
      </c>
      <c r="B111" s="184" t="s">
        <v>357</v>
      </c>
      <c r="C111" s="173" t="s">
        <v>101</v>
      </c>
      <c r="D111" s="173" t="s">
        <v>176</v>
      </c>
      <c r="E111" s="173" t="s">
        <v>182</v>
      </c>
      <c r="F111" s="173" t="s">
        <v>150</v>
      </c>
      <c r="G111" s="174">
        <v>1509.97</v>
      </c>
    </row>
    <row r="112" spans="1:7" s="213" customFormat="1" ht="15.95" customHeight="1" x14ac:dyDescent="0.25">
      <c r="A112" s="161" t="s">
        <v>184</v>
      </c>
      <c r="B112" s="162" t="s">
        <v>357</v>
      </c>
      <c r="C112" s="162" t="s">
        <v>101</v>
      </c>
      <c r="D112" s="162" t="s">
        <v>185</v>
      </c>
      <c r="E112" s="162"/>
      <c r="F112" s="162"/>
      <c r="G112" s="164">
        <f>SUM(G113)</f>
        <v>765</v>
      </c>
    </row>
    <row r="113" spans="1:7" s="175" customFormat="1" ht="18" customHeight="1" x14ac:dyDescent="0.25">
      <c r="A113" s="166" t="s">
        <v>138</v>
      </c>
      <c r="B113" s="173" t="s">
        <v>357</v>
      </c>
      <c r="C113" s="162" t="s">
        <v>101</v>
      </c>
      <c r="D113" s="162" t="s">
        <v>185</v>
      </c>
      <c r="E113" s="162" t="s">
        <v>375</v>
      </c>
      <c r="F113" s="162"/>
      <c r="G113" s="164">
        <f>SUM(G116+G118+G114)</f>
        <v>765</v>
      </c>
    </row>
    <row r="114" spans="1:7" ht="39" customHeight="1" x14ac:dyDescent="0.2">
      <c r="A114" s="176" t="s">
        <v>376</v>
      </c>
      <c r="B114" s="214" t="s">
        <v>357</v>
      </c>
      <c r="C114" s="194" t="s">
        <v>101</v>
      </c>
      <c r="D114" s="194" t="s">
        <v>185</v>
      </c>
      <c r="E114" s="194" t="s">
        <v>146</v>
      </c>
      <c r="F114" s="194"/>
      <c r="G114" s="179">
        <f>SUM(G115)</f>
        <v>610</v>
      </c>
    </row>
    <row r="115" spans="1:7" ht="24.75" customHeight="1" x14ac:dyDescent="0.2">
      <c r="A115" s="171" t="s">
        <v>359</v>
      </c>
      <c r="B115" s="214" t="s">
        <v>357</v>
      </c>
      <c r="C115" s="173" t="s">
        <v>101</v>
      </c>
      <c r="D115" s="173" t="s">
        <v>185</v>
      </c>
      <c r="E115" s="173" t="s">
        <v>146</v>
      </c>
      <c r="F115" s="173" t="s">
        <v>97</v>
      </c>
      <c r="G115" s="215">
        <v>610</v>
      </c>
    </row>
    <row r="116" spans="1:7" s="183" customFormat="1" ht="51" customHeight="1" x14ac:dyDescent="0.2">
      <c r="A116" s="176" t="s">
        <v>186</v>
      </c>
      <c r="B116" s="178" t="s">
        <v>357</v>
      </c>
      <c r="C116" s="178" t="s">
        <v>101</v>
      </c>
      <c r="D116" s="178" t="s">
        <v>185</v>
      </c>
      <c r="E116" s="178" t="s">
        <v>187</v>
      </c>
      <c r="F116" s="178"/>
      <c r="G116" s="212">
        <f>SUM(G117)</f>
        <v>55</v>
      </c>
    </row>
    <row r="117" spans="1:7" s="183" customFormat="1" ht="26.25" customHeight="1" x14ac:dyDescent="0.2">
      <c r="A117" s="171" t="s">
        <v>359</v>
      </c>
      <c r="B117" s="173" t="s">
        <v>357</v>
      </c>
      <c r="C117" s="178" t="s">
        <v>101</v>
      </c>
      <c r="D117" s="173" t="s">
        <v>185</v>
      </c>
      <c r="E117" s="184" t="s">
        <v>187</v>
      </c>
      <c r="F117" s="173" t="s">
        <v>97</v>
      </c>
      <c r="G117" s="174">
        <v>55</v>
      </c>
    </row>
    <row r="118" spans="1:7" s="216" customFormat="1" ht="37.5" customHeight="1" x14ac:dyDescent="0.2">
      <c r="A118" s="176" t="s">
        <v>188</v>
      </c>
      <c r="B118" s="194" t="s">
        <v>357</v>
      </c>
      <c r="C118" s="178" t="s">
        <v>101</v>
      </c>
      <c r="D118" s="178" t="s">
        <v>185</v>
      </c>
      <c r="E118" s="178" t="s">
        <v>189</v>
      </c>
      <c r="F118" s="178"/>
      <c r="G118" s="174">
        <f>SUM(G119)</f>
        <v>100</v>
      </c>
    </row>
    <row r="119" spans="1:7" ht="17.25" customHeight="1" x14ac:dyDescent="0.2">
      <c r="A119" s="171" t="s">
        <v>98</v>
      </c>
      <c r="B119" s="184" t="s">
        <v>357</v>
      </c>
      <c r="C119" s="173" t="s">
        <v>101</v>
      </c>
      <c r="D119" s="173" t="s">
        <v>185</v>
      </c>
      <c r="E119" s="173" t="s">
        <v>189</v>
      </c>
      <c r="F119" s="173" t="s">
        <v>99</v>
      </c>
      <c r="G119" s="174">
        <v>100</v>
      </c>
    </row>
    <row r="120" spans="1:7" s="213" customFormat="1" ht="15.75" x14ac:dyDescent="0.25">
      <c r="A120" s="157" t="s">
        <v>190</v>
      </c>
      <c r="B120" s="159" t="s">
        <v>357</v>
      </c>
      <c r="C120" s="159" t="s">
        <v>110</v>
      </c>
      <c r="D120" s="206"/>
      <c r="E120" s="206"/>
      <c r="F120" s="206"/>
      <c r="G120" s="207">
        <f>SUM(G121+G145+G169+G132)</f>
        <v>227926.39</v>
      </c>
    </row>
    <row r="121" spans="1:7" ht="15" customHeight="1" x14ac:dyDescent="0.25">
      <c r="A121" s="217" t="s">
        <v>191</v>
      </c>
      <c r="B121" s="181" t="s">
        <v>357</v>
      </c>
      <c r="C121" s="199" t="s">
        <v>110</v>
      </c>
      <c r="D121" s="199" t="s">
        <v>84</v>
      </c>
      <c r="E121" s="199"/>
      <c r="F121" s="199"/>
      <c r="G121" s="218">
        <f>SUM(G124+G122)</f>
        <v>11957.49</v>
      </c>
    </row>
    <row r="122" spans="1:7" s="183" customFormat="1" ht="26.45" hidden="1" customHeight="1" x14ac:dyDescent="0.2">
      <c r="A122" s="176" t="s">
        <v>377</v>
      </c>
      <c r="B122" s="194" t="s">
        <v>357</v>
      </c>
      <c r="C122" s="194" t="s">
        <v>110</v>
      </c>
      <c r="D122" s="194" t="s">
        <v>84</v>
      </c>
      <c r="E122" s="194" t="s">
        <v>378</v>
      </c>
      <c r="F122" s="194"/>
      <c r="G122" s="179">
        <f>SUM(G123)</f>
        <v>0</v>
      </c>
    </row>
    <row r="123" spans="1:7" s="183" customFormat="1" ht="25.15" hidden="1" customHeight="1" x14ac:dyDescent="0.2">
      <c r="A123" s="171" t="s">
        <v>149</v>
      </c>
      <c r="B123" s="184" t="s">
        <v>357</v>
      </c>
      <c r="C123" s="184" t="s">
        <v>110</v>
      </c>
      <c r="D123" s="184" t="s">
        <v>84</v>
      </c>
      <c r="E123" s="194" t="s">
        <v>378</v>
      </c>
      <c r="F123" s="184" t="s">
        <v>150</v>
      </c>
      <c r="G123" s="174">
        <v>0</v>
      </c>
    </row>
    <row r="124" spans="1:7" ht="17.25" customHeight="1" x14ac:dyDescent="0.25">
      <c r="A124" s="166" t="s">
        <v>138</v>
      </c>
      <c r="B124" s="181" t="s">
        <v>357</v>
      </c>
      <c r="C124" s="168" t="s">
        <v>110</v>
      </c>
      <c r="D124" s="168" t="s">
        <v>84</v>
      </c>
      <c r="E124" s="168" t="s">
        <v>139</v>
      </c>
      <c r="F124" s="168"/>
      <c r="G124" s="219">
        <f>SUM(G125+G130)</f>
        <v>11957.49</v>
      </c>
    </row>
    <row r="125" spans="1:7" s="183" customFormat="1" ht="51.75" customHeight="1" x14ac:dyDescent="0.2">
      <c r="A125" s="176" t="s">
        <v>379</v>
      </c>
      <c r="B125" s="194" t="s">
        <v>357</v>
      </c>
      <c r="C125" s="194" t="s">
        <v>380</v>
      </c>
      <c r="D125" s="194" t="s">
        <v>84</v>
      </c>
      <c r="E125" s="194" t="s">
        <v>193</v>
      </c>
      <c r="F125" s="194"/>
      <c r="G125" s="179">
        <f>SUM(G126+G127+G129+G128)</f>
        <v>10343.41</v>
      </c>
    </row>
    <row r="126" spans="1:7" s="175" customFormat="1" ht="26.25" customHeight="1" x14ac:dyDescent="0.2">
      <c r="A126" s="171" t="s">
        <v>359</v>
      </c>
      <c r="B126" s="184" t="s">
        <v>357</v>
      </c>
      <c r="C126" s="184" t="s">
        <v>110</v>
      </c>
      <c r="D126" s="184" t="s">
        <v>84</v>
      </c>
      <c r="E126" s="184" t="s">
        <v>193</v>
      </c>
      <c r="F126" s="184" t="s">
        <v>97</v>
      </c>
      <c r="G126" s="174">
        <v>4953.2</v>
      </c>
    </row>
    <row r="127" spans="1:7" s="175" customFormat="1" ht="25.5" customHeight="1" x14ac:dyDescent="0.2">
      <c r="A127" s="171" t="s">
        <v>149</v>
      </c>
      <c r="B127" s="184" t="s">
        <v>357</v>
      </c>
      <c r="C127" s="184" t="s">
        <v>110</v>
      </c>
      <c r="D127" s="184" t="s">
        <v>84</v>
      </c>
      <c r="E127" s="184" t="s">
        <v>193</v>
      </c>
      <c r="F127" s="184" t="s">
        <v>150</v>
      </c>
      <c r="G127" s="174">
        <v>1045</v>
      </c>
    </row>
    <row r="128" spans="1:7" s="175" customFormat="1" ht="25.5" customHeight="1" x14ac:dyDescent="0.2">
      <c r="A128" s="171" t="s">
        <v>359</v>
      </c>
      <c r="B128" s="184" t="s">
        <v>357</v>
      </c>
      <c r="C128" s="184" t="s">
        <v>110</v>
      </c>
      <c r="D128" s="184" t="s">
        <v>84</v>
      </c>
      <c r="E128" s="184" t="s">
        <v>194</v>
      </c>
      <c r="F128" s="184" t="s">
        <v>97</v>
      </c>
      <c r="G128" s="174">
        <v>4345.21</v>
      </c>
    </row>
    <row r="129" spans="1:7" s="175" customFormat="1" ht="18.75" hidden="1" customHeight="1" x14ac:dyDescent="0.2">
      <c r="A129" s="171" t="s">
        <v>98</v>
      </c>
      <c r="B129" s="184" t="s">
        <v>357</v>
      </c>
      <c r="C129" s="184" t="s">
        <v>110</v>
      </c>
      <c r="D129" s="184" t="s">
        <v>84</v>
      </c>
      <c r="E129" s="184" t="s">
        <v>194</v>
      </c>
      <c r="F129" s="184" t="s">
        <v>99</v>
      </c>
      <c r="G129" s="174"/>
    </row>
    <row r="130" spans="1:7" s="183" customFormat="1" ht="26.25" customHeight="1" x14ac:dyDescent="0.2">
      <c r="A130" s="176" t="s">
        <v>195</v>
      </c>
      <c r="B130" s="194" t="s">
        <v>357</v>
      </c>
      <c r="C130" s="194" t="s">
        <v>110</v>
      </c>
      <c r="D130" s="194" t="s">
        <v>84</v>
      </c>
      <c r="E130" s="194" t="s">
        <v>196</v>
      </c>
      <c r="F130" s="194"/>
      <c r="G130" s="179">
        <f>SUM(G131)</f>
        <v>1614.08</v>
      </c>
    </row>
    <row r="131" spans="1:7" s="175" customFormat="1" ht="26.45" customHeight="1" x14ac:dyDescent="0.2">
      <c r="A131" s="171" t="s">
        <v>149</v>
      </c>
      <c r="B131" s="184" t="s">
        <v>357</v>
      </c>
      <c r="C131" s="184" t="s">
        <v>110</v>
      </c>
      <c r="D131" s="184" t="s">
        <v>84</v>
      </c>
      <c r="E131" s="184" t="s">
        <v>196</v>
      </c>
      <c r="F131" s="184" t="s">
        <v>150</v>
      </c>
      <c r="G131" s="174">
        <v>1614.08</v>
      </c>
    </row>
    <row r="132" spans="1:7" s="185" customFormat="1" ht="18.75" customHeight="1" x14ac:dyDescent="0.25">
      <c r="A132" s="220" t="s">
        <v>197</v>
      </c>
      <c r="B132" s="199" t="s">
        <v>357</v>
      </c>
      <c r="C132" s="199" t="s">
        <v>110</v>
      </c>
      <c r="D132" s="199" t="s">
        <v>86</v>
      </c>
      <c r="E132" s="199"/>
      <c r="F132" s="199"/>
      <c r="G132" s="218">
        <f>SUM(G137+G139+G133+G135+G143+G141)</f>
        <v>94190</v>
      </c>
    </row>
    <row r="133" spans="1:7" s="175" customFormat="1" ht="25.5" customHeight="1" x14ac:dyDescent="0.2">
      <c r="A133" s="171" t="s">
        <v>381</v>
      </c>
      <c r="B133" s="184" t="s">
        <v>357</v>
      </c>
      <c r="C133" s="184" t="s">
        <v>110</v>
      </c>
      <c r="D133" s="184" t="s">
        <v>86</v>
      </c>
      <c r="E133" s="184" t="s">
        <v>198</v>
      </c>
      <c r="F133" s="184"/>
      <c r="G133" s="174">
        <f>SUM(G134)</f>
        <v>29160</v>
      </c>
    </row>
    <row r="134" spans="1:7" s="195" customFormat="1" ht="20.25" customHeight="1" x14ac:dyDescent="0.2">
      <c r="A134" s="176" t="s">
        <v>98</v>
      </c>
      <c r="B134" s="194" t="s">
        <v>357</v>
      </c>
      <c r="C134" s="194" t="s">
        <v>110</v>
      </c>
      <c r="D134" s="194" t="s">
        <v>86</v>
      </c>
      <c r="E134" s="194" t="s">
        <v>198</v>
      </c>
      <c r="F134" s="194" t="s">
        <v>99</v>
      </c>
      <c r="G134" s="179">
        <v>29160</v>
      </c>
    </row>
    <row r="135" spans="1:7" s="175" customFormat="1" ht="24" customHeight="1" x14ac:dyDescent="0.2">
      <c r="A135" s="171" t="s">
        <v>195</v>
      </c>
      <c r="B135" s="184" t="s">
        <v>357</v>
      </c>
      <c r="C135" s="184" t="s">
        <v>110</v>
      </c>
      <c r="D135" s="184" t="s">
        <v>86</v>
      </c>
      <c r="E135" s="194" t="s">
        <v>196</v>
      </c>
      <c r="F135" s="184"/>
      <c r="G135" s="174">
        <f>SUM(G136)</f>
        <v>30000</v>
      </c>
    </row>
    <row r="136" spans="1:7" s="195" customFormat="1" ht="21.75" customHeight="1" x14ac:dyDescent="0.2">
      <c r="A136" s="176" t="s">
        <v>98</v>
      </c>
      <c r="B136" s="194" t="s">
        <v>357</v>
      </c>
      <c r="C136" s="194" t="s">
        <v>110</v>
      </c>
      <c r="D136" s="194" t="s">
        <v>86</v>
      </c>
      <c r="E136" s="194" t="s">
        <v>196</v>
      </c>
      <c r="F136" s="194" t="s">
        <v>99</v>
      </c>
      <c r="G136" s="179">
        <v>30000</v>
      </c>
    </row>
    <row r="137" spans="1:7" s="175" customFormat="1" ht="27" hidden="1" customHeight="1" x14ac:dyDescent="0.2">
      <c r="A137" s="171" t="s">
        <v>382</v>
      </c>
      <c r="B137" s="184" t="s">
        <v>357</v>
      </c>
      <c r="C137" s="184" t="s">
        <v>110</v>
      </c>
      <c r="D137" s="184" t="s">
        <v>86</v>
      </c>
      <c r="E137" s="184" t="s">
        <v>383</v>
      </c>
      <c r="F137" s="184"/>
      <c r="G137" s="174">
        <f>SUM(G138)</f>
        <v>0</v>
      </c>
    </row>
    <row r="138" spans="1:7" s="183" customFormat="1" ht="25.9" hidden="1" customHeight="1" x14ac:dyDescent="0.2">
      <c r="A138" s="176" t="s">
        <v>365</v>
      </c>
      <c r="B138" s="194" t="s">
        <v>357</v>
      </c>
      <c r="C138" s="194" t="s">
        <v>110</v>
      </c>
      <c r="D138" s="194" t="s">
        <v>86</v>
      </c>
      <c r="E138" s="194" t="s">
        <v>383</v>
      </c>
      <c r="F138" s="194" t="s">
        <v>148</v>
      </c>
      <c r="G138" s="179"/>
    </row>
    <row r="139" spans="1:7" s="183" customFormat="1" ht="25.9" hidden="1" customHeight="1" x14ac:dyDescent="0.2">
      <c r="A139" s="171" t="s">
        <v>382</v>
      </c>
      <c r="B139" s="184" t="s">
        <v>357</v>
      </c>
      <c r="C139" s="184" t="s">
        <v>110</v>
      </c>
      <c r="D139" s="184" t="s">
        <v>86</v>
      </c>
      <c r="E139" s="184" t="s">
        <v>384</v>
      </c>
      <c r="F139" s="194"/>
      <c r="G139" s="179">
        <f>SUM(G140)</f>
        <v>0</v>
      </c>
    </row>
    <row r="140" spans="1:7" s="175" customFormat="1" ht="27.6" hidden="1" customHeight="1" x14ac:dyDescent="0.2">
      <c r="A140" s="176" t="s">
        <v>365</v>
      </c>
      <c r="B140" s="194" t="s">
        <v>357</v>
      </c>
      <c r="C140" s="194" t="s">
        <v>110</v>
      </c>
      <c r="D140" s="194" t="s">
        <v>86</v>
      </c>
      <c r="E140" s="194" t="s">
        <v>384</v>
      </c>
      <c r="F140" s="194" t="s">
        <v>148</v>
      </c>
      <c r="G140" s="179"/>
    </row>
    <row r="141" spans="1:7" s="175" customFormat="1" ht="18" customHeight="1" x14ac:dyDescent="0.2">
      <c r="A141" s="176" t="s">
        <v>131</v>
      </c>
      <c r="B141" s="194" t="s">
        <v>357</v>
      </c>
      <c r="C141" s="194" t="s">
        <v>110</v>
      </c>
      <c r="D141" s="194" t="s">
        <v>86</v>
      </c>
      <c r="E141" s="194" t="s">
        <v>132</v>
      </c>
      <c r="F141" s="194"/>
      <c r="G141" s="179">
        <f>SUM(G142)</f>
        <v>35000</v>
      </c>
    </row>
    <row r="142" spans="1:7" s="175" customFormat="1" ht="18" customHeight="1" x14ac:dyDescent="0.2">
      <c r="A142" s="171" t="s">
        <v>98</v>
      </c>
      <c r="B142" s="194" t="s">
        <v>357</v>
      </c>
      <c r="C142" s="194" t="s">
        <v>110</v>
      </c>
      <c r="D142" s="194" t="s">
        <v>86</v>
      </c>
      <c r="E142" s="194" t="s">
        <v>132</v>
      </c>
      <c r="F142" s="194" t="s">
        <v>99</v>
      </c>
      <c r="G142" s="179">
        <v>35000</v>
      </c>
    </row>
    <row r="143" spans="1:7" s="175" customFormat="1" ht="37.9" customHeight="1" x14ac:dyDescent="0.2">
      <c r="A143" s="176" t="s">
        <v>385</v>
      </c>
      <c r="B143" s="194" t="s">
        <v>357</v>
      </c>
      <c r="C143" s="194" t="s">
        <v>110</v>
      </c>
      <c r="D143" s="194" t="s">
        <v>86</v>
      </c>
      <c r="E143" s="194" t="s">
        <v>200</v>
      </c>
      <c r="F143" s="194"/>
      <c r="G143" s="179">
        <f>SUM(G144)</f>
        <v>30</v>
      </c>
    </row>
    <row r="144" spans="1:7" s="175" customFormat="1" ht="26.45" customHeight="1" x14ac:dyDescent="0.2">
      <c r="A144" s="171" t="s">
        <v>149</v>
      </c>
      <c r="B144" s="184" t="s">
        <v>357</v>
      </c>
      <c r="C144" s="184" t="s">
        <v>110</v>
      </c>
      <c r="D144" s="184" t="s">
        <v>86</v>
      </c>
      <c r="E144" s="184" t="s">
        <v>200</v>
      </c>
      <c r="F144" s="184" t="s">
        <v>150</v>
      </c>
      <c r="G144" s="179">
        <v>30</v>
      </c>
    </row>
    <row r="145" spans="1:7" s="156" customFormat="1" ht="18" customHeight="1" x14ac:dyDescent="0.25">
      <c r="A145" s="217" t="s">
        <v>201</v>
      </c>
      <c r="B145" s="199" t="s">
        <v>357</v>
      </c>
      <c r="C145" s="199" t="s">
        <v>110</v>
      </c>
      <c r="D145" s="199" t="s">
        <v>93</v>
      </c>
      <c r="E145" s="199"/>
      <c r="F145" s="199"/>
      <c r="G145" s="218">
        <f>SUM(G159+G154+G146+G149+G152+G166)</f>
        <v>103789.4</v>
      </c>
    </row>
    <row r="146" spans="1:7" s="183" customFormat="1" ht="38.450000000000003" hidden="1" customHeight="1" x14ac:dyDescent="0.2">
      <c r="A146" s="176" t="s">
        <v>386</v>
      </c>
      <c r="B146" s="194" t="s">
        <v>357</v>
      </c>
      <c r="C146" s="194" t="s">
        <v>110</v>
      </c>
      <c r="D146" s="194" t="s">
        <v>93</v>
      </c>
      <c r="E146" s="194" t="s">
        <v>387</v>
      </c>
      <c r="F146" s="194"/>
      <c r="G146" s="179">
        <f>SUM(G147:G148)</f>
        <v>0</v>
      </c>
    </row>
    <row r="147" spans="1:7" s="175" customFormat="1" ht="25.9" hidden="1" customHeight="1" x14ac:dyDescent="0.2">
      <c r="A147" s="171" t="s">
        <v>365</v>
      </c>
      <c r="B147" s="184" t="s">
        <v>357</v>
      </c>
      <c r="C147" s="184" t="s">
        <v>110</v>
      </c>
      <c r="D147" s="184" t="s">
        <v>93</v>
      </c>
      <c r="E147" s="184" t="s">
        <v>387</v>
      </c>
      <c r="F147" s="184" t="s">
        <v>148</v>
      </c>
      <c r="G147" s="174"/>
    </row>
    <row r="148" spans="1:7" s="192" customFormat="1" ht="27.6" hidden="1" customHeight="1" x14ac:dyDescent="0.25">
      <c r="A148" s="171" t="s">
        <v>149</v>
      </c>
      <c r="B148" s="184" t="s">
        <v>357</v>
      </c>
      <c r="C148" s="184" t="s">
        <v>110</v>
      </c>
      <c r="D148" s="184" t="s">
        <v>93</v>
      </c>
      <c r="E148" s="184" t="s">
        <v>387</v>
      </c>
      <c r="F148" s="172" t="s">
        <v>150</v>
      </c>
      <c r="G148" s="221"/>
    </row>
    <row r="149" spans="1:7" s="192" customFormat="1" ht="40.15" customHeight="1" x14ac:dyDescent="0.25">
      <c r="A149" s="176" t="s">
        <v>386</v>
      </c>
      <c r="B149" s="194" t="s">
        <v>357</v>
      </c>
      <c r="C149" s="194" t="s">
        <v>110</v>
      </c>
      <c r="D149" s="194" t="s">
        <v>93</v>
      </c>
      <c r="E149" s="184" t="s">
        <v>203</v>
      </c>
      <c r="F149" s="194"/>
      <c r="G149" s="174">
        <f>SUM(G150:G151)</f>
        <v>7413.53</v>
      </c>
    </row>
    <row r="150" spans="1:7" s="192" customFormat="1" ht="27.6" hidden="1" customHeight="1" x14ac:dyDescent="0.25">
      <c r="A150" s="171" t="s">
        <v>365</v>
      </c>
      <c r="B150" s="184" t="s">
        <v>357</v>
      </c>
      <c r="C150" s="184" t="s">
        <v>110</v>
      </c>
      <c r="D150" s="184" t="s">
        <v>93</v>
      </c>
      <c r="E150" s="184" t="s">
        <v>388</v>
      </c>
      <c r="F150" s="184" t="s">
        <v>148</v>
      </c>
      <c r="G150" s="174"/>
    </row>
    <row r="151" spans="1:7" s="192" customFormat="1" ht="27.6" customHeight="1" x14ac:dyDescent="0.25">
      <c r="A151" s="171" t="s">
        <v>149</v>
      </c>
      <c r="B151" s="184" t="s">
        <v>357</v>
      </c>
      <c r="C151" s="184" t="s">
        <v>110</v>
      </c>
      <c r="D151" s="184" t="s">
        <v>93</v>
      </c>
      <c r="E151" s="184" t="s">
        <v>203</v>
      </c>
      <c r="F151" s="184" t="s">
        <v>150</v>
      </c>
      <c r="G151" s="174">
        <v>7413.53</v>
      </c>
    </row>
    <row r="152" spans="1:7" s="192" customFormat="1" ht="27.6" hidden="1" customHeight="1" x14ac:dyDescent="0.25">
      <c r="A152" s="176" t="s">
        <v>389</v>
      </c>
      <c r="B152" s="194" t="s">
        <v>357</v>
      </c>
      <c r="C152" s="194" t="s">
        <v>110</v>
      </c>
      <c r="D152" s="194" t="s">
        <v>93</v>
      </c>
      <c r="E152" s="194" t="s">
        <v>204</v>
      </c>
      <c r="F152" s="222"/>
      <c r="G152" s="223">
        <f>SUM(G153)</f>
        <v>0</v>
      </c>
    </row>
    <row r="153" spans="1:7" s="192" customFormat="1" ht="27.6" hidden="1" customHeight="1" x14ac:dyDescent="0.25">
      <c r="A153" s="171" t="s">
        <v>149</v>
      </c>
      <c r="B153" s="184" t="s">
        <v>357</v>
      </c>
      <c r="C153" s="184" t="s">
        <v>110</v>
      </c>
      <c r="D153" s="184" t="s">
        <v>93</v>
      </c>
      <c r="E153" s="184" t="s">
        <v>204</v>
      </c>
      <c r="F153" s="172" t="s">
        <v>150</v>
      </c>
      <c r="G153" s="221"/>
    </row>
    <row r="154" spans="1:7" s="175" customFormat="1" ht="39" customHeight="1" x14ac:dyDescent="0.2">
      <c r="A154" s="176" t="s">
        <v>205</v>
      </c>
      <c r="B154" s="198" t="s">
        <v>357</v>
      </c>
      <c r="C154" s="178" t="s">
        <v>110</v>
      </c>
      <c r="D154" s="178" t="s">
        <v>93</v>
      </c>
      <c r="E154" s="178" t="s">
        <v>206</v>
      </c>
      <c r="F154" s="178"/>
      <c r="G154" s="212">
        <f>SUM(G158+G155+G157+G156)</f>
        <v>38178.14</v>
      </c>
    </row>
    <row r="155" spans="1:7" s="175" customFormat="1" ht="25.5" customHeight="1" x14ac:dyDescent="0.2">
      <c r="A155" s="171" t="s">
        <v>359</v>
      </c>
      <c r="B155" s="173" t="s">
        <v>357</v>
      </c>
      <c r="C155" s="173" t="s">
        <v>110</v>
      </c>
      <c r="D155" s="173" t="s">
        <v>93</v>
      </c>
      <c r="E155" s="173" t="s">
        <v>206</v>
      </c>
      <c r="F155" s="173" t="s">
        <v>97</v>
      </c>
      <c r="G155" s="215">
        <v>25649.26</v>
      </c>
    </row>
    <row r="156" spans="1:7" s="175" customFormat="1" ht="25.5" customHeight="1" x14ac:dyDescent="0.2">
      <c r="A156" s="171" t="s">
        <v>365</v>
      </c>
      <c r="B156" s="173" t="s">
        <v>357</v>
      </c>
      <c r="C156" s="173" t="s">
        <v>110</v>
      </c>
      <c r="D156" s="173" t="s">
        <v>93</v>
      </c>
      <c r="E156" s="173" t="s">
        <v>206</v>
      </c>
      <c r="F156" s="173" t="s">
        <v>148</v>
      </c>
      <c r="G156" s="215">
        <v>11895.16</v>
      </c>
    </row>
    <row r="157" spans="1:7" s="175" customFormat="1" ht="25.5" customHeight="1" x14ac:dyDescent="0.2">
      <c r="A157" s="171" t="s">
        <v>149</v>
      </c>
      <c r="B157" s="173" t="s">
        <v>357</v>
      </c>
      <c r="C157" s="173" t="s">
        <v>110</v>
      </c>
      <c r="D157" s="173" t="s">
        <v>93</v>
      </c>
      <c r="E157" s="173" t="s">
        <v>206</v>
      </c>
      <c r="F157" s="173" t="s">
        <v>150</v>
      </c>
      <c r="G157" s="215">
        <v>587.72</v>
      </c>
    </row>
    <row r="158" spans="1:7" ht="18" customHeight="1" x14ac:dyDescent="0.2">
      <c r="A158" s="171" t="s">
        <v>98</v>
      </c>
      <c r="B158" s="173" t="s">
        <v>357</v>
      </c>
      <c r="C158" s="173" t="s">
        <v>110</v>
      </c>
      <c r="D158" s="173" t="s">
        <v>93</v>
      </c>
      <c r="E158" s="173" t="s">
        <v>206</v>
      </c>
      <c r="F158" s="184" t="s">
        <v>99</v>
      </c>
      <c r="G158" s="174">
        <v>46</v>
      </c>
    </row>
    <row r="159" spans="1:7" s="203" customFormat="1" ht="18.75" customHeight="1" x14ac:dyDescent="0.25">
      <c r="A159" s="171" t="s">
        <v>201</v>
      </c>
      <c r="B159" s="184" t="s">
        <v>357</v>
      </c>
      <c r="C159" s="184" t="s">
        <v>110</v>
      </c>
      <c r="D159" s="184" t="s">
        <v>93</v>
      </c>
      <c r="E159" s="184" t="s">
        <v>206</v>
      </c>
      <c r="F159" s="184"/>
      <c r="G159" s="174">
        <f>SUM(G160+G164+G162)</f>
        <v>45166.7</v>
      </c>
    </row>
    <row r="160" spans="1:7" s="216" customFormat="1" ht="16.5" customHeight="1" x14ac:dyDescent="0.2">
      <c r="A160" s="204" t="s">
        <v>207</v>
      </c>
      <c r="B160" s="194" t="s">
        <v>357</v>
      </c>
      <c r="C160" s="194" t="s">
        <v>110</v>
      </c>
      <c r="D160" s="194" t="s">
        <v>93</v>
      </c>
      <c r="E160" s="194" t="s">
        <v>208</v>
      </c>
      <c r="F160" s="194"/>
      <c r="G160" s="179">
        <f>SUM(G161)</f>
        <v>7553.7</v>
      </c>
    </row>
    <row r="161" spans="1:7" ht="26.25" customHeight="1" x14ac:dyDescent="0.2">
      <c r="A161" s="171" t="s">
        <v>149</v>
      </c>
      <c r="B161" s="173" t="s">
        <v>357</v>
      </c>
      <c r="C161" s="184" t="s">
        <v>110</v>
      </c>
      <c r="D161" s="184" t="s">
        <v>93</v>
      </c>
      <c r="E161" s="184" t="s">
        <v>208</v>
      </c>
      <c r="F161" s="184" t="s">
        <v>150</v>
      </c>
      <c r="G161" s="174">
        <v>7553.7</v>
      </c>
    </row>
    <row r="162" spans="1:7" s="183" customFormat="1" ht="19.899999999999999" customHeight="1" x14ac:dyDescent="0.2">
      <c r="A162" s="176" t="s">
        <v>390</v>
      </c>
      <c r="B162" s="178" t="s">
        <v>357</v>
      </c>
      <c r="C162" s="194" t="s">
        <v>110</v>
      </c>
      <c r="D162" s="194" t="s">
        <v>93</v>
      </c>
      <c r="E162" s="194" t="s">
        <v>210</v>
      </c>
      <c r="F162" s="194"/>
      <c r="G162" s="179">
        <f>SUM(G163)</f>
        <v>32703.5</v>
      </c>
    </row>
    <row r="163" spans="1:7" ht="26.25" customHeight="1" x14ac:dyDescent="0.2">
      <c r="A163" s="171" t="s">
        <v>149</v>
      </c>
      <c r="B163" s="173" t="s">
        <v>357</v>
      </c>
      <c r="C163" s="184" t="s">
        <v>110</v>
      </c>
      <c r="D163" s="184" t="s">
        <v>93</v>
      </c>
      <c r="E163" s="184" t="s">
        <v>210</v>
      </c>
      <c r="F163" s="184" t="s">
        <v>150</v>
      </c>
      <c r="G163" s="174">
        <v>32703.5</v>
      </c>
    </row>
    <row r="164" spans="1:7" ht="14.25" customHeight="1" x14ac:dyDescent="0.2">
      <c r="A164" s="204" t="s">
        <v>211</v>
      </c>
      <c r="B164" s="198" t="s">
        <v>357</v>
      </c>
      <c r="C164" s="194" t="s">
        <v>110</v>
      </c>
      <c r="D164" s="194" t="s">
        <v>93</v>
      </c>
      <c r="E164" s="194" t="s">
        <v>212</v>
      </c>
      <c r="F164" s="194"/>
      <c r="G164" s="179">
        <f>SUM(G165)</f>
        <v>4909.5</v>
      </c>
    </row>
    <row r="165" spans="1:7" s="183" customFormat="1" ht="24" customHeight="1" x14ac:dyDescent="0.2">
      <c r="A165" s="171" t="s">
        <v>149</v>
      </c>
      <c r="B165" s="194" t="s">
        <v>357</v>
      </c>
      <c r="C165" s="184" t="s">
        <v>110</v>
      </c>
      <c r="D165" s="184" t="s">
        <v>93</v>
      </c>
      <c r="E165" s="184" t="s">
        <v>212</v>
      </c>
      <c r="F165" s="184" t="s">
        <v>150</v>
      </c>
      <c r="G165" s="174">
        <v>4909.5</v>
      </c>
    </row>
    <row r="166" spans="1:7" s="193" customFormat="1" ht="36.75" customHeight="1" x14ac:dyDescent="0.2">
      <c r="A166" s="176" t="s">
        <v>386</v>
      </c>
      <c r="B166" s="194" t="s">
        <v>357</v>
      </c>
      <c r="C166" s="194" t="s">
        <v>110</v>
      </c>
      <c r="D166" s="194" t="s">
        <v>93</v>
      </c>
      <c r="E166" s="194" t="s">
        <v>204</v>
      </c>
      <c r="F166" s="194"/>
      <c r="G166" s="179">
        <f>SUM(G168+G167)</f>
        <v>13031.03</v>
      </c>
    </row>
    <row r="167" spans="1:7" ht="24.75" customHeight="1" x14ac:dyDescent="0.2">
      <c r="A167" s="171" t="s">
        <v>359</v>
      </c>
      <c r="B167" s="184" t="s">
        <v>357</v>
      </c>
      <c r="C167" s="184" t="s">
        <v>110</v>
      </c>
      <c r="D167" s="184" t="s">
        <v>93</v>
      </c>
      <c r="E167" s="184" t="s">
        <v>204</v>
      </c>
      <c r="F167" s="184" t="s">
        <v>97</v>
      </c>
      <c r="G167" s="174">
        <v>9998</v>
      </c>
    </row>
    <row r="168" spans="1:7" s="183" customFormat="1" ht="24" customHeight="1" x14ac:dyDescent="0.2">
      <c r="A168" s="171" t="s">
        <v>149</v>
      </c>
      <c r="B168" s="194" t="s">
        <v>357</v>
      </c>
      <c r="C168" s="184" t="s">
        <v>110</v>
      </c>
      <c r="D168" s="184" t="s">
        <v>93</v>
      </c>
      <c r="E168" s="194" t="s">
        <v>204</v>
      </c>
      <c r="F168" s="184" t="s">
        <v>150</v>
      </c>
      <c r="G168" s="174">
        <v>3033.03</v>
      </c>
    </row>
    <row r="169" spans="1:7" s="175" customFormat="1" ht="28.5" customHeight="1" x14ac:dyDescent="0.25">
      <c r="A169" s="220" t="s">
        <v>213</v>
      </c>
      <c r="B169" s="199" t="s">
        <v>357</v>
      </c>
      <c r="C169" s="224" t="s">
        <v>110</v>
      </c>
      <c r="D169" s="224" t="s">
        <v>110</v>
      </c>
      <c r="E169" s="199"/>
      <c r="F169" s="199"/>
      <c r="G169" s="218">
        <f>SUM(G174+G170)</f>
        <v>17989.5</v>
      </c>
    </row>
    <row r="170" spans="1:7" ht="25.5" customHeight="1" x14ac:dyDescent="0.2">
      <c r="A170" s="204" t="s">
        <v>215</v>
      </c>
      <c r="B170" s="178" t="s">
        <v>357</v>
      </c>
      <c r="C170" s="194" t="s">
        <v>110</v>
      </c>
      <c r="D170" s="194" t="s">
        <v>110</v>
      </c>
      <c r="E170" s="194" t="s">
        <v>216</v>
      </c>
      <c r="F170" s="194"/>
      <c r="G170" s="179">
        <f>SUM(G172+G171+G173)</f>
        <v>12650</v>
      </c>
    </row>
    <row r="171" spans="1:7" ht="25.5" customHeight="1" x14ac:dyDescent="0.2">
      <c r="A171" s="171" t="s">
        <v>359</v>
      </c>
      <c r="B171" s="173" t="s">
        <v>357</v>
      </c>
      <c r="C171" s="184" t="s">
        <v>110</v>
      </c>
      <c r="D171" s="184" t="s">
        <v>110</v>
      </c>
      <c r="E171" s="184" t="s">
        <v>216</v>
      </c>
      <c r="F171" s="184" t="s">
        <v>97</v>
      </c>
      <c r="G171" s="174">
        <v>9355.98</v>
      </c>
    </row>
    <row r="172" spans="1:7" s="175" customFormat="1" ht="27" customHeight="1" x14ac:dyDescent="0.2">
      <c r="A172" s="171" t="s">
        <v>365</v>
      </c>
      <c r="B172" s="173" t="s">
        <v>357</v>
      </c>
      <c r="C172" s="184" t="s">
        <v>110</v>
      </c>
      <c r="D172" s="184" t="s">
        <v>110</v>
      </c>
      <c r="E172" s="184" t="s">
        <v>216</v>
      </c>
      <c r="F172" s="184" t="s">
        <v>148</v>
      </c>
      <c r="G172" s="174">
        <v>3294.02</v>
      </c>
    </row>
    <row r="173" spans="1:7" s="175" customFormat="1" ht="27" hidden="1" customHeight="1" x14ac:dyDescent="0.2">
      <c r="A173" s="171" t="s">
        <v>149</v>
      </c>
      <c r="B173" s="173" t="s">
        <v>357</v>
      </c>
      <c r="C173" s="184" t="s">
        <v>110</v>
      </c>
      <c r="D173" s="184" t="s">
        <v>110</v>
      </c>
      <c r="E173" s="184" t="s">
        <v>216</v>
      </c>
      <c r="F173" s="184" t="s">
        <v>150</v>
      </c>
      <c r="G173" s="179"/>
    </row>
    <row r="174" spans="1:7" s="203" customFormat="1" ht="18.75" customHeight="1" x14ac:dyDescent="0.25">
      <c r="A174" s="166" t="s">
        <v>138</v>
      </c>
      <c r="B174" s="168" t="s">
        <v>357</v>
      </c>
      <c r="C174" s="168" t="s">
        <v>110</v>
      </c>
      <c r="D174" s="168" t="s">
        <v>110</v>
      </c>
      <c r="E174" s="181" t="s">
        <v>139</v>
      </c>
      <c r="F174" s="181"/>
      <c r="G174" s="169">
        <f>SUM(G179+G182+G175+G177)</f>
        <v>5339.5</v>
      </c>
    </row>
    <row r="175" spans="1:7" s="175" customFormat="1" ht="39" hidden="1" customHeight="1" x14ac:dyDescent="0.2">
      <c r="A175" s="201" t="s">
        <v>219</v>
      </c>
      <c r="B175" s="173" t="s">
        <v>357</v>
      </c>
      <c r="C175" s="173" t="s">
        <v>110</v>
      </c>
      <c r="D175" s="173" t="s">
        <v>110</v>
      </c>
      <c r="E175" s="184" t="s">
        <v>141</v>
      </c>
      <c r="F175" s="184"/>
      <c r="G175" s="174">
        <f>SUM(G176)</f>
        <v>0</v>
      </c>
    </row>
    <row r="176" spans="1:7" s="183" customFormat="1" ht="25.9" hidden="1" customHeight="1" x14ac:dyDescent="0.2">
      <c r="A176" s="176" t="s">
        <v>149</v>
      </c>
      <c r="B176" s="178" t="s">
        <v>357</v>
      </c>
      <c r="C176" s="178" t="s">
        <v>110</v>
      </c>
      <c r="D176" s="178" t="s">
        <v>110</v>
      </c>
      <c r="E176" s="194" t="s">
        <v>141</v>
      </c>
      <c r="F176" s="194" t="s">
        <v>150</v>
      </c>
      <c r="G176" s="179"/>
    </row>
    <row r="177" spans="1:7" s="183" customFormat="1" ht="42" hidden="1" customHeight="1" x14ac:dyDescent="0.2">
      <c r="A177" s="176" t="s">
        <v>144</v>
      </c>
      <c r="B177" s="178" t="s">
        <v>357</v>
      </c>
      <c r="C177" s="178" t="s">
        <v>110</v>
      </c>
      <c r="D177" s="178" t="s">
        <v>110</v>
      </c>
      <c r="E177" s="194" t="s">
        <v>391</v>
      </c>
      <c r="F177" s="194"/>
      <c r="G177" s="179">
        <f>SUM(G178)</f>
        <v>0</v>
      </c>
    </row>
    <row r="178" spans="1:7" s="183" customFormat="1" ht="25.9" hidden="1" customHeight="1" x14ac:dyDescent="0.2">
      <c r="A178" s="171" t="s">
        <v>359</v>
      </c>
      <c r="B178" s="173" t="s">
        <v>357</v>
      </c>
      <c r="C178" s="173" t="s">
        <v>110</v>
      </c>
      <c r="D178" s="173" t="s">
        <v>110</v>
      </c>
      <c r="E178" s="184" t="s">
        <v>146</v>
      </c>
      <c r="F178" s="184" t="s">
        <v>97</v>
      </c>
      <c r="G178" s="174"/>
    </row>
    <row r="179" spans="1:7" ht="52.15" customHeight="1" x14ac:dyDescent="0.2">
      <c r="A179" s="176" t="s">
        <v>220</v>
      </c>
      <c r="B179" s="177" t="s">
        <v>357</v>
      </c>
      <c r="C179" s="178" t="s">
        <v>110</v>
      </c>
      <c r="D179" s="178" t="s">
        <v>110</v>
      </c>
      <c r="E179" s="194" t="s">
        <v>221</v>
      </c>
      <c r="F179" s="194"/>
      <c r="G179" s="179">
        <f>SUM(G180+G181)</f>
        <v>750</v>
      </c>
    </row>
    <row r="180" spans="1:7" s="175" customFormat="1" ht="24.75" customHeight="1" x14ac:dyDescent="0.2">
      <c r="A180" s="171" t="s">
        <v>359</v>
      </c>
      <c r="B180" s="184" t="s">
        <v>357</v>
      </c>
      <c r="C180" s="173" t="s">
        <v>110</v>
      </c>
      <c r="D180" s="173" t="s">
        <v>110</v>
      </c>
      <c r="E180" s="184" t="s">
        <v>221</v>
      </c>
      <c r="F180" s="184" t="s">
        <v>97</v>
      </c>
      <c r="G180" s="174">
        <v>488.75</v>
      </c>
    </row>
    <row r="181" spans="1:7" s="175" customFormat="1" ht="24.75" customHeight="1" x14ac:dyDescent="0.2">
      <c r="A181" s="171" t="s">
        <v>149</v>
      </c>
      <c r="B181" s="184" t="s">
        <v>357</v>
      </c>
      <c r="C181" s="173" t="s">
        <v>110</v>
      </c>
      <c r="D181" s="173" t="s">
        <v>110</v>
      </c>
      <c r="E181" s="184" t="s">
        <v>221</v>
      </c>
      <c r="F181" s="184" t="s">
        <v>150</v>
      </c>
      <c r="G181" s="174">
        <v>261.25</v>
      </c>
    </row>
    <row r="182" spans="1:7" s="183" customFormat="1" ht="38.25" customHeight="1" x14ac:dyDescent="0.2">
      <c r="A182" s="176" t="s">
        <v>392</v>
      </c>
      <c r="B182" s="178" t="s">
        <v>357</v>
      </c>
      <c r="C182" s="178" t="s">
        <v>110</v>
      </c>
      <c r="D182" s="178" t="s">
        <v>110</v>
      </c>
      <c r="E182" s="194" t="s">
        <v>223</v>
      </c>
      <c r="F182" s="194"/>
      <c r="G182" s="179">
        <f>SUM(G185+G183+G184)</f>
        <v>4589.5</v>
      </c>
    </row>
    <row r="183" spans="1:7" s="183" customFormat="1" ht="25.5" customHeight="1" x14ac:dyDescent="0.2">
      <c r="A183" s="171" t="s">
        <v>359</v>
      </c>
      <c r="B183" s="173" t="s">
        <v>357</v>
      </c>
      <c r="C183" s="173" t="s">
        <v>110</v>
      </c>
      <c r="D183" s="173" t="s">
        <v>110</v>
      </c>
      <c r="E183" s="184" t="s">
        <v>223</v>
      </c>
      <c r="F183" s="184" t="s">
        <v>97</v>
      </c>
      <c r="G183" s="174">
        <v>2769.31</v>
      </c>
    </row>
    <row r="184" spans="1:7" s="183" customFormat="1" ht="25.5" customHeight="1" x14ac:dyDescent="0.2">
      <c r="A184" s="171" t="s">
        <v>365</v>
      </c>
      <c r="B184" s="173" t="s">
        <v>357</v>
      </c>
      <c r="C184" s="184" t="s">
        <v>110</v>
      </c>
      <c r="D184" s="184" t="s">
        <v>110</v>
      </c>
      <c r="E184" s="184" t="s">
        <v>223</v>
      </c>
      <c r="F184" s="184" t="s">
        <v>148</v>
      </c>
      <c r="G184" s="174">
        <v>988.19</v>
      </c>
    </row>
    <row r="185" spans="1:7" ht="24" customHeight="1" x14ac:dyDescent="0.2">
      <c r="A185" s="171" t="s">
        <v>149</v>
      </c>
      <c r="B185" s="225" t="s">
        <v>357</v>
      </c>
      <c r="C185" s="173" t="s">
        <v>110</v>
      </c>
      <c r="D185" s="173" t="s">
        <v>110</v>
      </c>
      <c r="E185" s="184" t="s">
        <v>223</v>
      </c>
      <c r="F185" s="184" t="s">
        <v>150</v>
      </c>
      <c r="G185" s="174">
        <v>832</v>
      </c>
    </row>
    <row r="186" spans="1:7" ht="18.75" customHeight="1" x14ac:dyDescent="0.2">
      <c r="A186" s="187" t="s">
        <v>224</v>
      </c>
      <c r="B186" s="188" t="s">
        <v>357</v>
      </c>
      <c r="C186" s="159" t="s">
        <v>225</v>
      </c>
      <c r="D186" s="159"/>
      <c r="E186" s="159"/>
      <c r="F186" s="159"/>
      <c r="G186" s="160">
        <f>SUM(G187)</f>
        <v>120</v>
      </c>
    </row>
    <row r="187" spans="1:7" ht="16.5" customHeight="1" x14ac:dyDescent="0.2">
      <c r="A187" s="161" t="s">
        <v>226</v>
      </c>
      <c r="B187" s="226">
        <v>510</v>
      </c>
      <c r="C187" s="163" t="s">
        <v>225</v>
      </c>
      <c r="D187" s="163" t="s">
        <v>110</v>
      </c>
      <c r="E187" s="163"/>
      <c r="F187" s="163"/>
      <c r="G187" s="164">
        <f>SUM(G188)</f>
        <v>120</v>
      </c>
    </row>
    <row r="188" spans="1:7" ht="17.25" customHeight="1" x14ac:dyDescent="0.25">
      <c r="A188" s="166" t="s">
        <v>138</v>
      </c>
      <c r="B188" s="227">
        <v>510</v>
      </c>
      <c r="C188" s="168" t="s">
        <v>225</v>
      </c>
      <c r="D188" s="168" t="s">
        <v>110</v>
      </c>
      <c r="E188" s="163"/>
      <c r="F188" s="163"/>
      <c r="G188" s="169">
        <f>SUM(G189)</f>
        <v>120</v>
      </c>
    </row>
    <row r="189" spans="1:7" ht="40.9" customHeight="1" x14ac:dyDescent="0.2">
      <c r="A189" s="176" t="s">
        <v>393</v>
      </c>
      <c r="B189" s="177" t="s">
        <v>357</v>
      </c>
      <c r="C189" s="194" t="s">
        <v>225</v>
      </c>
      <c r="D189" s="194" t="s">
        <v>110</v>
      </c>
      <c r="E189" s="194" t="s">
        <v>228</v>
      </c>
      <c r="F189" s="194"/>
      <c r="G189" s="179">
        <f>SUM(G190+G191)</f>
        <v>120</v>
      </c>
    </row>
    <row r="190" spans="1:7" ht="24.75" customHeight="1" x14ac:dyDescent="0.2">
      <c r="A190" s="171" t="s">
        <v>359</v>
      </c>
      <c r="B190" s="184" t="s">
        <v>357</v>
      </c>
      <c r="C190" s="184" t="s">
        <v>225</v>
      </c>
      <c r="D190" s="184" t="s">
        <v>110</v>
      </c>
      <c r="E190" s="184" t="s">
        <v>228</v>
      </c>
      <c r="F190" s="184" t="s">
        <v>97</v>
      </c>
      <c r="G190" s="174"/>
    </row>
    <row r="191" spans="1:7" ht="24.75" customHeight="1" x14ac:dyDescent="0.2">
      <c r="A191" s="171" t="s">
        <v>365</v>
      </c>
      <c r="B191" s="184" t="s">
        <v>357</v>
      </c>
      <c r="C191" s="184" t="s">
        <v>225</v>
      </c>
      <c r="D191" s="184" t="s">
        <v>110</v>
      </c>
      <c r="E191" s="184" t="s">
        <v>228</v>
      </c>
      <c r="F191" s="184" t="s">
        <v>148</v>
      </c>
      <c r="G191" s="174">
        <v>120</v>
      </c>
    </row>
    <row r="192" spans="1:7" ht="15.95" customHeight="1" x14ac:dyDescent="0.25">
      <c r="A192" s="157" t="s">
        <v>229</v>
      </c>
      <c r="B192" s="228" t="s">
        <v>357</v>
      </c>
      <c r="C192" s="206" t="s">
        <v>230</v>
      </c>
      <c r="D192" s="206"/>
      <c r="E192" s="206"/>
      <c r="F192" s="206"/>
      <c r="G192" s="207">
        <f>SUM(G193+G204+G226+G237+G217)</f>
        <v>435550.49</v>
      </c>
    </row>
    <row r="193" spans="1:7" ht="17.25" customHeight="1" x14ac:dyDescent="0.2">
      <c r="A193" s="229" t="s">
        <v>231</v>
      </c>
      <c r="B193" s="163" t="s">
        <v>357</v>
      </c>
      <c r="C193" s="162" t="s">
        <v>230</v>
      </c>
      <c r="D193" s="162" t="s">
        <v>84</v>
      </c>
      <c r="E193" s="162"/>
      <c r="F193" s="162"/>
      <c r="G193" s="164">
        <f>SUM(G194+G196+G198+G200+G202)</f>
        <v>158653.76000000001</v>
      </c>
    </row>
    <row r="194" spans="1:7" ht="25.5" customHeight="1" x14ac:dyDescent="0.2">
      <c r="A194" s="176" t="s">
        <v>394</v>
      </c>
      <c r="B194" s="198" t="s">
        <v>357</v>
      </c>
      <c r="C194" s="194" t="s">
        <v>230</v>
      </c>
      <c r="D194" s="194" t="s">
        <v>84</v>
      </c>
      <c r="E194" s="194" t="s">
        <v>233</v>
      </c>
      <c r="F194" s="194"/>
      <c r="G194" s="179">
        <f>SUM(G195)</f>
        <v>44033.27</v>
      </c>
    </row>
    <row r="195" spans="1:7" ht="24.75" customHeight="1" x14ac:dyDescent="0.2">
      <c r="A195" s="171" t="s">
        <v>149</v>
      </c>
      <c r="B195" s="184" t="s">
        <v>357</v>
      </c>
      <c r="C195" s="184" t="s">
        <v>230</v>
      </c>
      <c r="D195" s="184" t="s">
        <v>84</v>
      </c>
      <c r="E195" s="184" t="s">
        <v>233</v>
      </c>
      <c r="F195" s="184" t="s">
        <v>150</v>
      </c>
      <c r="G195" s="174">
        <v>44033.27</v>
      </c>
    </row>
    <row r="196" spans="1:7" ht="115.9" customHeight="1" x14ac:dyDescent="0.2">
      <c r="A196" s="204" t="s">
        <v>395</v>
      </c>
      <c r="B196" s="178" t="s">
        <v>357</v>
      </c>
      <c r="C196" s="194" t="s">
        <v>230</v>
      </c>
      <c r="D196" s="194" t="s">
        <v>84</v>
      </c>
      <c r="E196" s="194" t="s">
        <v>235</v>
      </c>
      <c r="F196" s="194"/>
      <c r="G196" s="179">
        <f>SUM(G197)</f>
        <v>113935.49</v>
      </c>
    </row>
    <row r="197" spans="1:7" ht="27" customHeight="1" x14ac:dyDescent="0.2">
      <c r="A197" s="171" t="s">
        <v>149</v>
      </c>
      <c r="B197" s="173" t="s">
        <v>357</v>
      </c>
      <c r="C197" s="184" t="s">
        <v>230</v>
      </c>
      <c r="D197" s="184" t="s">
        <v>84</v>
      </c>
      <c r="E197" s="184" t="s">
        <v>235</v>
      </c>
      <c r="F197" s="184" t="s">
        <v>150</v>
      </c>
      <c r="G197" s="174">
        <v>113935.49</v>
      </c>
    </row>
    <row r="198" spans="1:7" ht="37.9" customHeight="1" x14ac:dyDescent="0.2">
      <c r="A198" s="176" t="s">
        <v>219</v>
      </c>
      <c r="B198" s="178" t="s">
        <v>357</v>
      </c>
      <c r="C198" s="194" t="s">
        <v>230</v>
      </c>
      <c r="D198" s="194" t="s">
        <v>84</v>
      </c>
      <c r="E198" s="194" t="s">
        <v>141</v>
      </c>
      <c r="F198" s="194"/>
      <c r="G198" s="179">
        <f>SUM(G199)</f>
        <v>685</v>
      </c>
    </row>
    <row r="199" spans="1:7" ht="25.5" customHeight="1" x14ac:dyDescent="0.2">
      <c r="A199" s="171" t="s">
        <v>149</v>
      </c>
      <c r="B199" s="173" t="s">
        <v>357</v>
      </c>
      <c r="C199" s="184" t="s">
        <v>230</v>
      </c>
      <c r="D199" s="184" t="s">
        <v>84</v>
      </c>
      <c r="E199" s="184" t="s">
        <v>141</v>
      </c>
      <c r="F199" s="184" t="s">
        <v>150</v>
      </c>
      <c r="G199" s="174">
        <v>685</v>
      </c>
    </row>
    <row r="200" spans="1:7" s="183" customFormat="1" ht="40.9" hidden="1" customHeight="1" x14ac:dyDescent="0.2">
      <c r="A200" s="176" t="s">
        <v>236</v>
      </c>
      <c r="B200" s="178" t="s">
        <v>357</v>
      </c>
      <c r="C200" s="194" t="s">
        <v>230</v>
      </c>
      <c r="D200" s="194" t="s">
        <v>84</v>
      </c>
      <c r="E200" s="194" t="s">
        <v>237</v>
      </c>
      <c r="F200" s="194"/>
      <c r="G200" s="179">
        <f>SUM(G201)</f>
        <v>0</v>
      </c>
    </row>
    <row r="201" spans="1:7" s="175" customFormat="1" ht="25.5" hidden="1" customHeight="1" x14ac:dyDescent="0.2">
      <c r="A201" s="171" t="s">
        <v>149</v>
      </c>
      <c r="B201" s="173" t="s">
        <v>357</v>
      </c>
      <c r="C201" s="184" t="s">
        <v>230</v>
      </c>
      <c r="D201" s="184" t="s">
        <v>84</v>
      </c>
      <c r="E201" s="184" t="s">
        <v>237</v>
      </c>
      <c r="F201" s="184" t="s">
        <v>150</v>
      </c>
      <c r="G201" s="174">
        <v>0</v>
      </c>
    </row>
    <row r="202" spans="1:7" s="175" customFormat="1" ht="39" hidden="1" customHeight="1" x14ac:dyDescent="0.2">
      <c r="A202" s="176" t="s">
        <v>396</v>
      </c>
      <c r="B202" s="178" t="s">
        <v>357</v>
      </c>
      <c r="C202" s="194" t="s">
        <v>230</v>
      </c>
      <c r="D202" s="194" t="s">
        <v>84</v>
      </c>
      <c r="E202" s="194" t="s">
        <v>238</v>
      </c>
      <c r="F202" s="184"/>
      <c r="G202" s="174">
        <f>SUM(G203)</f>
        <v>0</v>
      </c>
    </row>
    <row r="203" spans="1:7" s="175" customFormat="1" ht="25.5" hidden="1" customHeight="1" x14ac:dyDescent="0.2">
      <c r="A203" s="171" t="s">
        <v>149</v>
      </c>
      <c r="B203" s="178" t="s">
        <v>357</v>
      </c>
      <c r="C203" s="194" t="s">
        <v>230</v>
      </c>
      <c r="D203" s="194" t="s">
        <v>84</v>
      </c>
      <c r="E203" s="194" t="s">
        <v>238</v>
      </c>
      <c r="F203" s="184" t="s">
        <v>150</v>
      </c>
      <c r="G203" s="174"/>
    </row>
    <row r="204" spans="1:7" ht="15.95" customHeight="1" x14ac:dyDescent="0.2">
      <c r="A204" s="229" t="s">
        <v>239</v>
      </c>
      <c r="B204" s="163" t="s">
        <v>357</v>
      </c>
      <c r="C204" s="162" t="s">
        <v>230</v>
      </c>
      <c r="D204" s="162" t="s">
        <v>86</v>
      </c>
      <c r="E204" s="162"/>
      <c r="F204" s="162"/>
      <c r="G204" s="164">
        <f>SUM(G205+G207+G209+G211+G213+G215)</f>
        <v>221034.25999999998</v>
      </c>
    </row>
    <row r="205" spans="1:7" s="175" customFormat="1" ht="39" customHeight="1" x14ac:dyDescent="0.2">
      <c r="A205" s="230" t="s">
        <v>219</v>
      </c>
      <c r="B205" s="173" t="s">
        <v>357</v>
      </c>
      <c r="C205" s="173" t="s">
        <v>230</v>
      </c>
      <c r="D205" s="173" t="s">
        <v>86</v>
      </c>
      <c r="E205" s="173" t="s">
        <v>141</v>
      </c>
      <c r="F205" s="173"/>
      <c r="G205" s="215">
        <f>SUM(G206)</f>
        <v>920</v>
      </c>
    </row>
    <row r="206" spans="1:7" s="183" customFormat="1" ht="27" customHeight="1" x14ac:dyDescent="0.2">
      <c r="A206" s="176" t="s">
        <v>149</v>
      </c>
      <c r="B206" s="178" t="s">
        <v>357</v>
      </c>
      <c r="C206" s="178" t="s">
        <v>230</v>
      </c>
      <c r="D206" s="178" t="s">
        <v>86</v>
      </c>
      <c r="E206" s="178" t="s">
        <v>141</v>
      </c>
      <c r="F206" s="178" t="s">
        <v>150</v>
      </c>
      <c r="G206" s="212">
        <v>920</v>
      </c>
    </row>
    <row r="207" spans="1:7" s="175" customFormat="1" ht="27" customHeight="1" x14ac:dyDescent="0.2">
      <c r="A207" s="231" t="s">
        <v>394</v>
      </c>
      <c r="B207" s="173" t="s">
        <v>357</v>
      </c>
      <c r="C207" s="184" t="s">
        <v>230</v>
      </c>
      <c r="D207" s="184" t="s">
        <v>86</v>
      </c>
      <c r="E207" s="184" t="s">
        <v>240</v>
      </c>
      <c r="F207" s="184"/>
      <c r="G207" s="174">
        <f>SUM(G208)</f>
        <v>30175.71</v>
      </c>
    </row>
    <row r="208" spans="1:7" s="183" customFormat="1" ht="24.75" customHeight="1" x14ac:dyDescent="0.2">
      <c r="A208" s="176" t="s">
        <v>149</v>
      </c>
      <c r="B208" s="194" t="s">
        <v>357</v>
      </c>
      <c r="C208" s="194" t="s">
        <v>230</v>
      </c>
      <c r="D208" s="194" t="s">
        <v>86</v>
      </c>
      <c r="E208" s="194" t="s">
        <v>240</v>
      </c>
      <c r="F208" s="194" t="s">
        <v>150</v>
      </c>
      <c r="G208" s="179">
        <v>30175.71</v>
      </c>
    </row>
    <row r="209" spans="1:7" s="175" customFormat="1" ht="118.15" customHeight="1" x14ac:dyDescent="0.2">
      <c r="A209" s="230" t="s">
        <v>395</v>
      </c>
      <c r="B209" s="173" t="s">
        <v>357</v>
      </c>
      <c r="C209" s="184" t="s">
        <v>230</v>
      </c>
      <c r="D209" s="184" t="s">
        <v>86</v>
      </c>
      <c r="E209" s="184" t="s">
        <v>241</v>
      </c>
      <c r="F209" s="184"/>
      <c r="G209" s="174">
        <f>SUM(G210)</f>
        <v>105572.53</v>
      </c>
    </row>
    <row r="210" spans="1:7" s="183" customFormat="1" ht="25.5" customHeight="1" x14ac:dyDescent="0.2">
      <c r="A210" s="176" t="s">
        <v>149</v>
      </c>
      <c r="B210" s="178" t="s">
        <v>357</v>
      </c>
      <c r="C210" s="194" t="s">
        <v>230</v>
      </c>
      <c r="D210" s="194" t="s">
        <v>86</v>
      </c>
      <c r="E210" s="194" t="s">
        <v>241</v>
      </c>
      <c r="F210" s="194" t="s">
        <v>150</v>
      </c>
      <c r="G210" s="179">
        <v>105572.53</v>
      </c>
    </row>
    <row r="211" spans="1:7" ht="24.75" customHeight="1" x14ac:dyDescent="0.2">
      <c r="A211" s="231" t="s">
        <v>394</v>
      </c>
      <c r="B211" s="178" t="s">
        <v>357</v>
      </c>
      <c r="C211" s="194" t="s">
        <v>230</v>
      </c>
      <c r="D211" s="194" t="s">
        <v>242</v>
      </c>
      <c r="E211" s="194" t="s">
        <v>243</v>
      </c>
      <c r="F211" s="194"/>
      <c r="G211" s="179">
        <f>SUM(G212)</f>
        <v>17902.46</v>
      </c>
    </row>
    <row r="212" spans="1:7" ht="25.5" customHeight="1" x14ac:dyDescent="0.2">
      <c r="A212" s="176" t="s">
        <v>149</v>
      </c>
      <c r="B212" s="173" t="s">
        <v>357</v>
      </c>
      <c r="C212" s="173" t="s">
        <v>230</v>
      </c>
      <c r="D212" s="173" t="s">
        <v>86</v>
      </c>
      <c r="E212" s="173" t="s">
        <v>243</v>
      </c>
      <c r="F212" s="173" t="s">
        <v>150</v>
      </c>
      <c r="G212" s="174">
        <v>17902.46</v>
      </c>
    </row>
    <row r="213" spans="1:7" ht="118.15" customHeight="1" x14ac:dyDescent="0.2">
      <c r="A213" s="230" t="s">
        <v>395</v>
      </c>
      <c r="B213" s="177" t="s">
        <v>357</v>
      </c>
      <c r="C213" s="178" t="s">
        <v>230</v>
      </c>
      <c r="D213" s="178" t="s">
        <v>86</v>
      </c>
      <c r="E213" s="178" t="s">
        <v>244</v>
      </c>
      <c r="F213" s="178"/>
      <c r="G213" s="212">
        <f>SUM(G214)</f>
        <v>61791.94</v>
      </c>
    </row>
    <row r="214" spans="1:7" ht="25.5" customHeight="1" x14ac:dyDescent="0.2">
      <c r="A214" s="176" t="s">
        <v>149</v>
      </c>
      <c r="B214" s="184" t="s">
        <v>357</v>
      </c>
      <c r="C214" s="173" t="s">
        <v>230</v>
      </c>
      <c r="D214" s="173" t="s">
        <v>86</v>
      </c>
      <c r="E214" s="173" t="s">
        <v>244</v>
      </c>
      <c r="F214" s="173" t="s">
        <v>150</v>
      </c>
      <c r="G214" s="215">
        <v>61791.94</v>
      </c>
    </row>
    <row r="215" spans="1:7" s="175" customFormat="1" ht="25.5" customHeight="1" x14ac:dyDescent="0.2">
      <c r="A215" s="171" t="s">
        <v>195</v>
      </c>
      <c r="B215" s="184" t="s">
        <v>357</v>
      </c>
      <c r="C215" s="173" t="s">
        <v>230</v>
      </c>
      <c r="D215" s="173" t="s">
        <v>86</v>
      </c>
      <c r="E215" s="173" t="s">
        <v>196</v>
      </c>
      <c r="F215" s="173"/>
      <c r="G215" s="215">
        <f>SUM(G216)</f>
        <v>4671.62</v>
      </c>
    </row>
    <row r="216" spans="1:7" ht="25.5" customHeight="1" x14ac:dyDescent="0.2">
      <c r="A216" s="176" t="s">
        <v>359</v>
      </c>
      <c r="B216" s="194" t="s">
        <v>357</v>
      </c>
      <c r="C216" s="178" t="s">
        <v>230</v>
      </c>
      <c r="D216" s="178" t="s">
        <v>86</v>
      </c>
      <c r="E216" s="178" t="s">
        <v>196</v>
      </c>
      <c r="F216" s="173" t="s">
        <v>97</v>
      </c>
      <c r="G216" s="215">
        <v>4671.62</v>
      </c>
    </row>
    <row r="217" spans="1:7" s="193" customFormat="1" ht="15.6" customHeight="1" x14ac:dyDescent="0.2">
      <c r="A217" s="161" t="s">
        <v>245</v>
      </c>
      <c r="B217" s="163" t="s">
        <v>357</v>
      </c>
      <c r="C217" s="163" t="s">
        <v>230</v>
      </c>
      <c r="D217" s="163" t="s">
        <v>93</v>
      </c>
      <c r="E217" s="162"/>
      <c r="F217" s="162"/>
      <c r="G217" s="164">
        <f>SUM(G221+G224+G218)</f>
        <v>51490.34</v>
      </c>
    </row>
    <row r="218" spans="1:7" s="193" customFormat="1" ht="36.75" customHeight="1" x14ac:dyDescent="0.2">
      <c r="A218" s="176" t="s">
        <v>236</v>
      </c>
      <c r="B218" s="178" t="s">
        <v>357</v>
      </c>
      <c r="C218" s="194" t="s">
        <v>230</v>
      </c>
      <c r="D218" s="194" t="s">
        <v>93</v>
      </c>
      <c r="E218" s="194" t="s">
        <v>237</v>
      </c>
      <c r="F218" s="194"/>
      <c r="G218" s="179">
        <f>SUM(G219:G220)</f>
        <v>1018.14</v>
      </c>
    </row>
    <row r="219" spans="1:7" s="193" customFormat="1" ht="23.25" customHeight="1" x14ac:dyDescent="0.2">
      <c r="A219" s="171" t="s">
        <v>149</v>
      </c>
      <c r="B219" s="173" t="s">
        <v>357</v>
      </c>
      <c r="C219" s="184" t="s">
        <v>230</v>
      </c>
      <c r="D219" s="184" t="s">
        <v>93</v>
      </c>
      <c r="E219" s="184" t="s">
        <v>237</v>
      </c>
      <c r="F219" s="184" t="s">
        <v>150</v>
      </c>
      <c r="G219" s="174">
        <v>30</v>
      </c>
    </row>
    <row r="220" spans="1:7" s="193" customFormat="1" ht="24.75" customHeight="1" x14ac:dyDescent="0.2">
      <c r="A220" s="171" t="s">
        <v>149</v>
      </c>
      <c r="B220" s="173" t="s">
        <v>357</v>
      </c>
      <c r="C220" s="184" t="s">
        <v>230</v>
      </c>
      <c r="D220" s="184" t="s">
        <v>93</v>
      </c>
      <c r="E220" s="184" t="s">
        <v>238</v>
      </c>
      <c r="F220" s="184" t="s">
        <v>150</v>
      </c>
      <c r="G220" s="174">
        <v>988.14</v>
      </c>
    </row>
    <row r="221" spans="1:7" ht="26.25" customHeight="1" x14ac:dyDescent="0.2">
      <c r="A221" s="231" t="s">
        <v>394</v>
      </c>
      <c r="B221" s="232">
        <v>510</v>
      </c>
      <c r="C221" s="173" t="s">
        <v>230</v>
      </c>
      <c r="D221" s="173" t="s">
        <v>93</v>
      </c>
      <c r="E221" s="184" t="s">
        <v>247</v>
      </c>
      <c r="F221" s="184"/>
      <c r="G221" s="174">
        <f>SUM(G223+G222)</f>
        <v>50269.2</v>
      </c>
    </row>
    <row r="222" spans="1:7" ht="26.25" customHeight="1" x14ac:dyDescent="0.2">
      <c r="A222" s="176" t="s">
        <v>359</v>
      </c>
      <c r="B222" s="233">
        <v>510</v>
      </c>
      <c r="C222" s="178" t="s">
        <v>230</v>
      </c>
      <c r="D222" s="178" t="s">
        <v>93</v>
      </c>
      <c r="E222" s="178" t="s">
        <v>247</v>
      </c>
      <c r="F222" s="194" t="s">
        <v>97</v>
      </c>
      <c r="G222" s="174">
        <v>2400</v>
      </c>
    </row>
    <row r="223" spans="1:7" ht="25.15" customHeight="1" x14ac:dyDescent="0.2">
      <c r="A223" s="176" t="s">
        <v>149</v>
      </c>
      <c r="B223" s="233">
        <v>510</v>
      </c>
      <c r="C223" s="178" t="s">
        <v>230</v>
      </c>
      <c r="D223" s="178" t="s">
        <v>93</v>
      </c>
      <c r="E223" s="178" t="s">
        <v>247</v>
      </c>
      <c r="F223" s="178" t="s">
        <v>150</v>
      </c>
      <c r="G223" s="179">
        <v>47869.2</v>
      </c>
    </row>
    <row r="224" spans="1:7" ht="39.6" customHeight="1" x14ac:dyDescent="0.2">
      <c r="A224" s="230" t="s">
        <v>219</v>
      </c>
      <c r="B224" s="198" t="s">
        <v>357</v>
      </c>
      <c r="C224" s="234" t="s">
        <v>230</v>
      </c>
      <c r="D224" s="234" t="s">
        <v>93</v>
      </c>
      <c r="E224" s="234" t="s">
        <v>141</v>
      </c>
      <c r="F224" s="234"/>
      <c r="G224" s="235">
        <f>SUM(G225)</f>
        <v>203</v>
      </c>
    </row>
    <row r="225" spans="1:7" ht="27.75" customHeight="1" x14ac:dyDescent="0.2">
      <c r="A225" s="176" t="s">
        <v>149</v>
      </c>
      <c r="B225" s="198" t="s">
        <v>357</v>
      </c>
      <c r="C225" s="236" t="s">
        <v>230</v>
      </c>
      <c r="D225" s="236" t="s">
        <v>93</v>
      </c>
      <c r="E225" s="236" t="s">
        <v>141</v>
      </c>
      <c r="F225" s="236" t="s">
        <v>150</v>
      </c>
      <c r="G225" s="237">
        <v>203</v>
      </c>
    </row>
    <row r="226" spans="1:7" ht="15" customHeight="1" x14ac:dyDescent="0.2">
      <c r="A226" s="229" t="s">
        <v>397</v>
      </c>
      <c r="B226" s="163" t="s">
        <v>357</v>
      </c>
      <c r="C226" s="162" t="s">
        <v>230</v>
      </c>
      <c r="D226" s="162" t="s">
        <v>230</v>
      </c>
      <c r="E226" s="162"/>
      <c r="F226" s="162"/>
      <c r="G226" s="164">
        <f>SUM(G231+G229+G227)</f>
        <v>3722.13</v>
      </c>
    </row>
    <row r="227" spans="1:7" s="203" customFormat="1" ht="14.25" customHeight="1" x14ac:dyDescent="0.25">
      <c r="A227" s="209" t="s">
        <v>398</v>
      </c>
      <c r="B227" s="168" t="s">
        <v>357</v>
      </c>
      <c r="C227" s="181" t="s">
        <v>230</v>
      </c>
      <c r="D227" s="181" t="s">
        <v>230</v>
      </c>
      <c r="E227" s="181" t="s">
        <v>251</v>
      </c>
      <c r="F227" s="181"/>
      <c r="G227" s="169">
        <f>SUM(G228)</f>
        <v>1578.36</v>
      </c>
    </row>
    <row r="228" spans="1:7" ht="25.5" customHeight="1" x14ac:dyDescent="0.2">
      <c r="A228" s="171" t="s">
        <v>149</v>
      </c>
      <c r="B228" s="173" t="s">
        <v>357</v>
      </c>
      <c r="C228" s="184" t="s">
        <v>230</v>
      </c>
      <c r="D228" s="184" t="s">
        <v>230</v>
      </c>
      <c r="E228" s="184" t="s">
        <v>251</v>
      </c>
      <c r="F228" s="184" t="s">
        <v>150</v>
      </c>
      <c r="G228" s="174">
        <v>1578.36</v>
      </c>
    </row>
    <row r="229" spans="1:7" ht="27.75" customHeight="1" x14ac:dyDescent="0.25">
      <c r="A229" s="209" t="s">
        <v>398</v>
      </c>
      <c r="B229" s="181" t="s">
        <v>357</v>
      </c>
      <c r="C229" s="181" t="s">
        <v>230</v>
      </c>
      <c r="D229" s="181" t="s">
        <v>230</v>
      </c>
      <c r="E229" s="181" t="s">
        <v>253</v>
      </c>
      <c r="F229" s="181"/>
      <c r="G229" s="169">
        <f>SUM(G230)</f>
        <v>1193.77</v>
      </c>
    </row>
    <row r="230" spans="1:7" ht="25.5" customHeight="1" x14ac:dyDescent="0.2">
      <c r="A230" s="171" t="s">
        <v>149</v>
      </c>
      <c r="B230" s="184" t="s">
        <v>357</v>
      </c>
      <c r="C230" s="184" t="s">
        <v>230</v>
      </c>
      <c r="D230" s="184" t="s">
        <v>230</v>
      </c>
      <c r="E230" s="184" t="s">
        <v>253</v>
      </c>
      <c r="F230" s="184" t="s">
        <v>150</v>
      </c>
      <c r="G230" s="174">
        <v>1193.77</v>
      </c>
    </row>
    <row r="231" spans="1:7" ht="20.45" customHeight="1" x14ac:dyDescent="0.25">
      <c r="A231" s="166" t="s">
        <v>138</v>
      </c>
      <c r="B231" s="168" t="s">
        <v>357</v>
      </c>
      <c r="C231" s="181" t="s">
        <v>230</v>
      </c>
      <c r="D231" s="181" t="s">
        <v>230</v>
      </c>
      <c r="E231" s="181" t="s">
        <v>139</v>
      </c>
      <c r="F231" s="181"/>
      <c r="G231" s="169">
        <f>SUM(G234+G232)</f>
        <v>950</v>
      </c>
    </row>
    <row r="232" spans="1:7" ht="24.75" customHeight="1" x14ac:dyDescent="0.2">
      <c r="A232" s="176" t="s">
        <v>254</v>
      </c>
      <c r="B232" s="198" t="s">
        <v>357</v>
      </c>
      <c r="C232" s="194" t="s">
        <v>230</v>
      </c>
      <c r="D232" s="194" t="s">
        <v>230</v>
      </c>
      <c r="E232" s="194" t="s">
        <v>163</v>
      </c>
      <c r="F232" s="194"/>
      <c r="G232" s="179">
        <f>SUM(G233)</f>
        <v>650</v>
      </c>
    </row>
    <row r="233" spans="1:7" ht="24" customHeight="1" x14ac:dyDescent="0.2">
      <c r="A233" s="171" t="s">
        <v>149</v>
      </c>
      <c r="B233" s="173" t="s">
        <v>357</v>
      </c>
      <c r="C233" s="184" t="s">
        <v>230</v>
      </c>
      <c r="D233" s="184" t="s">
        <v>230</v>
      </c>
      <c r="E233" s="184" t="s">
        <v>163</v>
      </c>
      <c r="F233" s="184" t="s">
        <v>150</v>
      </c>
      <c r="G233" s="174">
        <v>650</v>
      </c>
    </row>
    <row r="234" spans="1:7" s="183" customFormat="1" ht="17.25" customHeight="1" x14ac:dyDescent="0.2">
      <c r="A234" s="204" t="s">
        <v>255</v>
      </c>
      <c r="B234" s="178" t="s">
        <v>357</v>
      </c>
      <c r="C234" s="194" t="s">
        <v>230</v>
      </c>
      <c r="D234" s="194" t="s">
        <v>230</v>
      </c>
      <c r="E234" s="178" t="s">
        <v>256</v>
      </c>
      <c r="F234" s="178"/>
      <c r="G234" s="212">
        <f>SUM(G235+G236)</f>
        <v>300</v>
      </c>
    </row>
    <row r="235" spans="1:7" s="175" customFormat="1" ht="26.25" customHeight="1" x14ac:dyDescent="0.2">
      <c r="A235" s="171" t="s">
        <v>359</v>
      </c>
      <c r="B235" s="173" t="s">
        <v>357</v>
      </c>
      <c r="C235" s="184" t="s">
        <v>230</v>
      </c>
      <c r="D235" s="184" t="s">
        <v>230</v>
      </c>
      <c r="E235" s="184" t="s">
        <v>256</v>
      </c>
      <c r="F235" s="173" t="s">
        <v>97</v>
      </c>
      <c r="G235" s="215">
        <v>159.02000000000001</v>
      </c>
    </row>
    <row r="236" spans="1:7" s="175" customFormat="1" ht="26.25" customHeight="1" x14ac:dyDescent="0.2">
      <c r="A236" s="171" t="s">
        <v>149</v>
      </c>
      <c r="B236" s="173" t="s">
        <v>357</v>
      </c>
      <c r="C236" s="184" t="s">
        <v>230</v>
      </c>
      <c r="D236" s="184" t="s">
        <v>230</v>
      </c>
      <c r="E236" s="184" t="s">
        <v>256</v>
      </c>
      <c r="F236" s="173" t="s">
        <v>150</v>
      </c>
      <c r="G236" s="215">
        <v>140.97999999999999</v>
      </c>
    </row>
    <row r="237" spans="1:7" ht="18" customHeight="1" x14ac:dyDescent="0.2">
      <c r="A237" s="229" t="s">
        <v>257</v>
      </c>
      <c r="B237" s="163" t="s">
        <v>357</v>
      </c>
      <c r="C237" s="162" t="s">
        <v>230</v>
      </c>
      <c r="D237" s="162" t="s">
        <v>176</v>
      </c>
      <c r="E237" s="162"/>
      <c r="F237" s="162"/>
      <c r="G237" s="164">
        <f>SUM(G238)</f>
        <v>650</v>
      </c>
    </row>
    <row r="238" spans="1:7" ht="17.45" customHeight="1" x14ac:dyDescent="0.25">
      <c r="A238" s="166" t="s">
        <v>138</v>
      </c>
      <c r="B238" s="227">
        <v>510</v>
      </c>
      <c r="C238" s="181" t="s">
        <v>230</v>
      </c>
      <c r="D238" s="181" t="s">
        <v>176</v>
      </c>
      <c r="E238" s="168" t="s">
        <v>139</v>
      </c>
      <c r="F238" s="168"/>
      <c r="G238" s="169">
        <f>SUM(G241+G239)</f>
        <v>650</v>
      </c>
    </row>
    <row r="239" spans="1:7" ht="37.9" customHeight="1" x14ac:dyDescent="0.2">
      <c r="A239" s="176" t="s">
        <v>399</v>
      </c>
      <c r="B239" s="198" t="s">
        <v>357</v>
      </c>
      <c r="C239" s="178" t="s">
        <v>230</v>
      </c>
      <c r="D239" s="178" t="s">
        <v>176</v>
      </c>
      <c r="E239" s="178" t="s">
        <v>163</v>
      </c>
      <c r="F239" s="178"/>
      <c r="G239" s="212">
        <f>SUM(G240)</f>
        <v>300</v>
      </c>
    </row>
    <row r="240" spans="1:7" ht="25.5" customHeight="1" x14ac:dyDescent="0.2">
      <c r="A240" s="171" t="s">
        <v>149</v>
      </c>
      <c r="B240" s="173" t="s">
        <v>357</v>
      </c>
      <c r="C240" s="184" t="s">
        <v>230</v>
      </c>
      <c r="D240" s="184" t="s">
        <v>176</v>
      </c>
      <c r="E240" s="173" t="s">
        <v>163</v>
      </c>
      <c r="F240" s="173" t="s">
        <v>150</v>
      </c>
      <c r="G240" s="215">
        <v>300</v>
      </c>
    </row>
    <row r="241" spans="1:7" s="183" customFormat="1" ht="24" customHeight="1" x14ac:dyDescent="0.2">
      <c r="A241" s="204" t="s">
        <v>394</v>
      </c>
      <c r="B241" s="194" t="s">
        <v>357</v>
      </c>
      <c r="C241" s="194" t="s">
        <v>230</v>
      </c>
      <c r="D241" s="194" t="s">
        <v>176</v>
      </c>
      <c r="E241" s="194" t="s">
        <v>259</v>
      </c>
      <c r="F241" s="194"/>
      <c r="G241" s="179">
        <f>SUM(G242+G243)</f>
        <v>350</v>
      </c>
    </row>
    <row r="242" spans="1:7" s="175" customFormat="1" ht="24" customHeight="1" x14ac:dyDescent="0.2">
      <c r="A242" s="171" t="s">
        <v>359</v>
      </c>
      <c r="B242" s="184" t="s">
        <v>357</v>
      </c>
      <c r="C242" s="184" t="s">
        <v>230</v>
      </c>
      <c r="D242" s="184" t="s">
        <v>176</v>
      </c>
      <c r="E242" s="184" t="s">
        <v>259</v>
      </c>
      <c r="F242" s="184" t="s">
        <v>97</v>
      </c>
      <c r="G242" s="174">
        <v>35.21</v>
      </c>
    </row>
    <row r="243" spans="1:7" s="175" customFormat="1" ht="25.9" customHeight="1" x14ac:dyDescent="0.2">
      <c r="A243" s="171" t="s">
        <v>149</v>
      </c>
      <c r="B243" s="184" t="s">
        <v>357</v>
      </c>
      <c r="C243" s="184" t="s">
        <v>230</v>
      </c>
      <c r="D243" s="184" t="s">
        <v>176</v>
      </c>
      <c r="E243" s="184" t="s">
        <v>259</v>
      </c>
      <c r="F243" s="184" t="s">
        <v>150</v>
      </c>
      <c r="G243" s="174">
        <v>314.79000000000002</v>
      </c>
    </row>
    <row r="244" spans="1:7" ht="18" customHeight="1" x14ac:dyDescent="0.25">
      <c r="A244" s="210" t="s">
        <v>260</v>
      </c>
      <c r="B244" s="188" t="s">
        <v>357</v>
      </c>
      <c r="C244" s="206" t="s">
        <v>172</v>
      </c>
      <c r="D244" s="206"/>
      <c r="E244" s="206"/>
      <c r="F244" s="206"/>
      <c r="G244" s="207">
        <f>SUM(G245+G256)</f>
        <v>39318.89</v>
      </c>
    </row>
    <row r="245" spans="1:7" ht="15.75" customHeight="1" x14ac:dyDescent="0.2">
      <c r="A245" s="180" t="s">
        <v>261</v>
      </c>
      <c r="B245" s="163" t="s">
        <v>357</v>
      </c>
      <c r="C245" s="159" t="s">
        <v>172</v>
      </c>
      <c r="D245" s="159" t="s">
        <v>84</v>
      </c>
      <c r="E245" s="159"/>
      <c r="F245" s="159"/>
      <c r="G245" s="160">
        <f>SUM(G249+G246)</f>
        <v>36804.89</v>
      </c>
    </row>
    <row r="246" spans="1:7" s="175" customFormat="1" ht="19.899999999999999" customHeight="1" x14ac:dyDescent="0.25">
      <c r="A246" s="166" t="s">
        <v>262</v>
      </c>
      <c r="B246" s="168" t="s">
        <v>357</v>
      </c>
      <c r="C246" s="181" t="s">
        <v>172</v>
      </c>
      <c r="D246" s="181" t="s">
        <v>84</v>
      </c>
      <c r="E246" s="181"/>
      <c r="F246" s="181"/>
      <c r="G246" s="169">
        <f>SUM(G248+G247)</f>
        <v>188.89</v>
      </c>
    </row>
    <row r="247" spans="1:7" s="175" customFormat="1" ht="26.25" customHeight="1" x14ac:dyDescent="0.2">
      <c r="A247" s="171" t="s">
        <v>149</v>
      </c>
      <c r="B247" s="173" t="s">
        <v>357</v>
      </c>
      <c r="C247" s="184" t="s">
        <v>172</v>
      </c>
      <c r="D247" s="184" t="s">
        <v>84</v>
      </c>
      <c r="E247" s="184" t="s">
        <v>263</v>
      </c>
      <c r="F247" s="184" t="s">
        <v>150</v>
      </c>
      <c r="G247" s="174">
        <v>50</v>
      </c>
    </row>
    <row r="248" spans="1:7" ht="25.9" customHeight="1" x14ac:dyDescent="0.2">
      <c r="A248" s="171" t="s">
        <v>149</v>
      </c>
      <c r="B248" s="173" t="s">
        <v>357</v>
      </c>
      <c r="C248" s="184" t="s">
        <v>172</v>
      </c>
      <c r="D248" s="184" t="s">
        <v>84</v>
      </c>
      <c r="E248" s="184" t="s">
        <v>264</v>
      </c>
      <c r="F248" s="184" t="s">
        <v>150</v>
      </c>
      <c r="G248" s="174">
        <v>138.88999999999999</v>
      </c>
    </row>
    <row r="249" spans="1:7" s="203" customFormat="1" ht="39" customHeight="1" x14ac:dyDescent="0.25">
      <c r="A249" s="209" t="s">
        <v>265</v>
      </c>
      <c r="B249" s="168" t="s">
        <v>357</v>
      </c>
      <c r="C249" s="181" t="s">
        <v>172</v>
      </c>
      <c r="D249" s="181" t="s">
        <v>84</v>
      </c>
      <c r="E249" s="181" t="s">
        <v>267</v>
      </c>
      <c r="F249" s="181"/>
      <c r="G249" s="169">
        <f>SUM(G250+G252+G254)</f>
        <v>36616</v>
      </c>
    </row>
    <row r="250" spans="1:7" ht="15.75" customHeight="1" x14ac:dyDescent="0.25">
      <c r="A250" s="166" t="s">
        <v>268</v>
      </c>
      <c r="B250" s="168" t="s">
        <v>357</v>
      </c>
      <c r="C250" s="181" t="s">
        <v>172</v>
      </c>
      <c r="D250" s="181" t="s">
        <v>84</v>
      </c>
      <c r="E250" s="181" t="s">
        <v>269</v>
      </c>
      <c r="F250" s="181"/>
      <c r="G250" s="169">
        <f>SUM(G251)</f>
        <v>17400</v>
      </c>
    </row>
    <row r="251" spans="1:7" ht="27" customHeight="1" x14ac:dyDescent="0.2">
      <c r="A251" s="171" t="s">
        <v>149</v>
      </c>
      <c r="B251" s="184" t="s">
        <v>357</v>
      </c>
      <c r="C251" s="184" t="s">
        <v>172</v>
      </c>
      <c r="D251" s="184" t="s">
        <v>84</v>
      </c>
      <c r="E251" s="184" t="s">
        <v>269</v>
      </c>
      <c r="F251" s="184" t="s">
        <v>150</v>
      </c>
      <c r="G251" s="174">
        <v>17400</v>
      </c>
    </row>
    <row r="252" spans="1:7" ht="15.75" customHeight="1" x14ac:dyDescent="0.25">
      <c r="A252" s="166" t="s">
        <v>270</v>
      </c>
      <c r="B252" s="227">
        <v>510</v>
      </c>
      <c r="C252" s="181" t="s">
        <v>172</v>
      </c>
      <c r="D252" s="181" t="s">
        <v>84</v>
      </c>
      <c r="E252" s="181" t="s">
        <v>271</v>
      </c>
      <c r="F252" s="181"/>
      <c r="G252" s="169">
        <f>SUM(G253)</f>
        <v>2650</v>
      </c>
    </row>
    <row r="253" spans="1:7" ht="26.25" customHeight="1" x14ac:dyDescent="0.2">
      <c r="A253" s="171" t="s">
        <v>149</v>
      </c>
      <c r="B253" s="173" t="s">
        <v>357</v>
      </c>
      <c r="C253" s="184" t="s">
        <v>172</v>
      </c>
      <c r="D253" s="184" t="s">
        <v>84</v>
      </c>
      <c r="E253" s="184" t="s">
        <v>271</v>
      </c>
      <c r="F253" s="184" t="s">
        <v>150</v>
      </c>
      <c r="G253" s="174">
        <v>2650</v>
      </c>
    </row>
    <row r="254" spans="1:7" ht="16.5" customHeight="1" x14ac:dyDescent="0.25">
      <c r="A254" s="166" t="s">
        <v>272</v>
      </c>
      <c r="B254" s="181" t="s">
        <v>357</v>
      </c>
      <c r="C254" s="181" t="s">
        <v>172</v>
      </c>
      <c r="D254" s="181" t="s">
        <v>84</v>
      </c>
      <c r="E254" s="181" t="s">
        <v>273</v>
      </c>
      <c r="F254" s="181"/>
      <c r="G254" s="169">
        <f>SUM(G255)</f>
        <v>16566</v>
      </c>
    </row>
    <row r="255" spans="1:7" ht="25.5" customHeight="1" x14ac:dyDescent="0.2">
      <c r="A255" s="171" t="s">
        <v>149</v>
      </c>
      <c r="B255" s="232">
        <v>510</v>
      </c>
      <c r="C255" s="184" t="s">
        <v>172</v>
      </c>
      <c r="D255" s="184" t="s">
        <v>84</v>
      </c>
      <c r="E255" s="184" t="s">
        <v>273</v>
      </c>
      <c r="F255" s="184" t="s">
        <v>150</v>
      </c>
      <c r="G255" s="174">
        <v>16566</v>
      </c>
    </row>
    <row r="256" spans="1:7" ht="24" customHeight="1" x14ac:dyDescent="0.2">
      <c r="A256" s="238" t="s">
        <v>400</v>
      </c>
      <c r="B256" s="163" t="s">
        <v>357</v>
      </c>
      <c r="C256" s="162" t="s">
        <v>172</v>
      </c>
      <c r="D256" s="162" t="s">
        <v>101</v>
      </c>
      <c r="E256" s="162"/>
      <c r="F256" s="162"/>
      <c r="G256" s="164">
        <f>SUM(G257)</f>
        <v>2514</v>
      </c>
    </row>
    <row r="257" spans="1:7" ht="17.25" customHeight="1" x14ac:dyDescent="0.25">
      <c r="A257" s="166" t="s">
        <v>138</v>
      </c>
      <c r="B257" s="181" t="s">
        <v>357</v>
      </c>
      <c r="C257" s="181" t="s">
        <v>172</v>
      </c>
      <c r="D257" s="181" t="s">
        <v>101</v>
      </c>
      <c r="E257" s="181" t="s">
        <v>139</v>
      </c>
      <c r="F257" s="181"/>
      <c r="G257" s="169">
        <f>SUM(G258)</f>
        <v>2514</v>
      </c>
    </row>
    <row r="258" spans="1:7" s="175" customFormat="1" ht="37.9" customHeight="1" x14ac:dyDescent="0.2">
      <c r="A258" s="171" t="s">
        <v>265</v>
      </c>
      <c r="B258" s="173" t="s">
        <v>357</v>
      </c>
      <c r="C258" s="184" t="s">
        <v>172</v>
      </c>
      <c r="D258" s="184" t="s">
        <v>101</v>
      </c>
      <c r="E258" s="184" t="s">
        <v>267</v>
      </c>
      <c r="F258" s="184"/>
      <c r="G258" s="174">
        <f>SUM(G259:G263)</f>
        <v>2514</v>
      </c>
    </row>
    <row r="259" spans="1:7" s="183" customFormat="1" ht="24.75" customHeight="1" x14ac:dyDescent="0.2">
      <c r="A259" s="171" t="s">
        <v>359</v>
      </c>
      <c r="B259" s="233">
        <v>510</v>
      </c>
      <c r="C259" s="194" t="s">
        <v>172</v>
      </c>
      <c r="D259" s="194" t="s">
        <v>101</v>
      </c>
      <c r="E259" s="194" t="s">
        <v>267</v>
      </c>
      <c r="F259" s="194" t="s">
        <v>97</v>
      </c>
      <c r="G259" s="179">
        <v>1729.15</v>
      </c>
    </row>
    <row r="260" spans="1:7" s="183" customFormat="1" ht="24.75" customHeight="1" x14ac:dyDescent="0.2">
      <c r="A260" s="171" t="s">
        <v>149</v>
      </c>
      <c r="B260" s="233">
        <v>510</v>
      </c>
      <c r="C260" s="194" t="s">
        <v>172</v>
      </c>
      <c r="D260" s="194" t="s">
        <v>101</v>
      </c>
      <c r="E260" s="194" t="s">
        <v>267</v>
      </c>
      <c r="F260" s="194" t="s">
        <v>150</v>
      </c>
      <c r="G260" s="179">
        <v>784.85</v>
      </c>
    </row>
    <row r="261" spans="1:7" s="183" customFormat="1" ht="18" hidden="1" customHeight="1" x14ac:dyDescent="0.2">
      <c r="A261" s="171" t="s">
        <v>98</v>
      </c>
      <c r="B261" s="233">
        <v>510</v>
      </c>
      <c r="C261" s="194" t="s">
        <v>172</v>
      </c>
      <c r="D261" s="194" t="s">
        <v>101</v>
      </c>
      <c r="E261" s="194" t="s">
        <v>267</v>
      </c>
      <c r="F261" s="194" t="s">
        <v>99</v>
      </c>
      <c r="G261" s="179"/>
    </row>
    <row r="262" spans="1:7" s="183" customFormat="1" ht="25.5" hidden="1" customHeight="1" x14ac:dyDescent="0.2">
      <c r="A262" s="171" t="s">
        <v>359</v>
      </c>
      <c r="B262" s="233">
        <v>510</v>
      </c>
      <c r="C262" s="194" t="s">
        <v>172</v>
      </c>
      <c r="D262" s="194" t="s">
        <v>101</v>
      </c>
      <c r="E262" s="194" t="s">
        <v>401</v>
      </c>
      <c r="F262" s="194" t="s">
        <v>97</v>
      </c>
      <c r="G262" s="179"/>
    </row>
    <row r="263" spans="1:7" s="183" customFormat="1" ht="25.5" hidden="1" customHeight="1" x14ac:dyDescent="0.2">
      <c r="A263" s="171" t="s">
        <v>365</v>
      </c>
      <c r="B263" s="233">
        <v>510</v>
      </c>
      <c r="C263" s="194" t="s">
        <v>172</v>
      </c>
      <c r="D263" s="194" t="s">
        <v>101</v>
      </c>
      <c r="E263" s="194" t="s">
        <v>401</v>
      </c>
      <c r="F263" s="194" t="s">
        <v>148</v>
      </c>
      <c r="G263" s="179"/>
    </row>
    <row r="264" spans="1:7" ht="18" customHeight="1" x14ac:dyDescent="0.25">
      <c r="A264" s="157" t="s">
        <v>275</v>
      </c>
      <c r="B264" s="159" t="s">
        <v>357</v>
      </c>
      <c r="C264" s="206" t="s">
        <v>276</v>
      </c>
      <c r="D264" s="206"/>
      <c r="E264" s="206"/>
      <c r="F264" s="206"/>
      <c r="G264" s="207">
        <f>SUM(G265+G270+G274+G277)</f>
        <v>18252.099999999999</v>
      </c>
    </row>
    <row r="265" spans="1:7" ht="13.5" customHeight="1" x14ac:dyDescent="0.2">
      <c r="A265" s="187" t="s">
        <v>277</v>
      </c>
      <c r="B265" s="159" t="s">
        <v>357</v>
      </c>
      <c r="C265" s="159" t="s">
        <v>276</v>
      </c>
      <c r="D265" s="159" t="s">
        <v>84</v>
      </c>
      <c r="E265" s="162" t="s">
        <v>278</v>
      </c>
      <c r="F265" s="159"/>
      <c r="G265" s="160">
        <f>SUM(G266)</f>
        <v>1900</v>
      </c>
    </row>
    <row r="266" spans="1:7" s="200" customFormat="1" ht="26.25" customHeight="1" x14ac:dyDescent="0.25">
      <c r="A266" s="166" t="s">
        <v>279</v>
      </c>
      <c r="B266" s="181" t="s">
        <v>357</v>
      </c>
      <c r="C266" s="181" t="s">
        <v>276</v>
      </c>
      <c r="D266" s="181" t="s">
        <v>84</v>
      </c>
      <c r="E266" s="181" t="s">
        <v>278</v>
      </c>
      <c r="F266" s="181"/>
      <c r="G266" s="169">
        <f>SUM(G267)</f>
        <v>1900</v>
      </c>
    </row>
    <row r="267" spans="1:7" ht="25.5" customHeight="1" x14ac:dyDescent="0.2">
      <c r="A267" s="171" t="s">
        <v>280</v>
      </c>
      <c r="B267" s="184" t="s">
        <v>357</v>
      </c>
      <c r="C267" s="184" t="s">
        <v>276</v>
      </c>
      <c r="D267" s="184" t="s">
        <v>84</v>
      </c>
      <c r="E267" s="184" t="s">
        <v>278</v>
      </c>
      <c r="F267" s="184"/>
      <c r="G267" s="174">
        <f>SUM(G269+G268)</f>
        <v>1900</v>
      </c>
    </row>
    <row r="268" spans="1:7" ht="27" customHeight="1" x14ac:dyDescent="0.2">
      <c r="A268" s="176" t="s">
        <v>359</v>
      </c>
      <c r="B268" s="194" t="s">
        <v>357</v>
      </c>
      <c r="C268" s="194" t="s">
        <v>276</v>
      </c>
      <c r="D268" s="194" t="s">
        <v>84</v>
      </c>
      <c r="E268" s="194" t="s">
        <v>278</v>
      </c>
      <c r="F268" s="194" t="s">
        <v>97</v>
      </c>
      <c r="G268" s="179">
        <v>10</v>
      </c>
    </row>
    <row r="269" spans="1:7" ht="18.75" customHeight="1" x14ac:dyDescent="0.2">
      <c r="A269" s="176" t="s">
        <v>106</v>
      </c>
      <c r="B269" s="194" t="s">
        <v>357</v>
      </c>
      <c r="C269" s="178" t="s">
        <v>276</v>
      </c>
      <c r="D269" s="178" t="s">
        <v>84</v>
      </c>
      <c r="E269" s="178" t="s">
        <v>278</v>
      </c>
      <c r="F269" s="178" t="s">
        <v>107</v>
      </c>
      <c r="G269" s="179">
        <v>1890</v>
      </c>
    </row>
    <row r="270" spans="1:7" ht="19.5" customHeight="1" x14ac:dyDescent="0.2">
      <c r="A270" s="180" t="s">
        <v>281</v>
      </c>
      <c r="B270" s="162" t="s">
        <v>357</v>
      </c>
      <c r="C270" s="188" t="s">
        <v>276</v>
      </c>
      <c r="D270" s="188" t="s">
        <v>86</v>
      </c>
      <c r="E270" s="188"/>
      <c r="F270" s="188"/>
      <c r="G270" s="160">
        <f>SUM(G271)</f>
        <v>15820.28</v>
      </c>
    </row>
    <row r="271" spans="1:7" ht="18" customHeight="1" x14ac:dyDescent="0.25">
      <c r="A271" s="166" t="s">
        <v>282</v>
      </c>
      <c r="B271" s="181" t="s">
        <v>357</v>
      </c>
      <c r="C271" s="168" t="s">
        <v>276</v>
      </c>
      <c r="D271" s="168" t="s">
        <v>86</v>
      </c>
      <c r="E271" s="168" t="s">
        <v>402</v>
      </c>
      <c r="F271" s="168"/>
      <c r="G271" s="169">
        <f>SUM(G272)</f>
        <v>15820.28</v>
      </c>
    </row>
    <row r="272" spans="1:7" ht="17.25" customHeight="1" x14ac:dyDescent="0.2">
      <c r="A272" s="176" t="s">
        <v>284</v>
      </c>
      <c r="B272" s="198" t="s">
        <v>357</v>
      </c>
      <c r="C272" s="178" t="s">
        <v>276</v>
      </c>
      <c r="D272" s="178" t="s">
        <v>86</v>
      </c>
      <c r="E272" s="178" t="s">
        <v>403</v>
      </c>
      <c r="F272" s="178"/>
      <c r="G272" s="179">
        <f>SUM(G273)</f>
        <v>15820.28</v>
      </c>
    </row>
    <row r="273" spans="1:7" s="175" customFormat="1" ht="25.5" customHeight="1" x14ac:dyDescent="0.2">
      <c r="A273" s="239" t="s">
        <v>149</v>
      </c>
      <c r="B273" s="173" t="s">
        <v>357</v>
      </c>
      <c r="C273" s="173" t="s">
        <v>276</v>
      </c>
      <c r="D273" s="173" t="s">
        <v>86</v>
      </c>
      <c r="E273" s="173" t="s">
        <v>402</v>
      </c>
      <c r="F273" s="173" t="s">
        <v>150</v>
      </c>
      <c r="G273" s="174">
        <v>15820.28</v>
      </c>
    </row>
    <row r="274" spans="1:7" s="216" customFormat="1" ht="19.5" customHeight="1" x14ac:dyDescent="0.2">
      <c r="A274" s="240" t="s">
        <v>285</v>
      </c>
      <c r="B274" s="188" t="s">
        <v>357</v>
      </c>
      <c r="C274" s="188" t="s">
        <v>276</v>
      </c>
      <c r="D274" s="188" t="s">
        <v>93</v>
      </c>
      <c r="E274" s="188"/>
      <c r="F274" s="188"/>
      <c r="G274" s="241">
        <f>SUM(G275)</f>
        <v>350</v>
      </c>
    </row>
    <row r="275" spans="1:7" ht="39" customHeight="1" x14ac:dyDescent="0.2">
      <c r="A275" s="204" t="s">
        <v>217</v>
      </c>
      <c r="B275" s="178" t="s">
        <v>357</v>
      </c>
      <c r="C275" s="178" t="s">
        <v>276</v>
      </c>
      <c r="D275" s="178" t="s">
        <v>93</v>
      </c>
      <c r="E275" s="194" t="s">
        <v>218</v>
      </c>
      <c r="F275" s="194"/>
      <c r="G275" s="179">
        <f>SUM(G276)</f>
        <v>350</v>
      </c>
    </row>
    <row r="276" spans="1:7" s="175" customFormat="1" ht="27.75" customHeight="1" x14ac:dyDescent="0.2">
      <c r="A276" s="171" t="s">
        <v>149</v>
      </c>
      <c r="B276" s="184" t="s">
        <v>357</v>
      </c>
      <c r="C276" s="173" t="s">
        <v>276</v>
      </c>
      <c r="D276" s="173" t="s">
        <v>93</v>
      </c>
      <c r="E276" s="173" t="s">
        <v>218</v>
      </c>
      <c r="F276" s="184" t="s">
        <v>150</v>
      </c>
      <c r="G276" s="174">
        <v>350</v>
      </c>
    </row>
    <row r="277" spans="1:7" s="175" customFormat="1" ht="27.75" customHeight="1" x14ac:dyDescent="0.2">
      <c r="A277" s="180" t="s">
        <v>316</v>
      </c>
      <c r="B277" s="162" t="s">
        <v>357</v>
      </c>
      <c r="C277" s="163" t="s">
        <v>276</v>
      </c>
      <c r="D277" s="163" t="s">
        <v>225</v>
      </c>
      <c r="E277" s="173"/>
      <c r="F277" s="184"/>
      <c r="G277" s="164">
        <f>SUM(G278)</f>
        <v>181.82</v>
      </c>
    </row>
    <row r="278" spans="1:7" s="175" customFormat="1" ht="41.25" customHeight="1" x14ac:dyDescent="0.2">
      <c r="A278" s="176" t="s">
        <v>404</v>
      </c>
      <c r="B278" s="184" t="s">
        <v>357</v>
      </c>
      <c r="C278" s="173" t="s">
        <v>276</v>
      </c>
      <c r="D278" s="173" t="s">
        <v>225</v>
      </c>
      <c r="E278" s="173" t="s">
        <v>305</v>
      </c>
      <c r="F278" s="184"/>
      <c r="G278" s="174">
        <f>SUM(G279+G280)</f>
        <v>181.82</v>
      </c>
    </row>
    <row r="279" spans="1:7" s="175" customFormat="1" ht="27.75" hidden="1" customHeight="1" x14ac:dyDescent="0.2">
      <c r="A279" s="171" t="s">
        <v>149</v>
      </c>
      <c r="B279" s="184" t="s">
        <v>357</v>
      </c>
      <c r="C279" s="173" t="s">
        <v>276</v>
      </c>
      <c r="D279" s="173" t="s">
        <v>93</v>
      </c>
      <c r="E279" s="173" t="s">
        <v>304</v>
      </c>
      <c r="F279" s="184" t="s">
        <v>150</v>
      </c>
      <c r="G279" s="174"/>
    </row>
    <row r="280" spans="1:7" s="175" customFormat="1" ht="27.75" customHeight="1" x14ac:dyDescent="0.2">
      <c r="A280" s="171" t="s">
        <v>149</v>
      </c>
      <c r="B280" s="184" t="s">
        <v>357</v>
      </c>
      <c r="C280" s="173" t="s">
        <v>276</v>
      </c>
      <c r="D280" s="173" t="s">
        <v>225</v>
      </c>
      <c r="E280" s="173" t="s">
        <v>305</v>
      </c>
      <c r="F280" s="184" t="s">
        <v>150</v>
      </c>
      <c r="G280" s="174">
        <v>181.82</v>
      </c>
    </row>
    <row r="281" spans="1:7" ht="15.75" x14ac:dyDescent="0.25">
      <c r="A281" s="157" t="s">
        <v>325</v>
      </c>
      <c r="B281" s="226">
        <v>510</v>
      </c>
      <c r="C281" s="206" t="s">
        <v>115</v>
      </c>
      <c r="D281" s="206"/>
      <c r="E281" s="206"/>
      <c r="F281" s="206"/>
      <c r="G281" s="207">
        <f>SUM(G282+G285)</f>
        <v>4900</v>
      </c>
    </row>
    <row r="282" spans="1:7" ht="15" x14ac:dyDescent="0.25">
      <c r="A282" s="220" t="s">
        <v>405</v>
      </c>
      <c r="B282" s="227">
        <v>510</v>
      </c>
      <c r="C282" s="199" t="s">
        <v>115</v>
      </c>
      <c r="D282" s="199" t="s">
        <v>84</v>
      </c>
      <c r="E282" s="199"/>
      <c r="F282" s="199"/>
      <c r="G282" s="218">
        <f>SUM(G283)</f>
        <v>3800</v>
      </c>
    </row>
    <row r="283" spans="1:7" ht="38.25" x14ac:dyDescent="0.2">
      <c r="A283" s="176" t="s">
        <v>406</v>
      </c>
      <c r="B283" s="242">
        <v>510</v>
      </c>
      <c r="C283" s="194" t="s">
        <v>115</v>
      </c>
      <c r="D283" s="194" t="s">
        <v>84</v>
      </c>
      <c r="E283" s="194" t="s">
        <v>328</v>
      </c>
      <c r="F283" s="194"/>
      <c r="G283" s="179">
        <f>SUM(G284)</f>
        <v>3800</v>
      </c>
    </row>
    <row r="284" spans="1:7" ht="25.5" x14ac:dyDescent="0.2">
      <c r="A284" s="171" t="s">
        <v>149</v>
      </c>
      <c r="B284" s="232">
        <v>510</v>
      </c>
      <c r="C284" s="184" t="s">
        <v>115</v>
      </c>
      <c r="D284" s="184" t="s">
        <v>84</v>
      </c>
      <c r="E284" s="184" t="s">
        <v>328</v>
      </c>
      <c r="F284" s="184" t="s">
        <v>150</v>
      </c>
      <c r="G284" s="174">
        <v>3800</v>
      </c>
    </row>
    <row r="285" spans="1:7" ht="30" x14ac:dyDescent="0.25">
      <c r="A285" s="220" t="s">
        <v>329</v>
      </c>
      <c r="B285" s="227">
        <v>510</v>
      </c>
      <c r="C285" s="199" t="s">
        <v>115</v>
      </c>
      <c r="D285" s="199" t="s">
        <v>110</v>
      </c>
      <c r="E285" s="199"/>
      <c r="F285" s="199"/>
      <c r="G285" s="218">
        <f>SUM(G286)</f>
        <v>1100</v>
      </c>
    </row>
    <row r="286" spans="1:7" ht="40.9" customHeight="1" x14ac:dyDescent="0.2">
      <c r="A286" s="176" t="s">
        <v>406</v>
      </c>
      <c r="B286" s="242">
        <v>510</v>
      </c>
      <c r="C286" s="194" t="s">
        <v>115</v>
      </c>
      <c r="D286" s="194" t="s">
        <v>110</v>
      </c>
      <c r="E286" s="194" t="s">
        <v>328</v>
      </c>
      <c r="F286" s="194"/>
      <c r="G286" s="179">
        <f>SUM(G287+G289+G288)</f>
        <v>1100</v>
      </c>
    </row>
    <row r="287" spans="1:7" s="175" customFormat="1" ht="25.5" x14ac:dyDescent="0.2">
      <c r="A287" s="171" t="s">
        <v>359</v>
      </c>
      <c r="B287" s="232">
        <v>510</v>
      </c>
      <c r="C287" s="184" t="s">
        <v>115</v>
      </c>
      <c r="D287" s="184" t="s">
        <v>110</v>
      </c>
      <c r="E287" s="184" t="s">
        <v>328</v>
      </c>
      <c r="F287" s="184" t="s">
        <v>97</v>
      </c>
      <c r="G287" s="174">
        <v>152</v>
      </c>
    </row>
    <row r="288" spans="1:7" s="175" customFormat="1" ht="25.5" x14ac:dyDescent="0.2">
      <c r="A288" s="171" t="s">
        <v>365</v>
      </c>
      <c r="B288" s="232">
        <v>510</v>
      </c>
      <c r="C288" s="184" t="s">
        <v>115</v>
      </c>
      <c r="D288" s="184" t="s">
        <v>110</v>
      </c>
      <c r="E288" s="184" t="s">
        <v>328</v>
      </c>
      <c r="F288" s="184" t="s">
        <v>148</v>
      </c>
      <c r="G288" s="174">
        <v>24.37</v>
      </c>
    </row>
    <row r="289" spans="1:7" s="175" customFormat="1" ht="25.5" x14ac:dyDescent="0.2">
      <c r="A289" s="171" t="s">
        <v>149</v>
      </c>
      <c r="B289" s="232">
        <v>510</v>
      </c>
      <c r="C289" s="184" t="s">
        <v>115</v>
      </c>
      <c r="D289" s="184" t="s">
        <v>110</v>
      </c>
      <c r="E289" s="184" t="s">
        <v>328</v>
      </c>
      <c r="F289" s="184" t="s">
        <v>150</v>
      </c>
      <c r="G289" s="174">
        <v>923.63</v>
      </c>
    </row>
    <row r="290" spans="1:7" ht="15.75" x14ac:dyDescent="0.25">
      <c r="A290" s="210" t="s">
        <v>331</v>
      </c>
      <c r="B290" s="226">
        <v>510</v>
      </c>
      <c r="C290" s="206" t="s">
        <v>185</v>
      </c>
      <c r="D290" s="206"/>
      <c r="E290" s="206"/>
      <c r="F290" s="206"/>
      <c r="G290" s="207">
        <f>SUM(G291)</f>
        <v>2008.3</v>
      </c>
    </row>
    <row r="291" spans="1:7" ht="15" x14ac:dyDescent="0.25">
      <c r="A291" s="220" t="s">
        <v>332</v>
      </c>
      <c r="B291" s="227">
        <v>510</v>
      </c>
      <c r="C291" s="199" t="s">
        <v>185</v>
      </c>
      <c r="D291" s="199" t="s">
        <v>86</v>
      </c>
      <c r="E291" s="199"/>
      <c r="F291" s="199"/>
      <c r="G291" s="218">
        <f>SUM(G294+G292)</f>
        <v>2008.3</v>
      </c>
    </row>
    <row r="292" spans="1:7" s="183" customFormat="1" x14ac:dyDescent="0.2">
      <c r="A292" s="176" t="s">
        <v>334</v>
      </c>
      <c r="B292" s="233">
        <v>510</v>
      </c>
      <c r="C292" s="194" t="s">
        <v>335</v>
      </c>
      <c r="D292" s="194" t="s">
        <v>86</v>
      </c>
      <c r="E292" s="194" t="s">
        <v>336</v>
      </c>
      <c r="F292" s="194"/>
      <c r="G292" s="179">
        <f>SUM(G293)</f>
        <v>1830</v>
      </c>
    </row>
    <row r="293" spans="1:7" ht="25.5" x14ac:dyDescent="0.2">
      <c r="A293" s="171" t="s">
        <v>149</v>
      </c>
      <c r="B293" s="232">
        <v>510</v>
      </c>
      <c r="C293" s="184" t="s">
        <v>185</v>
      </c>
      <c r="D293" s="184" t="s">
        <v>86</v>
      </c>
      <c r="E293" s="184" t="s">
        <v>336</v>
      </c>
      <c r="F293" s="184" t="s">
        <v>150</v>
      </c>
      <c r="G293" s="174">
        <v>1830</v>
      </c>
    </row>
    <row r="294" spans="1:7" s="183" customFormat="1" x14ac:dyDescent="0.2">
      <c r="A294" s="202" t="s">
        <v>332</v>
      </c>
      <c r="B294" s="233">
        <v>510</v>
      </c>
      <c r="C294" s="194" t="s">
        <v>185</v>
      </c>
      <c r="D294" s="194" t="s">
        <v>86</v>
      </c>
      <c r="E294" s="194" t="s">
        <v>333</v>
      </c>
      <c r="F294" s="194"/>
      <c r="G294" s="179">
        <f>SUM(G295)</f>
        <v>178.3</v>
      </c>
    </row>
    <row r="295" spans="1:7" ht="25.5" x14ac:dyDescent="0.2">
      <c r="A295" s="171" t="s">
        <v>149</v>
      </c>
      <c r="B295" s="232">
        <v>510</v>
      </c>
      <c r="C295" s="184" t="s">
        <v>185</v>
      </c>
      <c r="D295" s="184" t="s">
        <v>86</v>
      </c>
      <c r="E295" s="184" t="s">
        <v>333</v>
      </c>
      <c r="F295" s="184" t="s">
        <v>150</v>
      </c>
      <c r="G295" s="174">
        <v>178.3</v>
      </c>
    </row>
    <row r="296" spans="1:7" ht="31.5" x14ac:dyDescent="0.25">
      <c r="A296" s="210" t="s">
        <v>337</v>
      </c>
      <c r="B296" s="243">
        <v>510</v>
      </c>
      <c r="C296" s="206" t="s">
        <v>119</v>
      </c>
      <c r="D296" s="206"/>
      <c r="E296" s="206"/>
      <c r="F296" s="206"/>
      <c r="G296" s="207">
        <f>SUM(G297)</f>
        <v>9300</v>
      </c>
    </row>
    <row r="297" spans="1:7" ht="30" x14ac:dyDescent="0.25">
      <c r="A297" s="220" t="s">
        <v>338</v>
      </c>
      <c r="B297" s="227">
        <v>510</v>
      </c>
      <c r="C297" s="199" t="s">
        <v>119</v>
      </c>
      <c r="D297" s="199" t="s">
        <v>84</v>
      </c>
      <c r="E297" s="199" t="s">
        <v>340</v>
      </c>
      <c r="F297" s="199"/>
      <c r="G297" s="218">
        <f>SUM(G298+G300)</f>
        <v>9300</v>
      </c>
    </row>
    <row r="298" spans="1:7" ht="25.5" x14ac:dyDescent="0.2">
      <c r="A298" s="171" t="s">
        <v>339</v>
      </c>
      <c r="B298" s="232">
        <v>510</v>
      </c>
      <c r="C298" s="184" t="s">
        <v>119</v>
      </c>
      <c r="D298" s="184" t="s">
        <v>84</v>
      </c>
      <c r="E298" s="184" t="s">
        <v>340</v>
      </c>
      <c r="F298" s="184"/>
      <c r="G298" s="174">
        <f>SUM(G299)</f>
        <v>3800</v>
      </c>
    </row>
    <row r="299" spans="1:7" x14ac:dyDescent="0.2">
      <c r="A299" s="202" t="s">
        <v>341</v>
      </c>
      <c r="B299" s="233">
        <v>510</v>
      </c>
      <c r="C299" s="194" t="s">
        <v>119</v>
      </c>
      <c r="D299" s="194" t="s">
        <v>84</v>
      </c>
      <c r="E299" s="194" t="s">
        <v>340</v>
      </c>
      <c r="F299" s="194" t="s">
        <v>342</v>
      </c>
      <c r="G299" s="179">
        <v>3800</v>
      </c>
    </row>
    <row r="300" spans="1:7" ht="25.5" x14ac:dyDescent="0.2">
      <c r="A300" s="201" t="s">
        <v>339</v>
      </c>
      <c r="B300" s="232">
        <v>510</v>
      </c>
      <c r="C300" s="184" t="s">
        <v>119</v>
      </c>
      <c r="D300" s="184" t="s">
        <v>84</v>
      </c>
      <c r="E300" s="184" t="s">
        <v>343</v>
      </c>
      <c r="F300" s="184"/>
      <c r="G300" s="174">
        <f>SUM(G301)</f>
        <v>5500</v>
      </c>
    </row>
    <row r="301" spans="1:7" x14ac:dyDescent="0.2">
      <c r="A301" s="202" t="s">
        <v>341</v>
      </c>
      <c r="B301" s="233">
        <v>510</v>
      </c>
      <c r="C301" s="194" t="s">
        <v>119</v>
      </c>
      <c r="D301" s="194" t="s">
        <v>84</v>
      </c>
      <c r="E301" s="194" t="s">
        <v>343</v>
      </c>
      <c r="F301" s="194" t="s">
        <v>342</v>
      </c>
      <c r="G301" s="179">
        <v>5500</v>
      </c>
    </row>
    <row r="302" spans="1:7" s="165" customFormat="1" ht="29.25" x14ac:dyDescent="0.25">
      <c r="A302" s="186" t="s">
        <v>407</v>
      </c>
      <c r="B302" s="244">
        <v>510</v>
      </c>
      <c r="C302" s="245"/>
      <c r="D302" s="245"/>
      <c r="E302" s="245"/>
      <c r="F302" s="245"/>
      <c r="G302" s="246">
        <f>SUM(G317+G353+G303+G308+G344)</f>
        <v>38695.490000000005</v>
      </c>
    </row>
    <row r="303" spans="1:7" s="165" customFormat="1" ht="15.75" x14ac:dyDescent="0.25">
      <c r="A303" s="157" t="s">
        <v>190</v>
      </c>
      <c r="B303" s="159" t="s">
        <v>357</v>
      </c>
      <c r="C303" s="159" t="s">
        <v>110</v>
      </c>
      <c r="D303" s="206"/>
      <c r="E303" s="245"/>
      <c r="F303" s="245"/>
      <c r="G303" s="246">
        <f>SUM(G304)</f>
        <v>500</v>
      </c>
    </row>
    <row r="304" spans="1:7" s="183" customFormat="1" ht="25.5" x14ac:dyDescent="0.2">
      <c r="A304" s="161" t="s">
        <v>213</v>
      </c>
      <c r="B304" s="162" t="s">
        <v>357</v>
      </c>
      <c r="C304" s="163" t="s">
        <v>110</v>
      </c>
      <c r="D304" s="163" t="s">
        <v>110</v>
      </c>
      <c r="E304" s="162"/>
      <c r="F304" s="162"/>
      <c r="G304" s="164">
        <f>SUM(G305)</f>
        <v>500</v>
      </c>
    </row>
    <row r="305" spans="1:7" s="165" customFormat="1" ht="20.45" customHeight="1" x14ac:dyDescent="0.25">
      <c r="A305" s="238" t="s">
        <v>214</v>
      </c>
      <c r="B305" s="168" t="s">
        <v>357</v>
      </c>
      <c r="C305" s="168" t="s">
        <v>110</v>
      </c>
      <c r="D305" s="162" t="s">
        <v>110</v>
      </c>
      <c r="E305" s="162" t="s">
        <v>218</v>
      </c>
      <c r="F305" s="162"/>
      <c r="G305" s="247">
        <f>SUM(G306)</f>
        <v>500</v>
      </c>
    </row>
    <row r="306" spans="1:7" s="165" customFormat="1" ht="39.6" customHeight="1" x14ac:dyDescent="0.25">
      <c r="A306" s="204" t="s">
        <v>217</v>
      </c>
      <c r="B306" s="173" t="s">
        <v>357</v>
      </c>
      <c r="C306" s="173" t="s">
        <v>110</v>
      </c>
      <c r="D306" s="194" t="s">
        <v>110</v>
      </c>
      <c r="E306" s="194" t="s">
        <v>218</v>
      </c>
      <c r="F306" s="194"/>
      <c r="G306" s="179">
        <f>SUM(G307)</f>
        <v>500</v>
      </c>
    </row>
    <row r="307" spans="1:7" s="192" customFormat="1" ht="15" x14ac:dyDescent="0.25">
      <c r="A307" s="171" t="s">
        <v>98</v>
      </c>
      <c r="B307" s="173" t="s">
        <v>357</v>
      </c>
      <c r="C307" s="173" t="s">
        <v>110</v>
      </c>
      <c r="D307" s="184" t="s">
        <v>110</v>
      </c>
      <c r="E307" s="184" t="s">
        <v>218</v>
      </c>
      <c r="F307" s="184" t="s">
        <v>99</v>
      </c>
      <c r="G307" s="174">
        <v>500</v>
      </c>
    </row>
    <row r="308" spans="1:7" s="165" customFormat="1" ht="15.75" x14ac:dyDescent="0.25">
      <c r="A308" s="157" t="s">
        <v>229</v>
      </c>
      <c r="B308" s="244">
        <v>510</v>
      </c>
      <c r="C308" s="159" t="s">
        <v>230</v>
      </c>
      <c r="D308" s="245"/>
      <c r="E308" s="245"/>
      <c r="F308" s="214"/>
      <c r="G308" s="246">
        <f>SUM(G309)</f>
        <v>1520.66</v>
      </c>
    </row>
    <row r="309" spans="1:7" s="165" customFormat="1" ht="15" x14ac:dyDescent="0.25">
      <c r="A309" s="229" t="s">
        <v>408</v>
      </c>
      <c r="B309" s="163" t="s">
        <v>357</v>
      </c>
      <c r="C309" s="162" t="s">
        <v>230</v>
      </c>
      <c r="D309" s="162" t="s">
        <v>230</v>
      </c>
      <c r="E309" s="162"/>
      <c r="F309" s="214"/>
      <c r="G309" s="247">
        <f>SUM(G310)</f>
        <v>1520.66</v>
      </c>
    </row>
    <row r="310" spans="1:7" s="165" customFormat="1" ht="27" x14ac:dyDescent="0.25">
      <c r="A310" s="166" t="s">
        <v>409</v>
      </c>
      <c r="B310" s="168" t="s">
        <v>357</v>
      </c>
      <c r="C310" s="181" t="s">
        <v>230</v>
      </c>
      <c r="D310" s="181" t="s">
        <v>230</v>
      </c>
      <c r="E310" s="181"/>
      <c r="F310" s="214"/>
      <c r="G310" s="247">
        <f>SUM(G311+G313+G315)</f>
        <v>1520.66</v>
      </c>
    </row>
    <row r="311" spans="1:7" s="156" customFormat="1" ht="24" hidden="1" customHeight="1" x14ac:dyDescent="0.25">
      <c r="A311" s="171" t="s">
        <v>398</v>
      </c>
      <c r="B311" s="173" t="s">
        <v>357</v>
      </c>
      <c r="C311" s="184" t="s">
        <v>230</v>
      </c>
      <c r="D311" s="184" t="s">
        <v>230</v>
      </c>
      <c r="E311" s="184" t="s">
        <v>253</v>
      </c>
      <c r="F311" s="184"/>
      <c r="G311" s="174">
        <f>SUM(G312)</f>
        <v>0</v>
      </c>
    </row>
    <row r="312" spans="1:7" s="156" customFormat="1" ht="15" hidden="1" customHeight="1" x14ac:dyDescent="0.25">
      <c r="A312" s="176" t="s">
        <v>106</v>
      </c>
      <c r="B312" s="178" t="s">
        <v>357</v>
      </c>
      <c r="C312" s="194" t="s">
        <v>230</v>
      </c>
      <c r="D312" s="194" t="s">
        <v>230</v>
      </c>
      <c r="E312" s="194" t="s">
        <v>253</v>
      </c>
      <c r="F312" s="194" t="s">
        <v>107</v>
      </c>
      <c r="G312" s="179"/>
    </row>
    <row r="313" spans="1:7" s="156" customFormat="1" ht="25.9" customHeight="1" x14ac:dyDescent="0.25">
      <c r="A313" s="171" t="s">
        <v>398</v>
      </c>
      <c r="B313" s="173" t="s">
        <v>357</v>
      </c>
      <c r="C313" s="184" t="s">
        <v>230</v>
      </c>
      <c r="D313" s="184" t="s">
        <v>230</v>
      </c>
      <c r="E313" s="184" t="s">
        <v>251</v>
      </c>
      <c r="F313" s="184"/>
      <c r="G313" s="174">
        <f>SUM(G314)</f>
        <v>1520.66</v>
      </c>
    </row>
    <row r="314" spans="1:7" s="156" customFormat="1" ht="15" x14ac:dyDescent="0.25">
      <c r="A314" s="176" t="s">
        <v>106</v>
      </c>
      <c r="B314" s="178" t="s">
        <v>357</v>
      </c>
      <c r="C314" s="194" t="s">
        <v>230</v>
      </c>
      <c r="D314" s="194" t="s">
        <v>230</v>
      </c>
      <c r="E314" s="194" t="s">
        <v>251</v>
      </c>
      <c r="F314" s="194" t="s">
        <v>107</v>
      </c>
      <c r="G314" s="179">
        <v>1520.66</v>
      </c>
    </row>
    <row r="315" spans="1:7" s="192" customFormat="1" ht="26.25" hidden="1" customHeight="1" x14ac:dyDescent="0.25">
      <c r="A315" s="171" t="s">
        <v>254</v>
      </c>
      <c r="B315" s="173" t="s">
        <v>357</v>
      </c>
      <c r="C315" s="184" t="s">
        <v>230</v>
      </c>
      <c r="D315" s="184" t="s">
        <v>230</v>
      </c>
      <c r="E315" s="184" t="s">
        <v>163</v>
      </c>
      <c r="F315" s="184"/>
      <c r="G315" s="174">
        <f>SUM(G316)</f>
        <v>0</v>
      </c>
    </row>
    <row r="316" spans="1:7" s="156" customFormat="1" ht="15" hidden="1" customHeight="1" x14ac:dyDescent="0.25">
      <c r="A316" s="176" t="s">
        <v>106</v>
      </c>
      <c r="B316" s="178" t="s">
        <v>357</v>
      </c>
      <c r="C316" s="194" t="s">
        <v>230</v>
      </c>
      <c r="D316" s="194" t="s">
        <v>230</v>
      </c>
      <c r="E316" s="194" t="s">
        <v>163</v>
      </c>
      <c r="F316" s="194" t="s">
        <v>107</v>
      </c>
      <c r="G316" s="179"/>
    </row>
    <row r="317" spans="1:7" s="216" customFormat="1" ht="19.5" customHeight="1" x14ac:dyDescent="0.2">
      <c r="A317" s="240" t="s">
        <v>285</v>
      </c>
      <c r="B317" s="188" t="s">
        <v>357</v>
      </c>
      <c r="C317" s="188" t="s">
        <v>276</v>
      </c>
      <c r="D317" s="188" t="s">
        <v>93</v>
      </c>
      <c r="E317" s="188"/>
      <c r="F317" s="188"/>
      <c r="G317" s="241">
        <f>SUM(G318)</f>
        <v>10673.310000000001</v>
      </c>
    </row>
    <row r="318" spans="1:7" ht="18" customHeight="1" x14ac:dyDescent="0.25">
      <c r="A318" s="248" t="s">
        <v>286</v>
      </c>
      <c r="B318" s="181" t="s">
        <v>357</v>
      </c>
      <c r="C318" s="168" t="s">
        <v>276</v>
      </c>
      <c r="D318" s="168" t="s">
        <v>93</v>
      </c>
      <c r="E318" s="168"/>
      <c r="F318" s="168"/>
      <c r="G318" s="219">
        <f>SUM(G321+G333+G319)</f>
        <v>10673.310000000001</v>
      </c>
    </row>
    <row r="319" spans="1:7" s="175" customFormat="1" ht="70.900000000000006" customHeight="1" x14ac:dyDescent="0.2">
      <c r="A319" s="249" t="s">
        <v>410</v>
      </c>
      <c r="B319" s="184" t="s">
        <v>357</v>
      </c>
      <c r="C319" s="173" t="s">
        <v>276</v>
      </c>
      <c r="D319" s="173" t="s">
        <v>93</v>
      </c>
      <c r="E319" s="173" t="s">
        <v>288</v>
      </c>
      <c r="F319" s="173"/>
      <c r="G319" s="215">
        <f>SUM(G320)</f>
        <v>332.61</v>
      </c>
    </row>
    <row r="320" spans="1:7" s="183" customFormat="1" ht="27" customHeight="1" x14ac:dyDescent="0.2">
      <c r="A320" s="176" t="s">
        <v>359</v>
      </c>
      <c r="B320" s="194" t="s">
        <v>357</v>
      </c>
      <c r="C320" s="178" t="s">
        <v>276</v>
      </c>
      <c r="D320" s="178" t="s">
        <v>93</v>
      </c>
      <c r="E320" s="178" t="s">
        <v>288</v>
      </c>
      <c r="F320" s="178" t="s">
        <v>97</v>
      </c>
      <c r="G320" s="212">
        <v>332.61</v>
      </c>
    </row>
    <row r="321" spans="1:7" ht="27" customHeight="1" x14ac:dyDescent="0.25">
      <c r="A321" s="250" t="s">
        <v>279</v>
      </c>
      <c r="B321" s="181" t="s">
        <v>357</v>
      </c>
      <c r="C321" s="168" t="s">
        <v>276</v>
      </c>
      <c r="D321" s="168" t="s">
        <v>93</v>
      </c>
      <c r="E321" s="168"/>
      <c r="F321" s="168"/>
      <c r="G321" s="219">
        <f>SUM(G325+G327+G330+G322)</f>
        <v>890.7</v>
      </c>
    </row>
    <row r="322" spans="1:7" ht="36" customHeight="1" x14ac:dyDescent="0.2">
      <c r="A322" s="251" t="s">
        <v>290</v>
      </c>
      <c r="B322" s="194" t="s">
        <v>357</v>
      </c>
      <c r="C322" s="178" t="s">
        <v>276</v>
      </c>
      <c r="D322" s="178" t="s">
        <v>93</v>
      </c>
      <c r="E322" s="178" t="s">
        <v>291</v>
      </c>
      <c r="F322" s="178"/>
      <c r="G322" s="212">
        <f>SUM(G323:G324)</f>
        <v>200</v>
      </c>
    </row>
    <row r="323" spans="1:7" ht="27.75" customHeight="1" x14ac:dyDescent="0.2">
      <c r="A323" s="171" t="s">
        <v>359</v>
      </c>
      <c r="B323" s="184" t="s">
        <v>357</v>
      </c>
      <c r="C323" s="173" t="s">
        <v>276</v>
      </c>
      <c r="D323" s="173" t="s">
        <v>93</v>
      </c>
      <c r="E323" s="173" t="s">
        <v>291</v>
      </c>
      <c r="F323" s="173" t="s">
        <v>97</v>
      </c>
      <c r="G323" s="215">
        <v>1</v>
      </c>
    </row>
    <row r="324" spans="1:7" ht="22.5" customHeight="1" x14ac:dyDescent="0.25">
      <c r="A324" s="171" t="s">
        <v>106</v>
      </c>
      <c r="B324" s="184" t="s">
        <v>357</v>
      </c>
      <c r="C324" s="173" t="s">
        <v>276</v>
      </c>
      <c r="D324" s="173" t="s">
        <v>93</v>
      </c>
      <c r="E324" s="173" t="s">
        <v>291</v>
      </c>
      <c r="F324" s="173" t="s">
        <v>107</v>
      </c>
      <c r="G324" s="219">
        <v>199</v>
      </c>
    </row>
    <row r="325" spans="1:7" ht="41.45" customHeight="1" x14ac:dyDescent="0.2">
      <c r="A325" s="252" t="s">
        <v>411</v>
      </c>
      <c r="B325" s="194" t="s">
        <v>357</v>
      </c>
      <c r="C325" s="178" t="s">
        <v>276</v>
      </c>
      <c r="D325" s="178" t="s">
        <v>93</v>
      </c>
      <c r="E325" s="178" t="s">
        <v>293</v>
      </c>
      <c r="F325" s="178"/>
      <c r="G325" s="212">
        <f>SUM(G326)</f>
        <v>150</v>
      </c>
    </row>
    <row r="326" spans="1:7" ht="18.600000000000001" customHeight="1" x14ac:dyDescent="0.2">
      <c r="A326" s="171" t="s">
        <v>106</v>
      </c>
      <c r="B326" s="184" t="s">
        <v>357</v>
      </c>
      <c r="C326" s="173" t="s">
        <v>276</v>
      </c>
      <c r="D326" s="173" t="s">
        <v>93</v>
      </c>
      <c r="E326" s="173" t="s">
        <v>293</v>
      </c>
      <c r="F326" s="173" t="s">
        <v>107</v>
      </c>
      <c r="G326" s="215">
        <v>150</v>
      </c>
    </row>
    <row r="327" spans="1:7" s="213" customFormat="1" ht="39.75" customHeight="1" x14ac:dyDescent="0.25">
      <c r="A327" s="252" t="s">
        <v>412</v>
      </c>
      <c r="B327" s="194" t="s">
        <v>357</v>
      </c>
      <c r="C327" s="178" t="s">
        <v>276</v>
      </c>
      <c r="D327" s="178" t="s">
        <v>93</v>
      </c>
      <c r="E327" s="178" t="s">
        <v>295</v>
      </c>
      <c r="F327" s="178"/>
      <c r="G327" s="212">
        <f>SUM(G329+G328)</f>
        <v>288.10000000000002</v>
      </c>
    </row>
    <row r="328" spans="1:7" s="193" customFormat="1" ht="24.75" customHeight="1" x14ac:dyDescent="0.2">
      <c r="A328" s="171" t="s">
        <v>359</v>
      </c>
      <c r="B328" s="184" t="s">
        <v>357</v>
      </c>
      <c r="C328" s="173" t="s">
        <v>276</v>
      </c>
      <c r="D328" s="173" t="s">
        <v>93</v>
      </c>
      <c r="E328" s="173" t="s">
        <v>295</v>
      </c>
      <c r="F328" s="173" t="s">
        <v>97</v>
      </c>
      <c r="G328" s="215">
        <v>0.6</v>
      </c>
    </row>
    <row r="329" spans="1:7" ht="18" customHeight="1" x14ac:dyDescent="0.2">
      <c r="A329" s="171" t="s">
        <v>106</v>
      </c>
      <c r="B329" s="184" t="s">
        <v>357</v>
      </c>
      <c r="C329" s="173" t="s">
        <v>276</v>
      </c>
      <c r="D329" s="173" t="s">
        <v>93</v>
      </c>
      <c r="E329" s="173" t="s">
        <v>295</v>
      </c>
      <c r="F329" s="173" t="s">
        <v>107</v>
      </c>
      <c r="G329" s="215">
        <v>287.5</v>
      </c>
    </row>
    <row r="330" spans="1:7" s="213" customFormat="1" ht="39" customHeight="1" x14ac:dyDescent="0.25">
      <c r="A330" s="252" t="s">
        <v>413</v>
      </c>
      <c r="B330" s="184" t="s">
        <v>357</v>
      </c>
      <c r="C330" s="173" t="s">
        <v>276</v>
      </c>
      <c r="D330" s="173" t="s">
        <v>93</v>
      </c>
      <c r="E330" s="173" t="s">
        <v>297</v>
      </c>
      <c r="F330" s="173"/>
      <c r="G330" s="215">
        <f>SUM(G332+G331)</f>
        <v>252.6</v>
      </c>
    </row>
    <row r="331" spans="1:7" s="193" customFormat="1" ht="25.5" customHeight="1" x14ac:dyDescent="0.2">
      <c r="A331" s="171" t="s">
        <v>359</v>
      </c>
      <c r="B331" s="194" t="s">
        <v>357</v>
      </c>
      <c r="C331" s="178" t="s">
        <v>276</v>
      </c>
      <c r="D331" s="178" t="s">
        <v>93</v>
      </c>
      <c r="E331" s="178" t="s">
        <v>297</v>
      </c>
      <c r="F331" s="178" t="s">
        <v>97</v>
      </c>
      <c r="G331" s="212">
        <v>0.6</v>
      </c>
    </row>
    <row r="332" spans="1:7" ht="16.5" customHeight="1" x14ac:dyDescent="0.2">
      <c r="A332" s="176" t="s">
        <v>106</v>
      </c>
      <c r="B332" s="194" t="s">
        <v>357</v>
      </c>
      <c r="C332" s="178" t="s">
        <v>276</v>
      </c>
      <c r="D332" s="178" t="s">
        <v>93</v>
      </c>
      <c r="E332" s="178" t="s">
        <v>297</v>
      </c>
      <c r="F332" s="178" t="s">
        <v>107</v>
      </c>
      <c r="G332" s="212">
        <v>252</v>
      </c>
    </row>
    <row r="333" spans="1:7" s="213" customFormat="1" ht="18.75" customHeight="1" x14ac:dyDescent="0.25">
      <c r="A333" s="166" t="s">
        <v>138</v>
      </c>
      <c r="B333" s="253" t="s">
        <v>357</v>
      </c>
      <c r="C333" s="168" t="s">
        <v>276</v>
      </c>
      <c r="D333" s="168" t="s">
        <v>93</v>
      </c>
      <c r="E333" s="168" t="s">
        <v>414</v>
      </c>
      <c r="F333" s="168"/>
      <c r="G333" s="219">
        <f>SUM(G337+G340+G342+G334)</f>
        <v>9450</v>
      </c>
    </row>
    <row r="334" spans="1:7" ht="39" customHeight="1" x14ac:dyDescent="0.2">
      <c r="A334" s="204" t="s">
        <v>217</v>
      </c>
      <c r="B334" s="178" t="s">
        <v>357</v>
      </c>
      <c r="C334" s="178" t="s">
        <v>276</v>
      </c>
      <c r="D334" s="178" t="s">
        <v>93</v>
      </c>
      <c r="E334" s="194" t="s">
        <v>218</v>
      </c>
      <c r="F334" s="194"/>
      <c r="G334" s="179">
        <f>SUM(G336+G335)</f>
        <v>350</v>
      </c>
    </row>
    <row r="335" spans="1:7" ht="25.5" customHeight="1" x14ac:dyDescent="0.2">
      <c r="A335" s="171" t="s">
        <v>359</v>
      </c>
      <c r="B335" s="173" t="s">
        <v>357</v>
      </c>
      <c r="C335" s="173" t="s">
        <v>276</v>
      </c>
      <c r="D335" s="173" t="s">
        <v>93</v>
      </c>
      <c r="E335" s="184" t="s">
        <v>218</v>
      </c>
      <c r="F335" s="194" t="s">
        <v>97</v>
      </c>
      <c r="G335" s="179">
        <v>30</v>
      </c>
    </row>
    <row r="336" spans="1:7" ht="20.25" customHeight="1" x14ac:dyDescent="0.2">
      <c r="A336" s="171" t="s">
        <v>106</v>
      </c>
      <c r="B336" s="173" t="s">
        <v>357</v>
      </c>
      <c r="C336" s="173" t="s">
        <v>276</v>
      </c>
      <c r="D336" s="173" t="s">
        <v>93</v>
      </c>
      <c r="E336" s="184" t="s">
        <v>218</v>
      </c>
      <c r="F336" s="184" t="s">
        <v>107</v>
      </c>
      <c r="G336" s="174">
        <v>320</v>
      </c>
    </row>
    <row r="337" spans="1:7" ht="75.599999999999994" customHeight="1" x14ac:dyDescent="0.2">
      <c r="A337" s="176" t="s">
        <v>298</v>
      </c>
      <c r="B337" s="177" t="s">
        <v>357</v>
      </c>
      <c r="C337" s="178" t="s">
        <v>276</v>
      </c>
      <c r="D337" s="178" t="s">
        <v>93</v>
      </c>
      <c r="E337" s="178" t="s">
        <v>299</v>
      </c>
      <c r="F337" s="178"/>
      <c r="G337" s="212">
        <f>SUM(G338+G339)</f>
        <v>8487</v>
      </c>
    </row>
    <row r="338" spans="1:7" s="213" customFormat="1" ht="20.25" customHeight="1" x14ac:dyDescent="0.25">
      <c r="A338" s="171" t="s">
        <v>106</v>
      </c>
      <c r="B338" s="184" t="s">
        <v>357</v>
      </c>
      <c r="C338" s="173" t="s">
        <v>276</v>
      </c>
      <c r="D338" s="173" t="s">
        <v>93</v>
      </c>
      <c r="E338" s="173" t="s">
        <v>301</v>
      </c>
      <c r="F338" s="173" t="s">
        <v>107</v>
      </c>
      <c r="G338" s="215">
        <v>8379</v>
      </c>
    </row>
    <row r="339" spans="1:7" s="213" customFormat="1" ht="20.25" customHeight="1" x14ac:dyDescent="0.25">
      <c r="A339" s="171" t="s">
        <v>106</v>
      </c>
      <c r="B339" s="184" t="s">
        <v>357</v>
      </c>
      <c r="C339" s="173" t="s">
        <v>276</v>
      </c>
      <c r="D339" s="173" t="s">
        <v>93</v>
      </c>
      <c r="E339" s="173" t="s">
        <v>415</v>
      </c>
      <c r="F339" s="173" t="s">
        <v>107</v>
      </c>
      <c r="G339" s="215">
        <v>108</v>
      </c>
    </row>
    <row r="340" spans="1:7" ht="41.25" customHeight="1" x14ac:dyDescent="0.2">
      <c r="A340" s="176" t="s">
        <v>404</v>
      </c>
      <c r="B340" s="177" t="s">
        <v>357</v>
      </c>
      <c r="C340" s="178" t="s">
        <v>276</v>
      </c>
      <c r="D340" s="178" t="s">
        <v>93</v>
      </c>
      <c r="E340" s="178" t="s">
        <v>304</v>
      </c>
      <c r="F340" s="178"/>
      <c r="G340" s="212">
        <f>SUM(G341)</f>
        <v>140</v>
      </c>
    </row>
    <row r="341" spans="1:7" ht="25.9" customHeight="1" x14ac:dyDescent="0.2">
      <c r="A341" s="171" t="s">
        <v>359</v>
      </c>
      <c r="B341" s="173" t="s">
        <v>357</v>
      </c>
      <c r="C341" s="173" t="s">
        <v>276</v>
      </c>
      <c r="D341" s="173" t="s">
        <v>93</v>
      </c>
      <c r="E341" s="173" t="s">
        <v>304</v>
      </c>
      <c r="F341" s="173" t="s">
        <v>97</v>
      </c>
      <c r="G341" s="215">
        <v>140</v>
      </c>
    </row>
    <row r="342" spans="1:7" s="183" customFormat="1" ht="78.599999999999994" customHeight="1" x14ac:dyDescent="0.2">
      <c r="A342" s="204" t="s">
        <v>416</v>
      </c>
      <c r="B342" s="194" t="s">
        <v>357</v>
      </c>
      <c r="C342" s="194" t="s">
        <v>276</v>
      </c>
      <c r="D342" s="194" t="s">
        <v>93</v>
      </c>
      <c r="E342" s="194" t="s">
        <v>307</v>
      </c>
      <c r="F342" s="194"/>
      <c r="G342" s="179">
        <f>SUM(G343)</f>
        <v>473</v>
      </c>
    </row>
    <row r="343" spans="1:7" s="175" customFormat="1" ht="24" customHeight="1" x14ac:dyDescent="0.2">
      <c r="A343" s="171" t="s">
        <v>359</v>
      </c>
      <c r="B343" s="184" t="s">
        <v>357</v>
      </c>
      <c r="C343" s="184" t="s">
        <v>276</v>
      </c>
      <c r="D343" s="184" t="s">
        <v>93</v>
      </c>
      <c r="E343" s="184" t="s">
        <v>307</v>
      </c>
      <c r="F343" s="184" t="s">
        <v>97</v>
      </c>
      <c r="G343" s="174">
        <v>473</v>
      </c>
    </row>
    <row r="344" spans="1:7" ht="19.5" customHeight="1" x14ac:dyDescent="0.2">
      <c r="A344" s="240" t="s">
        <v>308</v>
      </c>
      <c r="B344" s="163" t="s">
        <v>357</v>
      </c>
      <c r="C344" s="188" t="s">
        <v>276</v>
      </c>
      <c r="D344" s="188" t="s">
        <v>101</v>
      </c>
      <c r="E344" s="188"/>
      <c r="F344" s="188"/>
      <c r="G344" s="241">
        <f>SUM(G345)</f>
        <v>20250</v>
      </c>
    </row>
    <row r="345" spans="1:7" ht="26.45" customHeight="1" x14ac:dyDescent="0.2">
      <c r="A345" s="240" t="s">
        <v>309</v>
      </c>
      <c r="B345" s="254">
        <v>510</v>
      </c>
      <c r="C345" s="188" t="s">
        <v>276</v>
      </c>
      <c r="D345" s="188" t="s">
        <v>101</v>
      </c>
      <c r="E345" s="188"/>
      <c r="F345" s="188"/>
      <c r="G345" s="241">
        <f>SUM(G346)</f>
        <v>20250</v>
      </c>
    </row>
    <row r="346" spans="1:7" ht="18" customHeight="1" x14ac:dyDescent="0.25">
      <c r="A346" s="248" t="s">
        <v>310</v>
      </c>
      <c r="B346" s="227">
        <v>510</v>
      </c>
      <c r="C346" s="168" t="s">
        <v>276</v>
      </c>
      <c r="D346" s="168" t="s">
        <v>101</v>
      </c>
      <c r="E346" s="168"/>
      <c r="F346" s="168"/>
      <c r="G346" s="219">
        <f>SUM(G347+G349+G351)</f>
        <v>20250</v>
      </c>
    </row>
    <row r="347" spans="1:7" x14ac:dyDescent="0.2">
      <c r="A347" s="231" t="s">
        <v>311</v>
      </c>
      <c r="B347" s="232">
        <v>510</v>
      </c>
      <c r="C347" s="173" t="s">
        <v>276</v>
      </c>
      <c r="D347" s="173" t="s">
        <v>101</v>
      </c>
      <c r="E347" s="173" t="s">
        <v>312</v>
      </c>
      <c r="F347" s="173"/>
      <c r="G347" s="215">
        <f>SUM(G348)</f>
        <v>5000</v>
      </c>
    </row>
    <row r="348" spans="1:7" x14ac:dyDescent="0.2">
      <c r="A348" s="176" t="s">
        <v>106</v>
      </c>
      <c r="B348" s="242">
        <v>510</v>
      </c>
      <c r="C348" s="178" t="s">
        <v>276</v>
      </c>
      <c r="D348" s="178" t="s">
        <v>101</v>
      </c>
      <c r="E348" s="178" t="s">
        <v>312</v>
      </c>
      <c r="F348" s="178" t="s">
        <v>107</v>
      </c>
      <c r="G348" s="212">
        <v>5000</v>
      </c>
    </row>
    <row r="349" spans="1:7" x14ac:dyDescent="0.2">
      <c r="A349" s="231" t="s">
        <v>313</v>
      </c>
      <c r="B349" s="232">
        <v>510</v>
      </c>
      <c r="C349" s="173" t="s">
        <v>276</v>
      </c>
      <c r="D349" s="173" t="s">
        <v>101</v>
      </c>
      <c r="E349" s="173" t="s">
        <v>314</v>
      </c>
      <c r="F349" s="173"/>
      <c r="G349" s="215">
        <f>SUM(G350)</f>
        <v>4735.2299999999996</v>
      </c>
    </row>
    <row r="350" spans="1:7" x14ac:dyDescent="0.2">
      <c r="A350" s="176" t="s">
        <v>106</v>
      </c>
      <c r="B350" s="242">
        <v>510</v>
      </c>
      <c r="C350" s="178" t="s">
        <v>276</v>
      </c>
      <c r="D350" s="178" t="s">
        <v>101</v>
      </c>
      <c r="E350" s="178" t="s">
        <v>314</v>
      </c>
      <c r="F350" s="178" t="s">
        <v>107</v>
      </c>
      <c r="G350" s="212">
        <v>4735.2299999999996</v>
      </c>
    </row>
    <row r="351" spans="1:7" x14ac:dyDescent="0.2">
      <c r="A351" s="231" t="s">
        <v>311</v>
      </c>
      <c r="B351" s="232">
        <v>510</v>
      </c>
      <c r="C351" s="173" t="s">
        <v>276</v>
      </c>
      <c r="D351" s="173" t="s">
        <v>101</v>
      </c>
      <c r="E351" s="173" t="s">
        <v>315</v>
      </c>
      <c r="F351" s="173"/>
      <c r="G351" s="215">
        <f>SUM(G352)</f>
        <v>10514.77</v>
      </c>
    </row>
    <row r="352" spans="1:7" x14ac:dyDescent="0.2">
      <c r="A352" s="176" t="s">
        <v>106</v>
      </c>
      <c r="B352" s="242">
        <v>510</v>
      </c>
      <c r="C352" s="178" t="s">
        <v>276</v>
      </c>
      <c r="D352" s="178" t="s">
        <v>101</v>
      </c>
      <c r="E352" s="178" t="s">
        <v>315</v>
      </c>
      <c r="F352" s="178" t="s">
        <v>107</v>
      </c>
      <c r="G352" s="212">
        <v>10514.77</v>
      </c>
    </row>
    <row r="353" spans="1:7" ht="28.9" customHeight="1" x14ac:dyDescent="0.25">
      <c r="A353" s="210" t="s">
        <v>316</v>
      </c>
      <c r="B353" s="226">
        <v>510</v>
      </c>
      <c r="C353" s="206" t="s">
        <v>276</v>
      </c>
      <c r="D353" s="206" t="s">
        <v>225</v>
      </c>
      <c r="E353" s="206"/>
      <c r="F353" s="206"/>
      <c r="G353" s="207">
        <f>SUM(G354)</f>
        <v>5751.52</v>
      </c>
    </row>
    <row r="354" spans="1:7" ht="25.5" x14ac:dyDescent="0.2">
      <c r="A354" s="161" t="s">
        <v>123</v>
      </c>
      <c r="B354" s="226">
        <v>510</v>
      </c>
      <c r="C354" s="162" t="s">
        <v>276</v>
      </c>
      <c r="D354" s="162" t="s">
        <v>225</v>
      </c>
      <c r="E354" s="162"/>
      <c r="F354" s="162"/>
      <c r="G354" s="164">
        <f>SUM(G355+G363+G366)</f>
        <v>5751.52</v>
      </c>
    </row>
    <row r="355" spans="1:7" x14ac:dyDescent="0.2">
      <c r="A355" s="176" t="s">
        <v>95</v>
      </c>
      <c r="B355" s="242">
        <v>510</v>
      </c>
      <c r="C355" s="194" t="s">
        <v>276</v>
      </c>
      <c r="D355" s="194" t="s">
        <v>225</v>
      </c>
      <c r="E355" s="194"/>
      <c r="F355" s="194"/>
      <c r="G355" s="179">
        <f>SUM(G359+G356)</f>
        <v>2751.58</v>
      </c>
    </row>
    <row r="356" spans="1:7" ht="38.25" x14ac:dyDescent="0.2">
      <c r="A356" s="176" t="s">
        <v>317</v>
      </c>
      <c r="B356" s="233">
        <v>510</v>
      </c>
      <c r="C356" s="194" t="s">
        <v>276</v>
      </c>
      <c r="D356" s="194" t="s">
        <v>225</v>
      </c>
      <c r="E356" s="194" t="s">
        <v>318</v>
      </c>
      <c r="F356" s="194"/>
      <c r="G356" s="179">
        <f>SUM(G357+G358)</f>
        <v>621.44000000000005</v>
      </c>
    </row>
    <row r="357" spans="1:7" ht="51.75" customHeight="1" x14ac:dyDescent="0.2">
      <c r="A357" s="171" t="s">
        <v>358</v>
      </c>
      <c r="B357" s="232">
        <v>510</v>
      </c>
      <c r="C357" s="184" t="s">
        <v>276</v>
      </c>
      <c r="D357" s="184" t="s">
        <v>225</v>
      </c>
      <c r="E357" s="184" t="s">
        <v>318</v>
      </c>
      <c r="F357" s="173" t="s">
        <v>91</v>
      </c>
      <c r="G357" s="174">
        <v>201.52</v>
      </c>
    </row>
    <row r="358" spans="1:7" ht="25.15" customHeight="1" x14ac:dyDescent="0.2">
      <c r="A358" s="171" t="s">
        <v>359</v>
      </c>
      <c r="B358" s="232">
        <v>510</v>
      </c>
      <c r="C358" s="184" t="s">
        <v>276</v>
      </c>
      <c r="D358" s="184" t="s">
        <v>225</v>
      </c>
      <c r="E358" s="184" t="s">
        <v>318</v>
      </c>
      <c r="F358" s="173" t="s">
        <v>97</v>
      </c>
      <c r="G358" s="174">
        <v>419.92</v>
      </c>
    </row>
    <row r="359" spans="1:7" s="183" customFormat="1" ht="38.25" x14ac:dyDescent="0.2">
      <c r="A359" s="255" t="s">
        <v>321</v>
      </c>
      <c r="B359" s="233">
        <v>510</v>
      </c>
      <c r="C359" s="194" t="s">
        <v>276</v>
      </c>
      <c r="D359" s="194" t="s">
        <v>225</v>
      </c>
      <c r="E359" s="194" t="s">
        <v>322</v>
      </c>
      <c r="F359" s="194"/>
      <c r="G359" s="179">
        <f>SUM(G360+G361+G362)</f>
        <v>2130.14</v>
      </c>
    </row>
    <row r="360" spans="1:7" ht="49.9" customHeight="1" x14ac:dyDescent="0.2">
      <c r="A360" s="171" t="s">
        <v>358</v>
      </c>
      <c r="B360" s="232">
        <v>510</v>
      </c>
      <c r="C360" s="184" t="s">
        <v>276</v>
      </c>
      <c r="D360" s="184" t="s">
        <v>225</v>
      </c>
      <c r="E360" s="184" t="s">
        <v>322</v>
      </c>
      <c r="F360" s="173" t="s">
        <v>91</v>
      </c>
      <c r="G360" s="174">
        <v>2128.71</v>
      </c>
    </row>
    <row r="361" spans="1:7" ht="25.5" customHeight="1" x14ac:dyDescent="0.2">
      <c r="A361" s="171" t="s">
        <v>359</v>
      </c>
      <c r="B361" s="232">
        <v>510</v>
      </c>
      <c r="C361" s="184" t="s">
        <v>276</v>
      </c>
      <c r="D361" s="184" t="s">
        <v>225</v>
      </c>
      <c r="E361" s="184" t="s">
        <v>322</v>
      </c>
      <c r="F361" s="173" t="s">
        <v>97</v>
      </c>
      <c r="G361" s="174">
        <v>1.1200000000000001</v>
      </c>
    </row>
    <row r="362" spans="1:7" ht="22.5" customHeight="1" x14ac:dyDescent="0.2">
      <c r="A362" s="171" t="s">
        <v>98</v>
      </c>
      <c r="B362" s="232">
        <v>510</v>
      </c>
      <c r="C362" s="184" t="s">
        <v>276</v>
      </c>
      <c r="D362" s="184" t="s">
        <v>225</v>
      </c>
      <c r="E362" s="184" t="s">
        <v>322</v>
      </c>
      <c r="F362" s="173" t="s">
        <v>99</v>
      </c>
      <c r="G362" s="174">
        <v>0.31</v>
      </c>
    </row>
    <row r="363" spans="1:7" s="183" customFormat="1" ht="25.5" customHeight="1" x14ac:dyDescent="0.2">
      <c r="A363" s="176" t="s">
        <v>323</v>
      </c>
      <c r="B363" s="233">
        <v>510</v>
      </c>
      <c r="C363" s="194" t="s">
        <v>276</v>
      </c>
      <c r="D363" s="194" t="s">
        <v>225</v>
      </c>
      <c r="E363" s="194" t="s">
        <v>324</v>
      </c>
      <c r="F363" s="194"/>
      <c r="G363" s="179">
        <f>SUM(G364+G365)</f>
        <v>1126.1000000000001</v>
      </c>
    </row>
    <row r="364" spans="1:7" ht="54" customHeight="1" x14ac:dyDescent="0.2">
      <c r="A364" s="171" t="s">
        <v>358</v>
      </c>
      <c r="B364" s="242">
        <v>510</v>
      </c>
      <c r="C364" s="194" t="s">
        <v>276</v>
      </c>
      <c r="D364" s="194" t="s">
        <v>225</v>
      </c>
      <c r="E364" s="184" t="s">
        <v>324</v>
      </c>
      <c r="F364" s="178" t="s">
        <v>91</v>
      </c>
      <c r="G364" s="179">
        <v>1018.7</v>
      </c>
    </row>
    <row r="365" spans="1:7" ht="26.25" customHeight="1" x14ac:dyDescent="0.2">
      <c r="A365" s="171" t="s">
        <v>359</v>
      </c>
      <c r="B365" s="242">
        <v>510</v>
      </c>
      <c r="C365" s="194" t="s">
        <v>276</v>
      </c>
      <c r="D365" s="194" t="s">
        <v>225</v>
      </c>
      <c r="E365" s="184" t="s">
        <v>324</v>
      </c>
      <c r="F365" s="178" t="s">
        <v>97</v>
      </c>
      <c r="G365" s="179">
        <v>107.4</v>
      </c>
    </row>
    <row r="366" spans="1:7" ht="25.9" customHeight="1" x14ac:dyDescent="0.25">
      <c r="A366" s="166" t="s">
        <v>87</v>
      </c>
      <c r="B366" s="198" t="s">
        <v>357</v>
      </c>
      <c r="C366" s="168" t="s">
        <v>276</v>
      </c>
      <c r="D366" s="168" t="s">
        <v>225</v>
      </c>
      <c r="E366" s="168" t="s">
        <v>320</v>
      </c>
      <c r="F366" s="168"/>
      <c r="G366" s="169">
        <f>SUM(G367)</f>
        <v>1873.84</v>
      </c>
    </row>
    <row r="367" spans="1:7" s="175" customFormat="1" ht="39.75" customHeight="1" x14ac:dyDescent="0.2">
      <c r="A367" s="201" t="s">
        <v>319</v>
      </c>
      <c r="B367" s="173" t="s">
        <v>357</v>
      </c>
      <c r="C367" s="184" t="s">
        <v>276</v>
      </c>
      <c r="D367" s="184" t="s">
        <v>225</v>
      </c>
      <c r="E367" s="184" t="s">
        <v>320</v>
      </c>
      <c r="F367" s="184"/>
      <c r="G367" s="174">
        <f>SUM(G368+G369)</f>
        <v>1873.84</v>
      </c>
    </row>
    <row r="368" spans="1:7" ht="51.75" customHeight="1" x14ac:dyDescent="0.2">
      <c r="A368" s="171" t="s">
        <v>358</v>
      </c>
      <c r="B368" s="173" t="s">
        <v>357</v>
      </c>
      <c r="C368" s="173" t="s">
        <v>276</v>
      </c>
      <c r="D368" s="173" t="s">
        <v>225</v>
      </c>
      <c r="E368" s="184" t="s">
        <v>320</v>
      </c>
      <c r="F368" s="173" t="s">
        <v>91</v>
      </c>
      <c r="G368" s="174">
        <v>1816.11</v>
      </c>
    </row>
    <row r="369" spans="1:7" ht="24" customHeight="1" x14ac:dyDescent="0.2">
      <c r="A369" s="171" t="s">
        <v>359</v>
      </c>
      <c r="B369" s="173" t="s">
        <v>357</v>
      </c>
      <c r="C369" s="173" t="s">
        <v>276</v>
      </c>
      <c r="D369" s="173" t="s">
        <v>225</v>
      </c>
      <c r="E369" s="184" t="s">
        <v>320</v>
      </c>
      <c r="F369" s="173" t="s">
        <v>97</v>
      </c>
      <c r="G369" s="174">
        <v>57.73</v>
      </c>
    </row>
    <row r="370" spans="1:7" s="195" customFormat="1" ht="55.5" customHeight="1" x14ac:dyDescent="0.2">
      <c r="A370" s="256" t="s">
        <v>417</v>
      </c>
      <c r="B370" s="257">
        <v>510</v>
      </c>
      <c r="C370" s="258"/>
      <c r="D370" s="258"/>
      <c r="E370" s="258"/>
      <c r="F370" s="188"/>
      <c r="G370" s="160">
        <f>SUM(G371)</f>
        <v>9510</v>
      </c>
    </row>
    <row r="371" spans="1:7" ht="25.5" x14ac:dyDescent="0.2">
      <c r="A371" s="259" t="s">
        <v>136</v>
      </c>
      <c r="B371" s="232">
        <v>510</v>
      </c>
      <c r="C371" s="260" t="s">
        <v>84</v>
      </c>
      <c r="D371" s="184" t="s">
        <v>119</v>
      </c>
      <c r="E371" s="184"/>
      <c r="F371" s="261"/>
      <c r="G371" s="174">
        <f>SUM(G374+G375+G372+G376)</f>
        <v>9510</v>
      </c>
    </row>
    <row r="372" spans="1:7" s="183" customFormat="1" ht="51" x14ac:dyDescent="0.2">
      <c r="A372" s="262" t="s">
        <v>32</v>
      </c>
      <c r="B372" s="263">
        <v>510</v>
      </c>
      <c r="C372" s="264" t="s">
        <v>84</v>
      </c>
      <c r="D372" s="194" t="s">
        <v>119</v>
      </c>
      <c r="E372" s="265" t="s">
        <v>418</v>
      </c>
      <c r="F372" s="266"/>
      <c r="G372" s="267">
        <f>SUM(G373)</f>
        <v>4585</v>
      </c>
    </row>
    <row r="373" spans="1:7" ht="54.6" customHeight="1" x14ac:dyDescent="0.2">
      <c r="A373" s="171" t="s">
        <v>358</v>
      </c>
      <c r="B373" s="268">
        <v>510</v>
      </c>
      <c r="C373" s="260" t="s">
        <v>84</v>
      </c>
      <c r="D373" s="184" t="s">
        <v>119</v>
      </c>
      <c r="E373" s="184" t="s">
        <v>418</v>
      </c>
      <c r="F373" s="261" t="s">
        <v>91</v>
      </c>
      <c r="G373" s="269">
        <v>4585</v>
      </c>
    </row>
    <row r="374" spans="1:7" s="175" customFormat="1" ht="51" customHeight="1" x14ac:dyDescent="0.2">
      <c r="A374" s="171" t="s">
        <v>358</v>
      </c>
      <c r="B374" s="232">
        <v>510</v>
      </c>
      <c r="C374" s="184" t="s">
        <v>84</v>
      </c>
      <c r="D374" s="184" t="s">
        <v>119</v>
      </c>
      <c r="E374" s="184" t="s">
        <v>137</v>
      </c>
      <c r="F374" s="173" t="s">
        <v>91</v>
      </c>
      <c r="G374" s="269">
        <v>3383.74</v>
      </c>
    </row>
    <row r="375" spans="1:7" s="183" customFormat="1" ht="25.5" x14ac:dyDescent="0.2">
      <c r="A375" s="171" t="s">
        <v>359</v>
      </c>
      <c r="B375" s="268">
        <v>510</v>
      </c>
      <c r="C375" s="184" t="s">
        <v>84</v>
      </c>
      <c r="D375" s="270" t="s">
        <v>119</v>
      </c>
      <c r="E375" s="271" t="s">
        <v>137</v>
      </c>
      <c r="F375" s="272" t="s">
        <v>97</v>
      </c>
      <c r="G375" s="174">
        <v>1304.0999999999999</v>
      </c>
    </row>
    <row r="376" spans="1:7" s="183" customFormat="1" x14ac:dyDescent="0.2">
      <c r="A376" s="171" t="s">
        <v>98</v>
      </c>
      <c r="B376" s="268">
        <v>510</v>
      </c>
      <c r="C376" s="184" t="s">
        <v>84</v>
      </c>
      <c r="D376" s="270" t="s">
        <v>119</v>
      </c>
      <c r="E376" s="271" t="s">
        <v>137</v>
      </c>
      <c r="F376" s="272" t="s">
        <v>99</v>
      </c>
      <c r="G376" s="174">
        <v>237.16</v>
      </c>
    </row>
    <row r="377" spans="1:7" ht="14.25" x14ac:dyDescent="0.2">
      <c r="A377" s="284" t="s">
        <v>344</v>
      </c>
      <c r="B377" s="285"/>
      <c r="C377" s="285"/>
      <c r="D377" s="285"/>
      <c r="E377" s="285"/>
      <c r="F377" s="286"/>
      <c r="G377" s="273">
        <f>SUM(G13+G25+G302+G370+G80)</f>
        <v>938704.87</v>
      </c>
    </row>
    <row r="381" spans="1:7" x14ac:dyDescent="0.2">
      <c r="G381" s="276"/>
    </row>
  </sheetData>
  <mergeCells count="12">
    <mergeCell ref="A377:F377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безв. поступ.</vt:lpstr>
      <vt:lpstr>расходы</vt:lpstr>
      <vt:lpstr>ведомст.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2018-12-19T06:45:14Z</dcterms:modified>
</cp:coreProperties>
</file>