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C19" i="5" l="1"/>
  <c r="C17" i="5"/>
  <c r="C15" i="5"/>
  <c r="C12" i="5"/>
  <c r="C9" i="5"/>
  <c r="C22" i="5" l="1"/>
  <c r="G240" i="4"/>
  <c r="G226" i="4"/>
  <c r="G146" i="4" l="1"/>
  <c r="G141" i="4"/>
  <c r="G47" i="4"/>
  <c r="G388" i="4" l="1"/>
  <c r="G384" i="4"/>
  <c r="G383" i="4"/>
  <c r="G379" i="4"/>
  <c r="G377" i="4"/>
  <c r="G376" i="4"/>
  <c r="G375" i="4" s="1"/>
  <c r="G372" i="4"/>
  <c r="G371" i="4" s="1"/>
  <c r="G368" i="4"/>
  <c r="G364" i="4"/>
  <c r="G362" i="4"/>
  <c r="G357" i="4"/>
  <c r="G353" i="4"/>
  <c r="G349" i="4"/>
  <c r="G345" i="4"/>
  <c r="G344" i="4" s="1"/>
  <c r="G341" i="4"/>
  <c r="G338" i="4"/>
  <c r="G335" i="4"/>
  <c r="G332" i="4"/>
  <c r="G329" i="4"/>
  <c r="G324" i="4"/>
  <c r="G323" i="4" s="1"/>
  <c r="G321" i="4"/>
  <c r="G320" i="4" s="1"/>
  <c r="G319" i="4" s="1"/>
  <c r="G318" i="4" s="1"/>
  <c r="G316" i="4"/>
  <c r="G315" i="4" s="1"/>
  <c r="G314" i="4" s="1"/>
  <c r="G313" i="4" s="1"/>
  <c r="G310" i="4"/>
  <c r="G309" i="4" s="1"/>
  <c r="G308" i="4" s="1"/>
  <c r="G306" i="4"/>
  <c r="G304" i="4"/>
  <c r="G300" i="4"/>
  <c r="G299" i="4" s="1"/>
  <c r="G296" i="4"/>
  <c r="G295" i="4" s="1"/>
  <c r="G293" i="4"/>
  <c r="G292" i="4" s="1"/>
  <c r="G289" i="4"/>
  <c r="G288" i="4" s="1"/>
  <c r="G287" i="4" s="1"/>
  <c r="G284" i="4"/>
  <c r="G283" i="4" s="1"/>
  <c r="G282" i="4" s="1"/>
  <c r="G272" i="4"/>
  <c r="G271" i="4" s="1"/>
  <c r="G270" i="4" s="1"/>
  <c r="G268" i="4"/>
  <c r="G266" i="4"/>
  <c r="G264" i="4"/>
  <c r="G261" i="4"/>
  <c r="G259" i="4"/>
  <c r="G254" i="4"/>
  <c r="G253" i="4" s="1"/>
  <c r="G252" i="4" s="1"/>
  <c r="G247" i="4"/>
  <c r="G245" i="4"/>
  <c r="G241" i="4"/>
  <c r="G238" i="4"/>
  <c r="G236" i="4"/>
  <c r="G234" i="4"/>
  <c r="G231" i="4"/>
  <c r="G224" i="4"/>
  <c r="G222" i="4"/>
  <c r="G220" i="4"/>
  <c r="G218" i="4"/>
  <c r="G216" i="4"/>
  <c r="G214" i="4"/>
  <c r="G211" i="4"/>
  <c r="G209" i="4"/>
  <c r="G207" i="4"/>
  <c r="G205" i="4"/>
  <c r="G203" i="4"/>
  <c r="G199" i="4"/>
  <c r="G197" i="4"/>
  <c r="G195" i="4"/>
  <c r="G193" i="4"/>
  <c r="G191" i="4"/>
  <c r="G189" i="4"/>
  <c r="G183" i="4"/>
  <c r="G182" i="4" s="1"/>
  <c r="G181" i="4" s="1"/>
  <c r="G180" i="4" s="1"/>
  <c r="G178" i="4"/>
  <c r="G176" i="4"/>
  <c r="G173" i="4"/>
  <c r="G170" i="4"/>
  <c r="G167" i="4"/>
  <c r="G162" i="4"/>
  <c r="G154" i="4"/>
  <c r="G152" i="4"/>
  <c r="G150" i="4"/>
  <c r="G144" i="4"/>
  <c r="G138" i="4"/>
  <c r="G137" i="4" s="1"/>
  <c r="G135" i="4"/>
  <c r="G133" i="4"/>
  <c r="G129" i="4"/>
  <c r="G127" i="4"/>
  <c r="G123" i="4"/>
  <c r="G119" i="4"/>
  <c r="G116" i="4"/>
  <c r="G112" i="4"/>
  <c r="G108" i="4"/>
  <c r="G104" i="4"/>
  <c r="G101" i="4"/>
  <c r="G100" i="4" s="1"/>
  <c r="G98" i="4"/>
  <c r="G95" i="4"/>
  <c r="G93" i="4"/>
  <c r="G89" i="4"/>
  <c r="G87" i="4"/>
  <c r="G81" i="4"/>
  <c r="G80" i="4" s="1"/>
  <c r="G79" i="4" s="1"/>
  <c r="G77" i="4"/>
  <c r="G75" i="4"/>
  <c r="G67" i="4"/>
  <c r="G65" i="4"/>
  <c r="G60" i="4"/>
  <c r="G59" i="4" s="1"/>
  <c r="G57" i="4"/>
  <c r="G53" i="4"/>
  <c r="G52" i="4"/>
  <c r="G46" i="4"/>
  <c r="G43" i="4"/>
  <c r="G42" i="4" s="1"/>
  <c r="G41" i="4" s="1"/>
  <c r="G39" i="4"/>
  <c r="G38" i="4"/>
  <c r="G36" i="4"/>
  <c r="G35" i="4" s="1"/>
  <c r="G33" i="4"/>
  <c r="G29" i="4"/>
  <c r="G27" i="4"/>
  <c r="G20" i="4"/>
  <c r="G19" i="4" s="1"/>
  <c r="G17" i="4"/>
  <c r="G14" i="4"/>
  <c r="G13" i="4"/>
  <c r="G12" i="4"/>
  <c r="G352" i="4" l="1"/>
  <c r="G348" i="4" s="1"/>
  <c r="G347" i="4" s="1"/>
  <c r="G92" i="4"/>
  <c r="G188" i="4"/>
  <c r="G132" i="4"/>
  <c r="G86" i="4"/>
  <c r="G85" i="4" s="1"/>
  <c r="G84" i="4" s="1"/>
  <c r="G83" i="4" s="1"/>
  <c r="G149" i="4"/>
  <c r="G143" i="4" s="1"/>
  <c r="G118" i="4"/>
  <c r="G115" i="4" s="1"/>
  <c r="G107" i="4"/>
  <c r="G106" i="4" s="1"/>
  <c r="G97" i="4"/>
  <c r="G26" i="4"/>
  <c r="G25" i="4" s="1"/>
  <c r="G16" i="4"/>
  <c r="G11" i="4" s="1"/>
  <c r="G10" i="4" s="1"/>
  <c r="G172" i="4"/>
  <c r="G169" i="4" s="1"/>
  <c r="G202" i="4"/>
  <c r="G230" i="4"/>
  <c r="G244" i="4"/>
  <c r="G291" i="4"/>
  <c r="G361" i="4"/>
  <c r="G360" i="4" s="1"/>
  <c r="G359" i="4" s="1"/>
  <c r="G281" i="4"/>
  <c r="G64" i="4"/>
  <c r="G45" i="4" s="1"/>
  <c r="G263" i="4"/>
  <c r="G258" i="4" s="1"/>
  <c r="G257" i="4" s="1"/>
  <c r="G303" i="4"/>
  <c r="G302" i="4" s="1"/>
  <c r="G328" i="4"/>
  <c r="G327" i="4" s="1"/>
  <c r="G326" i="4" s="1"/>
  <c r="G91" i="4" l="1"/>
  <c r="G187" i="4"/>
  <c r="G312" i="4"/>
  <c r="G114" i="4"/>
  <c r="G24" i="4"/>
  <c r="F378" i="3"/>
  <c r="F330" i="3"/>
  <c r="G23" i="4" l="1"/>
  <c r="G392" i="4" s="1"/>
  <c r="F243" i="3"/>
  <c r="F154" i="3" l="1"/>
  <c r="F117" i="3" l="1"/>
  <c r="F43" i="3" l="1"/>
  <c r="F379" i="3" l="1"/>
  <c r="F375" i="3"/>
  <c r="F373" i="3"/>
  <c r="F372" i="3" s="1"/>
  <c r="F371" i="3" s="1"/>
  <c r="F368" i="3"/>
  <c r="F367" i="3"/>
  <c r="F364" i="3"/>
  <c r="F363" i="3"/>
  <c r="F361" i="3"/>
  <c r="F360" i="3" s="1"/>
  <c r="F356" i="3"/>
  <c r="F352" i="3"/>
  <c r="F349" i="3"/>
  <c r="F347" i="3"/>
  <c r="F341" i="3"/>
  <c r="F339" i="3"/>
  <c r="F337" i="3"/>
  <c r="F335" i="3"/>
  <c r="F329" i="3"/>
  <c r="F326" i="3"/>
  <c r="F323" i="3"/>
  <c r="F320" i="3"/>
  <c r="F317" i="3"/>
  <c r="F314" i="3"/>
  <c r="F308" i="3"/>
  <c r="F307" i="3" s="1"/>
  <c r="F306" i="3" s="1"/>
  <c r="F303" i="3"/>
  <c r="F302" i="3" s="1"/>
  <c r="F301" i="3" s="1"/>
  <c r="F291" i="3"/>
  <c r="F290" i="3" s="1"/>
  <c r="F289" i="3" s="1"/>
  <c r="F287" i="3"/>
  <c r="F285" i="3"/>
  <c r="F283" i="3"/>
  <c r="F280" i="3"/>
  <c r="F278" i="3"/>
  <c r="F273" i="3"/>
  <c r="F272" i="3" s="1"/>
  <c r="F271" i="3" s="1"/>
  <c r="F269" i="3"/>
  <c r="F266" i="3"/>
  <c r="F264" i="3"/>
  <c r="F261" i="3"/>
  <c r="F259" i="3"/>
  <c r="F255" i="3"/>
  <c r="F253" i="3"/>
  <c r="F251" i="3"/>
  <c r="F248" i="3"/>
  <c r="F241" i="3"/>
  <c r="F239" i="3"/>
  <c r="F237" i="3"/>
  <c r="F235" i="3"/>
  <c r="F233" i="3"/>
  <c r="F231" i="3"/>
  <c r="F228" i="3"/>
  <c r="F226" i="3"/>
  <c r="F224" i="3"/>
  <c r="F222" i="3"/>
  <c r="F220" i="3"/>
  <c r="F216" i="3"/>
  <c r="F214" i="3"/>
  <c r="F213" i="3" s="1"/>
  <c r="F211" i="3"/>
  <c r="F209" i="3"/>
  <c r="F207" i="3"/>
  <c r="F205" i="3"/>
  <c r="F199" i="3"/>
  <c r="F198" i="3" s="1"/>
  <c r="F197" i="3" s="1"/>
  <c r="F194" i="3"/>
  <c r="F192" i="3"/>
  <c r="F189" i="3"/>
  <c r="F186" i="3"/>
  <c r="F184" i="3"/>
  <c r="F180" i="3"/>
  <c r="F174" i="3"/>
  <c r="F166" i="3"/>
  <c r="F164" i="3"/>
  <c r="F162" i="3"/>
  <c r="F151" i="3"/>
  <c r="F150" i="3" s="1"/>
  <c r="F148" i="3"/>
  <c r="F146" i="3"/>
  <c r="F142" i="3"/>
  <c r="F140" i="3"/>
  <c r="F136" i="3"/>
  <c r="F132" i="3"/>
  <c r="F129" i="3"/>
  <c r="F125" i="3"/>
  <c r="F121" i="3"/>
  <c r="F114" i="3"/>
  <c r="F113" i="3" s="1"/>
  <c r="F111" i="3"/>
  <c r="F108" i="3"/>
  <c r="F106" i="3"/>
  <c r="F102" i="3"/>
  <c r="F101" i="3"/>
  <c r="F99" i="3"/>
  <c r="F98" i="3"/>
  <c r="F97" i="3" s="1"/>
  <c r="F96" i="3" s="1"/>
  <c r="F95" i="3" s="1"/>
  <c r="F93" i="3"/>
  <c r="F92" i="3" s="1"/>
  <c r="F91" i="3" s="1"/>
  <c r="F89" i="3"/>
  <c r="F87" i="3"/>
  <c r="F78" i="3"/>
  <c r="F74" i="3"/>
  <c r="F69" i="3"/>
  <c r="F64" i="3"/>
  <c r="F62" i="3"/>
  <c r="F56" i="3"/>
  <c r="F55" i="3" s="1"/>
  <c r="F53" i="3"/>
  <c r="F49" i="3"/>
  <c r="F48" i="3" s="1"/>
  <c r="F42" i="3"/>
  <c r="F39" i="3"/>
  <c r="F38" i="3" s="1"/>
  <c r="F36" i="3"/>
  <c r="F35" i="3" s="1"/>
  <c r="F33" i="3"/>
  <c r="F32" i="3" s="1"/>
  <c r="F28" i="3"/>
  <c r="F26" i="3"/>
  <c r="F23" i="3"/>
  <c r="F19" i="3"/>
  <c r="F18" i="3" s="1"/>
  <c r="F16" i="3"/>
  <c r="F13" i="3"/>
  <c r="F12" i="3"/>
  <c r="F11" i="3"/>
  <c r="F359" i="3" l="1"/>
  <c r="F334" i="3"/>
  <c r="F333" i="3" s="1"/>
  <c r="F332" i="3" s="1"/>
  <c r="F313" i="3"/>
  <c r="F312" i="3" s="1"/>
  <c r="F311" i="3" s="1"/>
  <c r="F310" i="3" s="1"/>
  <c r="F145" i="3"/>
  <c r="F282" i="3"/>
  <c r="F277" i="3" s="1"/>
  <c r="F276" i="3" s="1"/>
  <c r="F219" i="3"/>
  <c r="F204" i="3"/>
  <c r="F188" i="3"/>
  <c r="F183" i="3" s="1"/>
  <c r="F182" i="3" s="1"/>
  <c r="F110" i="3"/>
  <c r="F105" i="3"/>
  <c r="F68" i="3"/>
  <c r="F25" i="3"/>
  <c r="F22" i="3" s="1"/>
  <c r="F15" i="3"/>
  <c r="F247" i="3"/>
  <c r="F346" i="3"/>
  <c r="F345" i="3" s="1"/>
  <c r="F344" i="3" s="1"/>
  <c r="F120" i="3"/>
  <c r="F119" i="3" s="1"/>
  <c r="F131" i="3"/>
  <c r="F128" i="3" s="1"/>
  <c r="F161" i="3"/>
  <c r="F158" i="3" s="1"/>
  <c r="F157" i="3" s="1"/>
  <c r="F156" i="3" s="1"/>
  <c r="F61" i="3"/>
  <c r="F60" i="3" s="1"/>
  <c r="F258" i="3"/>
  <c r="F257" i="3" s="1"/>
  <c r="F377" i="3"/>
  <c r="F300" i="3" l="1"/>
  <c r="F203" i="3"/>
  <c r="F127" i="3"/>
  <c r="F104" i="3"/>
  <c r="F41" i="3"/>
  <c r="F10" i="3" s="1"/>
  <c r="C61" i="2"/>
  <c r="F381" i="3" l="1"/>
  <c r="C53" i="2"/>
  <c r="C59" i="2" l="1"/>
  <c r="C57" i="2"/>
  <c r="C37" i="2"/>
  <c r="C15" i="2"/>
  <c r="C13" i="2"/>
  <c r="C10" i="2"/>
  <c r="C9" i="2" s="1"/>
  <c r="C12" i="2" l="1"/>
  <c r="C8" i="2" s="1"/>
  <c r="C82" i="1" l="1"/>
  <c r="C15" i="1"/>
  <c r="C28" i="1"/>
  <c r="C16" i="1"/>
  <c r="C101" i="1" l="1"/>
  <c r="C100" i="1"/>
  <c r="C80" i="1"/>
  <c r="C79" i="1" s="1"/>
  <c r="C77" i="1"/>
  <c r="C76" i="1" s="1"/>
  <c r="C74" i="1"/>
  <c r="C71" i="1"/>
  <c r="C69" i="1"/>
  <c r="C66" i="1"/>
  <c r="C65" i="1"/>
  <c r="C60" i="1"/>
  <c r="C59" i="1" s="1"/>
  <c r="C56" i="1"/>
  <c r="C55" i="1" s="1"/>
  <c r="C53" i="1"/>
  <c r="C52" i="1" s="1"/>
  <c r="C50" i="1"/>
  <c r="C49" i="1" s="1"/>
  <c r="C46" i="1"/>
  <c r="C44" i="1"/>
  <c r="C41" i="1"/>
  <c r="C39" i="1"/>
  <c r="C38" i="1" s="1"/>
  <c r="C36" i="1"/>
  <c r="C34" i="1"/>
  <c r="C31" i="1"/>
  <c r="C25" i="1"/>
  <c r="C22" i="1" s="1"/>
  <c r="C23" i="1"/>
  <c r="C11" i="1"/>
  <c r="C10" i="1" s="1"/>
  <c r="C48" i="1" l="1"/>
  <c r="C43" i="1"/>
  <c r="C21" i="1"/>
  <c r="C33" i="1"/>
  <c r="C73" i="1"/>
  <c r="C68" i="1"/>
  <c r="C64" i="1" s="1"/>
  <c r="C9" i="1"/>
</calcChain>
</file>

<file path=xl/sharedStrings.xml><?xml version="1.0" encoding="utf-8"?>
<sst xmlns="http://schemas.openxmlformats.org/spreadsheetml/2006/main" count="3879" uniqueCount="683">
  <si>
    <t>Приложение 1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</si>
  <si>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</si>
  <si>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</si>
  <si>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</si>
  <si>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</si>
  <si>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</si>
  <si>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</si>
  <si>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</si>
  <si>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</si>
  <si>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</si>
  <si>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</si>
  <si>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</si>
  <si>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</si>
  <si>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</si>
  <si>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</si>
  <si>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</si>
  <si>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</si>
  <si>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</si>
  <si>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</si>
  <si>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</si>
  <si>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</si>
  <si>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</si>
  <si>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</si>
  <si>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</si>
  <si>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</si>
  <si>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</si>
  <si>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</si>
  <si>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</si>
  <si>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</si>
  <si>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</si>
  <si>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</si>
  <si>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</si>
  <si>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</si>
  <si>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</si>
  <si>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</si>
  <si>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</si>
  <si>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</si>
  <si>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</si>
  <si>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</si>
  <si>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</si>
  <si>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</si>
  <si>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</si>
  <si>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</si>
  <si>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</si>
  <si>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</si>
  <si>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</si>
  <si>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</si>
  <si>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</si>
  <si>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</si>
  <si>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</si>
  <si>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</si>
  <si>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</si>
  <si>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</si>
  <si>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</si>
  <si>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</si>
  <si>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</si>
  <si>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</si>
  <si>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</si>
  <si>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</si>
  <si>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</si>
  <si>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</si>
  <si>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</si>
  <si>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</si>
  <si>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</si>
  <si>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</si>
  <si>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</si>
  <si>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</si>
  <si>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</si>
  <si>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</si>
  <si>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</si>
  <si>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</si>
  <si>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</si>
  <si>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</si>
  <si>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</si>
  <si>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</si>
  <si>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</si>
  <si>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</si>
  <si>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</si>
  <si>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</si>
  <si>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</si>
  <si>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</si>
  <si>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</si>
  <si>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</si>
  <si>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</si>
  <si>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</si>
  <si>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</si>
  <si>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</si>
  <si>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</si>
  <si>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</si>
  <si>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</si>
  <si>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</si>
  <si>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</si>
  <si>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</si>
  <si>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</si>
  <si>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</si>
  <si>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</si>
  <si>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</si>
  <si>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</si>
  <si>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</si>
  <si>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</si>
  <si>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</si>
  <si>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</si>
  <si>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</si>
  <si>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</si>
  <si>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</si>
  <si>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</si>
  <si>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</si>
  <si>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</si>
  <si>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</si>
  <si>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</si>
  <si>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</si>
  <si>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</si>
  <si>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</si>
  <si>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</si>
  <si>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</si>
  <si>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</si>
  <si>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</si>
  <si>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</si>
  <si>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</si>
  <si>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</si>
  <si>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</si>
  <si>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</si>
  <si>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</si>
  <si>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</si>
  <si>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</si>
  <si>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</si>
  <si>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</si>
  <si>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</si>
  <si>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</si>
  <si>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</si>
  <si>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</si>
  <si>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 xml:space="preserve">000 1 14 01000 00 0000 410
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</si>
  <si>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</si>
  <si>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</si>
  <si>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</si>
  <si>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</si>
  <si>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</si>
  <si>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</si>
  <si>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</si>
  <si>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</si>
  <si>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</si>
  <si>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</si>
  <si>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</si>
  <si>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</si>
  <si>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</si>
  <si>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</si>
  <si>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</si>
  <si>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</si>
  <si>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</si>
  <si>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</si>
  <si>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</si>
  <si>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</si>
  <si>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</si>
  <si>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</si>
  <si>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</si>
  <si>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</si>
  <si>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</si>
  <si>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</si>
  <si>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</si>
  <si>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</si>
  <si>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</si>
  <si>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</si>
  <si>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</si>
  <si>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</si>
  <si>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</si>
  <si>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</si>
  <si>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</si>
  <si>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</si>
  <si>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</si>
  <si>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</si>
  <si>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</si>
  <si>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к  решению окружного  Совета депутатов </t>
  </si>
  <si>
    <t>000 103 02261 01 0000 110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</si>
  <si>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</si>
  <si>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</si>
  <si>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</si>
  <si>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</si>
  <si>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</si>
  <si>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</si>
  <si>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</si>
  <si>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</si>
  <si>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</si>
  <si>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</si>
  <si>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</si>
  <si>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</si>
  <si>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</si>
  <si>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</si>
  <si>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</si>
  <si>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</si>
  <si>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</si>
  <si>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</si>
  <si>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</si>
  <si>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</si>
  <si>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</si>
  <si>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</si>
  <si>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</si>
  <si>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</si>
  <si>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</si>
  <si>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</si>
  <si>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</si>
  <si>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</si>
  <si>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</si>
  <si>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</si>
  <si>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</si>
  <si>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</si>
  <si>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</si>
  <si>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</si>
  <si>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</si>
  <si>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</si>
  <si>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</si>
  <si>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</si>
  <si>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</si>
  <si>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</si>
  <si>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510 2 02 20077 04 0000 150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</si>
  <si>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</si>
  <si>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</si>
  <si>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</si>
  <si>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</si>
  <si>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</si>
  <si>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</si>
  <si>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</si>
  <si>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</si>
  <si>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(создание в дошкольных образовательных, организациях дполнительного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</si>
  <si>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510 2 02 25169 04 0000 150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</si>
  <si>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</si>
  <si>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</si>
  <si>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</si>
  <si>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</si>
  <si>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</si>
  <si>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510 2 02 25497 04 0000 150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</si>
  <si>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</si>
  <si>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</si>
  <si>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</si>
  <si>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</si>
  <si>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</si>
  <si>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</si>
  <si>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поддержку муниципальных газет </t>
  </si>
  <si>
    <t>Субсидии бюджетам городских округов за счет средств резервного фонда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</si>
  <si>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</si>
  <si>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муниципальных программ формирования городской среды на дворовые территории</t>
  </si>
  <si>
    <t>Субсидии бюджетам городских округов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</si>
  <si>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</si>
  <si>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</si>
  <si>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</si>
  <si>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</si>
  <si>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</si>
  <si>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</si>
  <si>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</si>
  <si>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</si>
  <si>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</si>
  <si>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</si>
  <si>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</si>
  <si>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</si>
  <si>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</si>
  <si>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</si>
  <si>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</si>
  <si>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</si>
  <si>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</si>
  <si>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</si>
  <si>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</si>
  <si>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</si>
  <si>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</si>
  <si>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</si>
  <si>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</si>
  <si>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</si>
  <si>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</si>
  <si>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510 2 02 45303 04 0000 150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</si>
  <si>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</si>
  <si>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510 2 02 49999 04 0000 150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</si>
  <si>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</si>
  <si>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</si>
  <si>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</si>
  <si>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</si>
  <si>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</si>
  <si>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</si>
  <si>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</si>
  <si>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</si>
  <si>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</si>
  <si>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510 2 02 49001 04 0000 150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</si>
  <si>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</si>
  <si>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Субсидии на переселение граждан из аварийного жилищного фонда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</si>
  <si>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</si>
  <si>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</si>
  <si>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</si>
  <si>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000 2 19 6001 04 0000 150</t>
  </si>
  <si>
    <t xml:space="preserve">Приложение  3 </t>
  </si>
  <si>
    <t>к решению окружного Совета депутатов</t>
  </si>
  <si>
    <t>РЗ</t>
  </si>
  <si>
    <t>Пр</t>
  </si>
  <si>
    <t>КЦСР</t>
  </si>
  <si>
    <t>КВР</t>
  </si>
  <si>
    <t>2020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</si>
  <si>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</si>
  <si>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</si>
  <si>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</si>
  <si>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</si>
  <si>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</si>
  <si>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</si>
  <si>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</si>
  <si>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</si>
  <si>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</si>
  <si>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</si>
  <si>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</si>
  <si>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</si>
  <si>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</si>
  <si>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</si>
  <si>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</si>
  <si>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</si>
  <si>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</si>
  <si>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</si>
  <si>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</si>
  <si>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</si>
  <si>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</si>
  <si>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</si>
  <si>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</si>
  <si>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</si>
  <si>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</si>
  <si>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</si>
  <si>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</si>
  <si>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</si>
  <si>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</si>
  <si>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</si>
  <si>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</si>
  <si>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</si>
  <si>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</si>
  <si>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</si>
  <si>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</si>
  <si>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</si>
  <si>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</si>
  <si>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</si>
  <si>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</si>
  <si>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</si>
  <si>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</si>
  <si>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</si>
  <si>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</si>
  <si>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</si>
  <si>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</si>
  <si>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</si>
  <si>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</si>
  <si>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</si>
  <si>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</si>
  <si>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</si>
  <si>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</si>
  <si>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</si>
  <si>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</si>
  <si>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</si>
  <si>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</si>
  <si>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</si>
  <si>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</si>
  <si>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</si>
  <si>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</si>
  <si>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</si>
  <si>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</si>
  <si>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</si>
  <si>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</si>
  <si>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</si>
  <si>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</si>
  <si>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</si>
  <si>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</si>
  <si>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</si>
  <si>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22 1 77 28005</t>
  </si>
  <si>
    <t>Социальное обеспечение и иные выплаты населению</t>
  </si>
  <si>
    <t>300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</si>
  <si>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</si>
  <si>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</si>
  <si>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</si>
  <si>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</si>
  <si>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</si>
  <si>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</si>
  <si>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</si>
  <si>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Расходы за счет средств резервного фонда Правительства КО</t>
  </si>
  <si>
    <t>99 2 00 21910</t>
  </si>
  <si>
    <t>22 1 7711005</t>
  </si>
  <si>
    <t>22 1 7711011</t>
  </si>
  <si>
    <t>22 1 7711012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</si>
  <si>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</si>
  <si>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</si>
  <si>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</si>
  <si>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</si>
  <si>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</si>
  <si>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</si>
  <si>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</si>
  <si>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</si>
  <si>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</si>
  <si>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</si>
  <si>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</si>
  <si>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</si>
  <si>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</si>
  <si>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</si>
  <si>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</si>
  <si>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</si>
  <si>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</si>
  <si>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</si>
  <si>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</si>
  <si>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</si>
  <si>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122 Н 97 1220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</si>
  <si>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</si>
  <si>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</si>
  <si>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</si>
  <si>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</si>
  <si>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</si>
  <si>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</si>
  <si>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</si>
  <si>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</si>
  <si>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</si>
  <si>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</si>
  <si>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</si>
  <si>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</si>
  <si>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</si>
  <si>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</si>
  <si>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</si>
  <si>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</si>
  <si>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</si>
  <si>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</si>
  <si>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</si>
  <si>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22 1 77 33000</t>
  </si>
  <si>
    <t>Расходы за счет средств Резервного фонда Правительства КО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</si>
  <si>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</si>
  <si>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</si>
  <si>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</si>
  <si>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</si>
  <si>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</si>
  <si>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</si>
  <si>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</si>
  <si>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</si>
  <si>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</si>
  <si>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</si>
  <si>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</si>
  <si>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</si>
  <si>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</si>
  <si>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</si>
  <si>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</si>
  <si>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</si>
  <si>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</si>
  <si>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</si>
  <si>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</si>
  <si>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</si>
  <si>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</si>
  <si>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</si>
  <si>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</si>
  <si>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Расходы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</si>
  <si>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</si>
  <si>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</si>
  <si>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</si>
  <si>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 xml:space="preserve">Программа конкретных дел благоустройства территории муниципального образования "Советский городской округ" 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</si>
  <si>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</si>
  <si>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</si>
  <si>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</si>
  <si>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</si>
  <si>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</si>
  <si>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</si>
  <si>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</si>
  <si>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</si>
  <si>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</si>
  <si>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</si>
  <si>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</si>
  <si>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</si>
  <si>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</si>
  <si>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</si>
  <si>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Субсидии на мероприятия государственной программы Российской Федерации "Доступная среда"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адптированным основным общеобразовательным программам) условий для получения детьми-инвалидами качественного образования)</t>
  </si>
  <si>
    <t>03 5 79 R0279</t>
  </si>
  <si>
    <t>99 2 00 21911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</si>
  <si>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</si>
  <si>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</si>
  <si>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</si>
  <si>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</si>
  <si>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</si>
  <si>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02 2 39 R3040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</si>
  <si>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</si>
  <si>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</si>
  <si>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</si>
  <si>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</si>
  <si>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</si>
  <si>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</si>
  <si>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</si>
  <si>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</si>
  <si>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</si>
  <si>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</si>
  <si>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</si>
  <si>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 2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</si>
  <si>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</si>
  <si>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</si>
  <si>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</si>
  <si>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</si>
  <si>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</si>
  <si>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</si>
  <si>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</si>
  <si>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</si>
  <si>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</si>
  <si>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</si>
  <si>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</si>
  <si>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</si>
  <si>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</si>
  <si>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</si>
  <si>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</si>
  <si>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</si>
  <si>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</si>
  <si>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</si>
  <si>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</si>
  <si>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</si>
  <si>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</si>
  <si>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</si>
  <si>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</si>
  <si>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</si>
  <si>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</si>
  <si>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</si>
  <si>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</si>
  <si>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</si>
  <si>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</si>
  <si>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</si>
  <si>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</si>
  <si>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</si>
  <si>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</si>
  <si>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</si>
  <si>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</si>
  <si>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</si>
  <si>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</si>
  <si>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</si>
  <si>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</si>
  <si>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</si>
  <si>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</si>
  <si>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</si>
  <si>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</si>
  <si>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</si>
  <si>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</si>
  <si>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</si>
  <si>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</si>
  <si>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</si>
  <si>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</si>
  <si>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</si>
  <si>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</si>
  <si>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</si>
  <si>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</si>
  <si>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</si>
  <si>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</si>
  <si>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</si>
  <si>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</si>
  <si>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</si>
  <si>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</si>
  <si>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</si>
  <si>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</si>
  <si>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</si>
  <si>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</si>
  <si>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</si>
  <si>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06 1 Б8 71030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</si>
  <si>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</si>
  <si>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</si>
  <si>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</si>
  <si>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</si>
  <si>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</si>
  <si>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</si>
  <si>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</si>
  <si>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</si>
  <si>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</si>
  <si>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</si>
  <si>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</si>
  <si>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</si>
  <si>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</si>
  <si>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</si>
  <si>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</si>
  <si>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</si>
  <si>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</si>
  <si>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</si>
  <si>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</si>
  <si>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</si>
  <si>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</si>
  <si>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</si>
  <si>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</si>
  <si>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</si>
  <si>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</si>
  <si>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</si>
  <si>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</si>
  <si>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</si>
  <si>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</si>
  <si>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</si>
  <si>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</si>
  <si>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17 9 У7 58790</t>
  </si>
  <si>
    <t xml:space="preserve">Приложение 4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</si>
  <si>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</si>
  <si>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</si>
  <si>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</si>
  <si>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</si>
  <si>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</si>
  <si>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</si>
  <si>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</si>
  <si>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</si>
  <si>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</si>
  <si>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</si>
  <si>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</si>
  <si>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</si>
  <si>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</si>
  <si>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</si>
  <si>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</si>
  <si>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</si>
  <si>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</si>
  <si>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</si>
  <si>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</si>
  <si>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</si>
  <si>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</si>
  <si>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</si>
  <si>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</si>
  <si>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</si>
  <si>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</si>
  <si>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</si>
  <si>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</si>
  <si>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71220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</si>
  <si>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</si>
  <si>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</si>
  <si>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</si>
  <si>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</si>
  <si>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</si>
  <si>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</si>
  <si>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</si>
  <si>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 xml:space="preserve">Расходы за счет средств Резервного фонда Правительства КО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</si>
  <si>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</si>
  <si>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</si>
  <si>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</si>
  <si>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</si>
  <si>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</si>
  <si>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</si>
  <si>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</si>
  <si>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02 2Е1 51690</t>
  </si>
  <si>
    <t>02 2 E2 54910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</si>
  <si>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</si>
  <si>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</si>
  <si>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</si>
  <si>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Обеспечение публично-нормативных обязательств Советского городского округа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</si>
  <si>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</si>
  <si>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</si>
  <si>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</si>
  <si>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</si>
  <si>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</si>
  <si>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</si>
  <si>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</si>
  <si>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</si>
  <si>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</si>
  <si>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</si>
  <si>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</si>
  <si>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</si>
  <si>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</si>
  <si>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</si>
  <si>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</si>
  <si>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</si>
  <si>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</si>
  <si>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Исполнение по ведомственной структуре расходов бюджета Советского городского округа</t>
  </si>
  <si>
    <t xml:space="preserve"> за 2020 год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</si>
  <si>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</si>
  <si>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</si>
  <si>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</si>
  <si>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</si>
  <si>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</si>
  <si>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</si>
  <si>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</si>
  <si>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</si>
  <si>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</si>
  <si>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</si>
  <si>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</si>
  <si>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</si>
  <si>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</si>
  <si>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</si>
  <si>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</si>
  <si>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</si>
  <si>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</si>
  <si>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</si>
  <si>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</si>
  <si>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</si>
  <si>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</si>
  <si>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</si>
  <si>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</si>
  <si>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</si>
  <si>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</si>
  <si>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</si>
  <si>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</si>
  <si>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</si>
  <si>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в 2020 году</t>
  </si>
  <si>
    <t xml:space="preserve">          Исполнение налоговых и неналоговых доходов бюджета Советского городского округа  за 2020 год</t>
  </si>
  <si>
    <t xml:space="preserve">                   Исполнение безвозмездных поступлений за 2020 год</t>
  </si>
  <si>
    <t xml:space="preserve">     Исполнение расходов бюджета   по разделам и подразделам, целевым статьям и видам  расходов классификации расходов бюджета за 2020 год                                                                                           </t>
  </si>
  <si>
    <t xml:space="preserve"> Сумма   (тыс.руб.)</t>
  </si>
  <si>
    <t xml:space="preserve">                                                                                                                                    от  "30" июня  2021г.  № 88</t>
  </si>
  <si>
    <t xml:space="preserve"> от  "30"  июня  2021г.  № 88</t>
  </si>
  <si>
    <t xml:space="preserve"> от  "30"июня  2021 г.  № 88</t>
  </si>
  <si>
    <t xml:space="preserve"> от  "30 " июня  2021 г.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</si>
</sst>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9" fontId="17" fillId="0" borderId="3">
      <alignment horizontal="left" vertical="center" wrapText="1" indent="1"/>
    </xf>
    <xf numFmtId="0" fontId="42" fillId="0" borderId="0"/>
    <xf numFmtId="0" fontId="42" fillId="0" borderId="0"/>
    <xf numFmtId="0" fontId="42" fillId="0" borderId="0"/>
  </cellStyleXfs>
  <cellXfs count="376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18" fillId="0" borderId="3" xfId="3" applyNumberFormat="1" applyFont="1" applyProtection="1">
      <alignment horizontal="left" vertical="center" wrapText="1" inden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20" fillId="0" borderId="0" xfId="1" applyFont="1" applyFill="1" applyBorder="1"/>
    <xf numFmtId="0" fontId="3" fillId="0" borderId="2" xfId="1" applyFont="1" applyFill="1" applyBorder="1" applyAlignment="1">
      <alignment horizontal="left" wrapText="1"/>
    </xf>
    <xf numFmtId="0" fontId="20" fillId="0" borderId="4" xfId="1" applyFont="1" applyFill="1" applyBorder="1"/>
    <xf numFmtId="4" fontId="2" fillId="0" borderId="0" xfId="1" applyNumberFormat="1" applyFont="1" applyFill="1" applyBorder="1"/>
    <xf numFmtId="0" fontId="5" fillId="0" borderId="2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21" fillId="0" borderId="2" xfId="1" applyFont="1" applyFill="1" applyBorder="1" applyAlignment="1">
      <alignment horizontal="left" wrapText="1"/>
    </xf>
    <xf numFmtId="0" fontId="14" fillId="0" borderId="4" xfId="1" applyFont="1" applyFill="1" applyBorder="1"/>
    <xf numFmtId="4" fontId="14" fillId="0" borderId="0" xfId="1" applyNumberFormat="1" applyFont="1" applyFill="1" applyBorder="1"/>
    <xf numFmtId="0" fontId="14" fillId="0" borderId="0" xfId="1" applyFont="1" applyFill="1" applyBorder="1"/>
    <xf numFmtId="0" fontId="2" fillId="0" borderId="4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22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/>
    </xf>
    <xf numFmtId="0" fontId="21" fillId="0" borderId="2" xfId="2" applyFont="1" applyBorder="1" applyAlignment="1">
      <alignment vertical="center" wrapText="1"/>
    </xf>
    <xf numFmtId="0" fontId="21" fillId="0" borderId="2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0" fontId="8" fillId="0" borderId="2" xfId="1" applyFont="1" applyBorder="1" applyAlignment="1">
      <alignment wrapText="1"/>
    </xf>
    <xf numFmtId="0" fontId="6" fillId="0" borderId="2" xfId="2" applyFont="1" applyBorder="1" applyAlignment="1">
      <alignment wrapText="1"/>
    </xf>
    <xf numFmtId="4" fontId="11" fillId="0" borderId="2" xfId="1" applyNumberFormat="1" applyFont="1" applyFill="1" applyBorder="1" applyAlignment="1">
      <alignment horizontal="center"/>
    </xf>
    <xf numFmtId="0" fontId="23" fillId="0" borderId="2" xfId="0" applyFont="1" applyBorder="1" applyAlignment="1">
      <alignment wrapText="1" shrinkToFit="1"/>
    </xf>
    <xf numFmtId="0" fontId="6" fillId="0" borderId="2" xfId="1" applyFont="1" applyFill="1" applyBorder="1" applyAlignment="1">
      <alignment wrapText="1" shrinkToFit="1"/>
    </xf>
    <xf numFmtId="4" fontId="4" fillId="0" borderId="2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2" xfId="1" applyFont="1" applyFill="1" applyBorder="1" applyAlignment="1">
      <alignment wrapText="1" shrinkToFit="1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24" fillId="0" borderId="1" xfId="2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3" fontId="25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6" fillId="0" borderId="0" xfId="2" applyFont="1" applyFill="1"/>
    <xf numFmtId="0" fontId="27" fillId="0" borderId="0" xfId="2" applyFont="1" applyFill="1"/>
    <xf numFmtId="49" fontId="14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0" fontId="14" fillId="2" borderId="2" xfId="0" applyFont="1" applyFill="1" applyBorder="1" applyAlignment="1">
      <alignment horizontal="left" vertical="top" wrapText="1" shrinkToFit="1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7" fillId="0" borderId="2" xfId="2" applyFont="1" applyFill="1" applyBorder="1" applyAlignment="1" applyProtection="1">
      <alignment horizontal="left" wrapText="1" shrinkToFit="1"/>
      <protection locked="0"/>
    </xf>
    <xf numFmtId="49" fontId="27" fillId="0" borderId="2" xfId="2" applyNumberFormat="1" applyFont="1" applyFill="1" applyBorder="1" applyAlignment="1">
      <alignment horizontal="center"/>
    </xf>
    <xf numFmtId="49" fontId="27" fillId="0" borderId="2" xfId="2" applyNumberFormat="1" applyFont="1" applyFill="1" applyBorder="1" applyAlignment="1">
      <alignment horizontal="center" wrapText="1"/>
    </xf>
    <xf numFmtId="0" fontId="28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29" fillId="0" borderId="0" xfId="2" applyFont="1" applyFill="1"/>
    <xf numFmtId="0" fontId="30" fillId="0" borderId="0" xfId="2" applyFont="1" applyFill="1"/>
    <xf numFmtId="0" fontId="31" fillId="0" borderId="0" xfId="2" applyFont="1" applyFill="1"/>
    <xf numFmtId="0" fontId="32" fillId="0" borderId="0" xfId="2" applyFont="1" applyFill="1"/>
    <xf numFmtId="0" fontId="33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6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0" fontId="34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14" fillId="0" borderId="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49" fontId="13" fillId="0" borderId="8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center"/>
    </xf>
    <xf numFmtId="49" fontId="9" fillId="0" borderId="8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36" fillId="0" borderId="0" xfId="2" applyFont="1" applyFill="1"/>
    <xf numFmtId="0" fontId="37" fillId="0" borderId="0" xfId="2" applyFont="1" applyFill="1"/>
    <xf numFmtId="49" fontId="14" fillId="0" borderId="2" xfId="2" applyNumberFormat="1" applyFont="1" applyFill="1" applyBorder="1" applyAlignment="1">
      <alignment horizontal="center" wrapText="1" shrinkToFit="1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>
      <alignment wrapText="1"/>
    </xf>
    <xf numFmtId="0" fontId="7" fillId="0" borderId="0" xfId="2" applyFont="1" applyFill="1"/>
    <xf numFmtId="0" fontId="11" fillId="0" borderId="0" xfId="2" applyFont="1" applyFill="1"/>
    <xf numFmtId="49" fontId="7" fillId="0" borderId="2" xfId="2" applyNumberFormat="1" applyFont="1" applyFill="1" applyBorder="1" applyAlignment="1">
      <alignment horizontal="center"/>
    </xf>
    <xf numFmtId="0" fontId="21" fillId="0" borderId="0" xfId="2" applyFont="1" applyFill="1"/>
    <xf numFmtId="0" fontId="26" fillId="0" borderId="2" xfId="2" applyFont="1" applyFill="1" applyBorder="1" applyAlignment="1" applyProtection="1">
      <alignment horizontal="left" wrapText="1" shrinkToFit="1"/>
      <protection locked="0"/>
    </xf>
    <xf numFmtId="49" fontId="26" fillId="0" borderId="2" xfId="2" applyNumberFormat="1" applyFont="1" applyFill="1" applyBorder="1" applyAlignment="1">
      <alignment horizontal="center"/>
    </xf>
    <xf numFmtId="4" fontId="26" fillId="0" borderId="2" xfId="2" applyNumberFormat="1" applyFont="1" applyFill="1" applyBorder="1" applyAlignment="1">
      <alignment horizontal="center"/>
    </xf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27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 wrapText="1" shrinkToFit="1"/>
    </xf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0" fontId="15" fillId="0" borderId="1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 vertical="center" wrapText="1" shrinkToFit="1"/>
    </xf>
    <xf numFmtId="49" fontId="11" fillId="0" borderId="15" xfId="2" applyNumberFormat="1" applyFont="1" applyFill="1" applyBorder="1" applyAlignment="1">
      <alignment horizontal="center"/>
    </xf>
    <xf numFmtId="164" fontId="11" fillId="0" borderId="16" xfId="2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left" wrapText="1"/>
    </xf>
    <xf numFmtId="49" fontId="9" fillId="0" borderId="15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1" fillId="0" borderId="0" xfId="2" applyFont="1" applyFill="1" applyAlignment="1"/>
    <xf numFmtId="0" fontId="14" fillId="0" borderId="14" xfId="2" applyFont="1" applyFill="1" applyBorder="1" applyAlignment="1">
      <alignment horizontal="left" wrapText="1"/>
    </xf>
    <xf numFmtId="49" fontId="7" fillId="0" borderId="15" xfId="2" applyNumberFormat="1" applyFont="1" applyFill="1" applyBorder="1" applyAlignment="1">
      <alignment horizontal="center"/>
    </xf>
    <xf numFmtId="49" fontId="14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/>
    </xf>
    <xf numFmtId="49" fontId="13" fillId="0" borderId="15" xfId="2" applyNumberFormat="1" applyFont="1" applyFill="1" applyBorder="1" applyAlignment="1">
      <alignment horizontal="center"/>
    </xf>
    <xf numFmtId="49" fontId="13" fillId="0" borderId="15" xfId="2" applyNumberFormat="1" applyFont="1" applyFill="1" applyBorder="1" applyAlignment="1">
      <alignment horizontal="center" wrapText="1"/>
    </xf>
    <xf numFmtId="164" fontId="13" fillId="0" borderId="16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0" fillId="0" borderId="0" xfId="2" applyFont="1" applyFill="1" applyAlignment="1"/>
    <xf numFmtId="0" fontId="11" fillId="0" borderId="14" xfId="2" applyFont="1" applyFill="1" applyBorder="1" applyAlignment="1">
      <alignment horizontal="left" wrapText="1"/>
    </xf>
    <xf numFmtId="0" fontId="38" fillId="0" borderId="0" xfId="2" applyFont="1" applyFill="1" applyAlignment="1"/>
    <xf numFmtId="0" fontId="26" fillId="0" borderId="0" xfId="2" applyFont="1" applyFill="1" applyAlignment="1"/>
    <xf numFmtId="49" fontId="14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wrapText="1" shrinkToFit="1"/>
    </xf>
    <xf numFmtId="0" fontId="11" fillId="0" borderId="14" xfId="2" applyFont="1" applyFill="1" applyBorder="1" applyAlignment="1">
      <alignment horizontal="left"/>
    </xf>
    <xf numFmtId="49" fontId="11" fillId="0" borderId="15" xfId="2" applyNumberFormat="1" applyFont="1" applyFill="1" applyBorder="1" applyAlignment="1">
      <alignment horizontal="center" wrapText="1"/>
    </xf>
    <xf numFmtId="49" fontId="7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49" fontId="14" fillId="0" borderId="15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49" fontId="39" fillId="0" borderId="15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left"/>
    </xf>
    <xf numFmtId="0" fontId="15" fillId="0" borderId="0" xfId="2" applyFont="1" applyFill="1" applyAlignment="1"/>
    <xf numFmtId="0" fontId="14" fillId="0" borderId="14" xfId="2" applyFont="1" applyFill="1" applyBorder="1" applyAlignment="1">
      <alignment horizontal="left" wrapText="1" shrinkToFit="1"/>
    </xf>
    <xf numFmtId="0" fontId="27" fillId="0" borderId="0" xfId="2" applyFont="1" applyFill="1" applyAlignment="1"/>
    <xf numFmtId="0" fontId="14" fillId="0" borderId="14" xfId="2" applyFont="1" applyFill="1" applyBorder="1" applyAlignment="1">
      <alignment horizontal="left"/>
    </xf>
    <xf numFmtId="0" fontId="8" fillId="0" borderId="14" xfId="2" applyFont="1" applyFill="1" applyBorder="1" applyAlignment="1">
      <alignment wrapText="1" shrinkToFit="1"/>
    </xf>
    <xf numFmtId="49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9" fillId="0" borderId="14" xfId="2" applyFont="1" applyFill="1" applyBorder="1" applyAlignment="1">
      <alignment wrapText="1" shrinkToFit="1"/>
    </xf>
    <xf numFmtId="0" fontId="8" fillId="0" borderId="14" xfId="2" applyFont="1" applyFill="1" applyBorder="1" applyAlignment="1">
      <alignment horizontal="left" wrapText="1"/>
    </xf>
    <xf numFmtId="49" fontId="8" fillId="0" borderId="15" xfId="2" applyNumberFormat="1" applyFont="1" applyFill="1" applyBorder="1" applyAlignment="1">
      <alignment horizontal="center" wrapText="1"/>
    </xf>
    <xf numFmtId="0" fontId="39" fillId="0" borderId="0" xfId="2" applyFont="1" applyFill="1" applyAlignment="1"/>
    <xf numFmtId="49" fontId="40" fillId="0" borderId="15" xfId="2" applyNumberFormat="1" applyFont="1" applyFill="1" applyBorder="1" applyAlignment="1">
      <alignment horizontal="center"/>
    </xf>
    <xf numFmtId="164" fontId="13" fillId="0" borderId="16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49" fontId="2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wrapText="1" shrinkToFit="1"/>
    </xf>
    <xf numFmtId="0" fontId="9" fillId="0" borderId="15" xfId="2" applyFont="1" applyFill="1" applyBorder="1" applyAlignment="1">
      <alignment horizontal="center" wrapText="1" shrinkToFit="1"/>
    </xf>
    <xf numFmtId="49" fontId="5" fillId="0" borderId="15" xfId="2" applyNumberFormat="1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center" wrapText="1" shrinkToFit="1"/>
    </xf>
    <xf numFmtId="0" fontId="13" fillId="0" borderId="15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wrapText="1"/>
    </xf>
    <xf numFmtId="49" fontId="14" fillId="0" borderId="15" xfId="2" applyNumberFormat="1" applyFont="1" applyFill="1" applyBorder="1" applyAlignment="1">
      <alignment horizontal="center" wrapText="1" shrinkToFit="1"/>
    </xf>
    <xf numFmtId="164" fontId="14" fillId="0" borderId="16" xfId="2" applyNumberFormat="1" applyFont="1" applyFill="1" applyBorder="1" applyAlignment="1">
      <alignment horizontal="center" wrapText="1" shrinkToFit="1"/>
    </xf>
    <xf numFmtId="49" fontId="13" fillId="0" borderId="15" xfId="2" applyNumberFormat="1" applyFont="1" applyFill="1" applyBorder="1" applyAlignment="1">
      <alignment horizontal="center" wrapText="1" shrinkToFit="1"/>
    </xf>
    <xf numFmtId="164" fontId="13" fillId="0" borderId="16" xfId="2" applyNumberFormat="1" applyFont="1" applyFill="1" applyBorder="1" applyAlignment="1">
      <alignment horizontal="center" wrapText="1" shrinkToFit="1"/>
    </xf>
    <xf numFmtId="0" fontId="13" fillId="0" borderId="17" xfId="2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center" wrapText="1" shrinkToFit="1"/>
    </xf>
    <xf numFmtId="0" fontId="11" fillId="0" borderId="15" xfId="2" applyFont="1" applyFill="1" applyBorder="1" applyAlignment="1">
      <alignment horizontal="center" wrapText="1" shrinkToFit="1"/>
    </xf>
    <xf numFmtId="0" fontId="13" fillId="0" borderId="14" xfId="2" applyFont="1" applyFill="1" applyBorder="1" applyAlignment="1">
      <alignment horizontal="left"/>
    </xf>
    <xf numFmtId="0" fontId="5" fillId="0" borderId="15" xfId="2" applyFont="1" applyFill="1" applyBorder="1" applyAlignment="1">
      <alignment horizontal="center" wrapText="1" shrinkToFit="1"/>
    </xf>
    <xf numFmtId="49" fontId="12" fillId="0" borderId="15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49" fontId="27" fillId="0" borderId="15" xfId="2" applyNumberFormat="1" applyFont="1" applyFill="1" applyBorder="1" applyAlignment="1">
      <alignment horizontal="center" wrapText="1"/>
    </xf>
    <xf numFmtId="164" fontId="15" fillId="0" borderId="16" xfId="2" applyNumberFormat="1" applyFont="1" applyFill="1" applyBorder="1" applyAlignment="1">
      <alignment horizontal="center"/>
    </xf>
    <xf numFmtId="0" fontId="11" fillId="0" borderId="14" xfId="2" applyFont="1" applyFill="1" applyBorder="1" applyAlignment="1">
      <alignment wrapText="1"/>
    </xf>
    <xf numFmtId="164" fontId="11" fillId="0" borderId="16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wrapText="1"/>
    </xf>
    <xf numFmtId="0" fontId="25" fillId="0" borderId="14" xfId="2" applyFont="1" applyFill="1" applyBorder="1" applyAlignment="1">
      <alignment horizontal="left" wrapText="1"/>
    </xf>
    <xf numFmtId="0" fontId="15" fillId="0" borderId="15" xfId="2" applyFont="1" applyFill="1" applyBorder="1" applyAlignment="1">
      <alignment horizontal="center" wrapText="1" shrinkToFit="1"/>
    </xf>
    <xf numFmtId="0" fontId="27" fillId="0" borderId="14" xfId="2" applyFont="1" applyFill="1" applyBorder="1" applyAlignment="1">
      <alignment horizontal="left" wrapText="1"/>
    </xf>
    <xf numFmtId="164" fontId="27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 shrinkToFit="1"/>
    </xf>
    <xf numFmtId="0" fontId="11" fillId="0" borderId="18" xfId="2" applyFont="1" applyFill="1" applyBorder="1" applyAlignment="1">
      <alignment horizontal="left" wrapText="1"/>
    </xf>
    <xf numFmtId="0" fontId="11" fillId="0" borderId="19" xfId="2" applyFont="1" applyFill="1" applyBorder="1" applyAlignment="1">
      <alignment horizontal="center" wrapText="1" shrinkToFit="1"/>
    </xf>
    <xf numFmtId="49" fontId="11" fillId="0" borderId="19" xfId="2" applyNumberFormat="1" applyFont="1" applyFill="1" applyBorder="1" applyAlignment="1">
      <alignment horizontal="center"/>
    </xf>
    <xf numFmtId="0" fontId="13" fillId="0" borderId="18" xfId="2" applyFont="1" applyFill="1" applyBorder="1" applyAlignment="1">
      <alignment horizontal="left" wrapText="1"/>
    </xf>
    <xf numFmtId="49" fontId="13" fillId="0" borderId="19" xfId="2" applyNumberFormat="1" applyFont="1" applyFill="1" applyBorder="1" applyAlignment="1">
      <alignment horizontal="center"/>
    </xf>
    <xf numFmtId="49" fontId="13" fillId="0" borderId="19" xfId="2" applyNumberFormat="1" applyFont="1" applyFill="1" applyBorder="1" applyAlignment="1">
      <alignment horizontal="center" wrapText="1"/>
    </xf>
    <xf numFmtId="0" fontId="14" fillId="0" borderId="18" xfId="2" applyFont="1" applyFill="1" applyBorder="1" applyAlignment="1">
      <alignment horizontal="left" wrapText="1"/>
    </xf>
    <xf numFmtId="0" fontId="14" fillId="0" borderId="20" xfId="2" applyFont="1" applyFill="1" applyBorder="1" applyAlignment="1">
      <alignment horizontal="center" wrapText="1" shrinkToFit="1"/>
    </xf>
    <xf numFmtId="49" fontId="14" fillId="0" borderId="19" xfId="2" applyNumberFormat="1" applyFont="1" applyFill="1" applyBorder="1" applyAlignment="1">
      <alignment horizontal="center"/>
    </xf>
    <xf numFmtId="49" fontId="14" fillId="0" borderId="19" xfId="2" applyNumberFormat="1" applyFont="1" applyFill="1" applyBorder="1" applyAlignment="1">
      <alignment horizontal="center" wrapText="1"/>
    </xf>
    <xf numFmtId="164" fontId="14" fillId="0" borderId="21" xfId="2" applyNumberFormat="1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 wrapText="1" shrinkToFit="1"/>
    </xf>
    <xf numFmtId="49" fontId="13" fillId="0" borderId="1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49" fontId="13" fillId="0" borderId="23" xfId="2" applyNumberFormat="1" applyFont="1" applyFill="1" applyBorder="1" applyAlignment="1">
      <alignment horizontal="center" wrapText="1"/>
    </xf>
    <xf numFmtId="0" fontId="11" fillId="0" borderId="24" xfId="2" applyFont="1" applyFill="1" applyBorder="1" applyAlignment="1">
      <alignment horizontal="center" wrapText="1" shrinkToFit="1"/>
    </xf>
    <xf numFmtId="49" fontId="11" fillId="0" borderId="24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49" fontId="14" fillId="0" borderId="22" xfId="2" applyNumberFormat="1" applyFont="1" applyFill="1" applyBorder="1" applyAlignment="1">
      <alignment horizontal="center" wrapText="1"/>
    </xf>
    <xf numFmtId="0" fontId="13" fillId="0" borderId="12" xfId="2" applyFont="1" applyFill="1" applyBorder="1" applyAlignment="1">
      <alignment horizontal="center" wrapText="1" shrinkToFit="1"/>
    </xf>
    <xf numFmtId="49" fontId="13" fillId="0" borderId="22" xfId="2" applyNumberFormat="1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wrapText="1" shrinkToFit="1"/>
    </xf>
    <xf numFmtId="49" fontId="14" fillId="0" borderId="24" xfId="2" applyNumberFormat="1" applyFont="1" applyFill="1" applyBorder="1" applyAlignment="1">
      <alignment horizontal="center"/>
    </xf>
    <xf numFmtId="49" fontId="13" fillId="0" borderId="24" xfId="2" applyNumberFormat="1" applyFont="1" applyFill="1" applyBorder="1" applyAlignment="1">
      <alignment horizontal="center"/>
    </xf>
    <xf numFmtId="49" fontId="13" fillId="0" borderId="24" xfId="2" applyNumberFormat="1" applyFont="1" applyFill="1" applyBorder="1" applyAlignment="1">
      <alignment horizontal="center" wrapText="1"/>
    </xf>
    <xf numFmtId="49" fontId="13" fillId="0" borderId="27" xfId="2" applyNumberFormat="1" applyFont="1" applyFill="1" applyBorder="1" applyAlignment="1">
      <alignment horizontal="center" wrapTex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41" fillId="0" borderId="0" xfId="2" applyNumberFormat="1" applyFont="1" applyFill="1"/>
    <xf numFmtId="164" fontId="14" fillId="0" borderId="0" xfId="2" applyNumberFormat="1" applyFont="1" applyFill="1"/>
    <xf numFmtId="0" fontId="2" fillId="0" borderId="0" xfId="0" applyFont="1" applyFill="1" applyAlignment="1"/>
    <xf numFmtId="164" fontId="10" fillId="0" borderId="16" xfId="2" applyNumberFormat="1" applyFont="1" applyFill="1" applyBorder="1" applyAlignment="1">
      <alignment horizontal="center"/>
    </xf>
    <xf numFmtId="164" fontId="13" fillId="0" borderId="21" xfId="2" applyNumberFormat="1" applyFont="1" applyFill="1" applyBorder="1" applyAlignment="1">
      <alignment horizontal="center"/>
    </xf>
    <xf numFmtId="164" fontId="14" fillId="0" borderId="25" xfId="2" applyNumberFormat="1" applyFont="1" applyFill="1" applyBorder="1" applyAlignment="1">
      <alignment horizontal="center"/>
    </xf>
    <xf numFmtId="164" fontId="13" fillId="0" borderId="26" xfId="2" applyNumberFormat="1" applyFont="1" applyFill="1" applyBorder="1" applyAlignment="1">
      <alignment horizontal="center"/>
    </xf>
    <xf numFmtId="164" fontId="13" fillId="0" borderId="28" xfId="2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Continuous"/>
    </xf>
    <xf numFmtId="4" fontId="11" fillId="0" borderId="2" xfId="1" applyNumberFormat="1" applyFont="1" applyFill="1" applyBorder="1" applyAlignment="1">
      <alignment horizontal="centerContinuous"/>
    </xf>
    <xf numFmtId="0" fontId="14" fillId="0" borderId="0" xfId="4" applyFont="1"/>
    <xf numFmtId="0" fontId="14" fillId="0" borderId="0" xfId="4" applyFont="1" applyFill="1"/>
    <xf numFmtId="0" fontId="14" fillId="0" borderId="0" xfId="5" applyFont="1" applyFill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10" xfId="4" applyFont="1" applyBorder="1"/>
    <xf numFmtId="0" fontId="14" fillId="0" borderId="10" xfId="0" applyFont="1" applyBorder="1" applyAlignment="1">
      <alignment vertical="center" wrapText="1"/>
    </xf>
    <xf numFmtId="0" fontId="14" fillId="0" borderId="5" xfId="4" applyFont="1" applyBorder="1" applyAlignment="1">
      <alignment wrapText="1"/>
    </xf>
    <xf numFmtId="0" fontId="28" fillId="0" borderId="0" xfId="4" applyFont="1" applyFill="1"/>
    <xf numFmtId="0" fontId="9" fillId="0" borderId="6" xfId="4" applyFont="1" applyBorder="1" applyAlignment="1">
      <alignment wrapText="1"/>
    </xf>
    <xf numFmtId="0" fontId="14" fillId="0" borderId="0" xfId="4" applyFont="1" applyBorder="1"/>
    <xf numFmtId="0" fontId="14" fillId="0" borderId="0" xfId="4" applyFont="1" applyFill="1" applyBorder="1"/>
    <xf numFmtId="3" fontId="4" fillId="0" borderId="1" xfId="2" applyNumberFormat="1" applyFont="1" applyFill="1" applyBorder="1" applyAlignment="1">
      <alignment horizontal="right" wrapText="1"/>
    </xf>
    <xf numFmtId="0" fontId="10" fillId="0" borderId="2" xfId="2" applyFont="1" applyFill="1" applyBorder="1" applyAlignment="1">
      <alignment horizontal="left" vertical="center" wrapText="1" readingOrder="1"/>
    </xf>
    <xf numFmtId="0" fontId="21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4" fontId="9" fillId="0" borderId="1" xfId="2" applyNumberFormat="1" applyFont="1" applyFill="1" applyBorder="1" applyAlignment="1">
      <alignment horizontal="right" wrapText="1"/>
    </xf>
    <xf numFmtId="0" fontId="14" fillId="0" borderId="6" xfId="2" applyFont="1" applyFill="1" applyBorder="1" applyAlignment="1" applyProtection="1">
      <alignment horizontal="left" vertical="center" wrapText="1" shrinkToFit="1"/>
      <protection locked="0"/>
    </xf>
    <xf numFmtId="0" fontId="14" fillId="0" borderId="2" xfId="2" applyFont="1" applyFill="1" applyBorder="1" applyAlignment="1" applyProtection="1">
      <alignment horizontal="left" vertical="center" wrapText="1" shrinkToFit="1"/>
      <protection locked="0"/>
    </xf>
    <xf numFmtId="0" fontId="14" fillId="0" borderId="14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9" fillId="0" borderId="2" xfId="4" applyFont="1" applyBorder="1" applyAlignment="1">
      <alignment horizontal="center" wrapText="1"/>
    </xf>
    <xf numFmtId="4" fontId="9" fillId="0" borderId="2" xfId="4" applyNumberFormat="1" applyFont="1" applyBorder="1" applyAlignment="1">
      <alignment horizontal="center" wrapText="1"/>
    </xf>
    <xf numFmtId="4" fontId="14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4" fontId="14" fillId="0" borderId="2" xfId="4" applyNumberFormat="1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vertical="center"/>
    </xf>
    <xf numFmtId="4" fontId="25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44" fillId="0" borderId="0" xfId="0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/>
    </xf>
    <xf numFmtId="0" fontId="1" fillId="0" borderId="9" xfId="2" applyFill="1" applyBorder="1" applyAlignment="1"/>
    <xf numFmtId="0" fontId="1" fillId="0" borderId="5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10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/>
    </xf>
    <xf numFmtId="0" fontId="1" fillId="0" borderId="9" xfId="2" applyFill="1" applyBorder="1"/>
    <xf numFmtId="0" fontId="1" fillId="0" borderId="5" xfId="2" applyFill="1" applyBorder="1"/>
    <xf numFmtId="164" fontId="15" fillId="0" borderId="7" xfId="2" applyNumberFormat="1" applyFont="1" applyFill="1" applyBorder="1" applyAlignment="1">
      <alignment horizontal="center" vertical="center" wrapText="1"/>
    </xf>
    <xf numFmtId="164" fontId="1" fillId="0" borderId="10" xfId="2" applyNumberFormat="1" applyFill="1" applyBorder="1"/>
    <xf numFmtId="0" fontId="11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4" fillId="0" borderId="0" xfId="4" applyFont="1" applyAlignment="1">
      <alignment horizontal="right"/>
    </xf>
    <xf numFmtId="0" fontId="11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43" fillId="0" borderId="5" xfId="0" applyFont="1" applyBorder="1" applyAlignment="1">
      <alignment horizontal="center"/>
    </xf>
  </cellXfs>
  <cellStyles count="7">
    <cellStyle name="xl32" xfId="3"/>
    <cellStyle name="Обычный" xfId="0" builtinId="0"/>
    <cellStyle name="Обычный 2" xfId="2"/>
    <cellStyle name="Обычный 3 2" xfId="6"/>
    <cellStyle name="Обычный 3 3" xfId="1"/>
    <cellStyle name="Обычный_Источники финан.дефицита-2014-2016" xfId="4"/>
    <cellStyle name="Обычный_Источники финан.дефицита-2014-2016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7"/>
  <sheetViews>
    <sheetView workbookViewId="0">
      <selection activeCell="B4" sqref="B4"/>
    </sheetView>
  </sheetViews>
  <sheetFormatPr defaultRowHeight="15" x14ac:dyDescent="0.25"/>
  <cols>
    <col min="1" max="1" width="26.7109375" style="6" customWidth="1"/>
    <col min="2" max="2" width="80.140625" style="5" customWidth="1"/>
    <col min="3" max="3" width="19.140625" style="42" customWidth="1"/>
    <col min="4" max="250" width="8.85546875" style="5"/>
    <col min="251" max="251" width="26.7109375" style="5" customWidth="1"/>
    <col min="252" max="252" width="51" style="5" customWidth="1"/>
    <col min="253" max="253" width="16.28515625" style="5" customWidth="1"/>
    <col min="254" max="254" width="14.5703125" style="5" customWidth="1"/>
    <col min="255" max="255" width="8.85546875" style="5"/>
    <col min="256" max="256" width="26.7109375" style="5" customWidth="1"/>
    <col min="257" max="257" width="51" style="5" customWidth="1"/>
    <col min="258" max="258" width="16.28515625" style="5" customWidth="1"/>
    <col min="259" max="259" width="0" style="5" hidden="1" customWidth="1"/>
    <col min="260" max="506" width="8.85546875" style="5"/>
    <col min="507" max="507" width="26.7109375" style="5" customWidth="1"/>
    <col min="508" max="508" width="51" style="5" customWidth="1"/>
    <col min="509" max="509" width="16.28515625" style="5" customWidth="1"/>
    <col min="510" max="510" width="14.5703125" style="5" customWidth="1"/>
    <col min="511" max="511" width="8.85546875" style="5"/>
    <col min="512" max="512" width="26.7109375" style="5" customWidth="1"/>
    <col min="513" max="513" width="51" style="5" customWidth="1"/>
    <col min="514" max="514" width="16.28515625" style="5" customWidth="1"/>
    <col min="515" max="515" width="0" style="5" hidden="1" customWidth="1"/>
    <col min="516" max="762" width="8.85546875" style="5"/>
    <col min="763" max="763" width="26.7109375" style="5" customWidth="1"/>
    <col min="764" max="764" width="51" style="5" customWidth="1"/>
    <col min="765" max="765" width="16.28515625" style="5" customWidth="1"/>
    <col min="766" max="766" width="14.5703125" style="5" customWidth="1"/>
    <col min="767" max="767" width="8.85546875" style="5"/>
    <col min="768" max="768" width="26.7109375" style="5" customWidth="1"/>
    <col min="769" max="769" width="51" style="5" customWidth="1"/>
    <col min="770" max="770" width="16.28515625" style="5" customWidth="1"/>
    <col min="771" max="771" width="0" style="5" hidden="1" customWidth="1"/>
    <col min="772" max="1018" width="8.85546875" style="5"/>
    <col min="1019" max="1019" width="26.7109375" style="5" customWidth="1"/>
    <col min="1020" max="1020" width="51" style="5" customWidth="1"/>
    <col min="1021" max="1021" width="16.28515625" style="5" customWidth="1"/>
    <col min="1022" max="1022" width="14.5703125" style="5" customWidth="1"/>
    <col min="1023" max="1023" width="8.85546875" style="5"/>
    <col min="1024" max="1024" width="26.7109375" style="5" customWidth="1"/>
    <col min="1025" max="1025" width="51" style="5" customWidth="1"/>
    <col min="1026" max="1026" width="16.28515625" style="5" customWidth="1"/>
    <col min="1027" max="1027" width="0" style="5" hidden="1" customWidth="1"/>
    <col min="1028" max="1274" width="8.85546875" style="5"/>
    <col min="1275" max="1275" width="26.7109375" style="5" customWidth="1"/>
    <col min="1276" max="1276" width="51" style="5" customWidth="1"/>
    <col min="1277" max="1277" width="16.28515625" style="5" customWidth="1"/>
    <col min="1278" max="1278" width="14.5703125" style="5" customWidth="1"/>
    <col min="1279" max="1279" width="8.85546875" style="5"/>
    <col min="1280" max="1280" width="26.7109375" style="5" customWidth="1"/>
    <col min="1281" max="1281" width="51" style="5" customWidth="1"/>
    <col min="1282" max="1282" width="16.28515625" style="5" customWidth="1"/>
    <col min="1283" max="1283" width="0" style="5" hidden="1" customWidth="1"/>
    <col min="1284" max="1530" width="8.85546875" style="5"/>
    <col min="1531" max="1531" width="26.7109375" style="5" customWidth="1"/>
    <col min="1532" max="1532" width="51" style="5" customWidth="1"/>
    <col min="1533" max="1533" width="16.28515625" style="5" customWidth="1"/>
    <col min="1534" max="1534" width="14.5703125" style="5" customWidth="1"/>
    <col min="1535" max="1535" width="8.85546875" style="5"/>
    <col min="1536" max="1536" width="26.7109375" style="5" customWidth="1"/>
    <col min="1537" max="1537" width="51" style="5" customWidth="1"/>
    <col min="1538" max="1538" width="16.28515625" style="5" customWidth="1"/>
    <col min="1539" max="1539" width="0" style="5" hidden="1" customWidth="1"/>
    <col min="1540" max="1786" width="8.85546875" style="5"/>
    <col min="1787" max="1787" width="26.7109375" style="5" customWidth="1"/>
    <col min="1788" max="1788" width="51" style="5" customWidth="1"/>
    <col min="1789" max="1789" width="16.28515625" style="5" customWidth="1"/>
    <col min="1790" max="1790" width="14.5703125" style="5" customWidth="1"/>
    <col min="1791" max="1791" width="8.85546875" style="5"/>
    <col min="1792" max="1792" width="26.7109375" style="5" customWidth="1"/>
    <col min="1793" max="1793" width="51" style="5" customWidth="1"/>
    <col min="1794" max="1794" width="16.28515625" style="5" customWidth="1"/>
    <col min="1795" max="1795" width="0" style="5" hidden="1" customWidth="1"/>
    <col min="1796" max="2042" width="8.85546875" style="5"/>
    <col min="2043" max="2043" width="26.7109375" style="5" customWidth="1"/>
    <col min="2044" max="2044" width="51" style="5" customWidth="1"/>
    <col min="2045" max="2045" width="16.28515625" style="5" customWidth="1"/>
    <col min="2046" max="2046" width="14.5703125" style="5" customWidth="1"/>
    <col min="2047" max="2047" width="8.85546875" style="5"/>
    <col min="2048" max="2048" width="26.7109375" style="5" customWidth="1"/>
    <col min="2049" max="2049" width="51" style="5" customWidth="1"/>
    <col min="2050" max="2050" width="16.28515625" style="5" customWidth="1"/>
    <col min="2051" max="2051" width="0" style="5" hidden="1" customWidth="1"/>
    <col min="2052" max="2298" width="8.85546875" style="5"/>
    <col min="2299" max="2299" width="26.7109375" style="5" customWidth="1"/>
    <col min="2300" max="2300" width="51" style="5" customWidth="1"/>
    <col min="2301" max="2301" width="16.28515625" style="5" customWidth="1"/>
    <col min="2302" max="2302" width="14.5703125" style="5" customWidth="1"/>
    <col min="2303" max="2303" width="8.85546875" style="5"/>
    <col min="2304" max="2304" width="26.7109375" style="5" customWidth="1"/>
    <col min="2305" max="2305" width="51" style="5" customWidth="1"/>
    <col min="2306" max="2306" width="16.28515625" style="5" customWidth="1"/>
    <col min="2307" max="2307" width="0" style="5" hidden="1" customWidth="1"/>
    <col min="2308" max="2554" width="8.85546875" style="5"/>
    <col min="2555" max="2555" width="26.7109375" style="5" customWidth="1"/>
    <col min="2556" max="2556" width="51" style="5" customWidth="1"/>
    <col min="2557" max="2557" width="16.28515625" style="5" customWidth="1"/>
    <col min="2558" max="2558" width="14.5703125" style="5" customWidth="1"/>
    <col min="2559" max="2559" width="8.85546875" style="5"/>
    <col min="2560" max="2560" width="26.7109375" style="5" customWidth="1"/>
    <col min="2561" max="2561" width="51" style="5" customWidth="1"/>
    <col min="2562" max="2562" width="16.28515625" style="5" customWidth="1"/>
    <col min="2563" max="2563" width="0" style="5" hidden="1" customWidth="1"/>
    <col min="2564" max="2810" width="8.85546875" style="5"/>
    <col min="2811" max="2811" width="26.7109375" style="5" customWidth="1"/>
    <col min="2812" max="2812" width="51" style="5" customWidth="1"/>
    <col min="2813" max="2813" width="16.28515625" style="5" customWidth="1"/>
    <col min="2814" max="2814" width="14.5703125" style="5" customWidth="1"/>
    <col min="2815" max="2815" width="8.85546875" style="5"/>
    <col min="2816" max="2816" width="26.7109375" style="5" customWidth="1"/>
    <col min="2817" max="2817" width="51" style="5" customWidth="1"/>
    <col min="2818" max="2818" width="16.28515625" style="5" customWidth="1"/>
    <col min="2819" max="2819" width="0" style="5" hidden="1" customWidth="1"/>
    <col min="2820" max="3066" width="8.85546875" style="5"/>
    <col min="3067" max="3067" width="26.7109375" style="5" customWidth="1"/>
    <col min="3068" max="3068" width="51" style="5" customWidth="1"/>
    <col min="3069" max="3069" width="16.28515625" style="5" customWidth="1"/>
    <col min="3070" max="3070" width="14.5703125" style="5" customWidth="1"/>
    <col min="3071" max="3071" width="8.85546875" style="5"/>
    <col min="3072" max="3072" width="26.7109375" style="5" customWidth="1"/>
    <col min="3073" max="3073" width="51" style="5" customWidth="1"/>
    <col min="3074" max="3074" width="16.28515625" style="5" customWidth="1"/>
    <col min="3075" max="3075" width="0" style="5" hidden="1" customWidth="1"/>
    <col min="3076" max="3322" width="8.85546875" style="5"/>
    <col min="3323" max="3323" width="26.7109375" style="5" customWidth="1"/>
    <col min="3324" max="3324" width="51" style="5" customWidth="1"/>
    <col min="3325" max="3325" width="16.28515625" style="5" customWidth="1"/>
    <col min="3326" max="3326" width="14.5703125" style="5" customWidth="1"/>
    <col min="3327" max="3327" width="8.85546875" style="5"/>
    <col min="3328" max="3328" width="26.7109375" style="5" customWidth="1"/>
    <col min="3329" max="3329" width="51" style="5" customWidth="1"/>
    <col min="3330" max="3330" width="16.28515625" style="5" customWidth="1"/>
    <col min="3331" max="3331" width="0" style="5" hidden="1" customWidth="1"/>
    <col min="3332" max="3578" width="8.85546875" style="5"/>
    <col min="3579" max="3579" width="26.7109375" style="5" customWidth="1"/>
    <col min="3580" max="3580" width="51" style="5" customWidth="1"/>
    <col min="3581" max="3581" width="16.28515625" style="5" customWidth="1"/>
    <col min="3582" max="3582" width="14.5703125" style="5" customWidth="1"/>
    <col min="3583" max="3583" width="8.85546875" style="5"/>
    <col min="3584" max="3584" width="26.7109375" style="5" customWidth="1"/>
    <col min="3585" max="3585" width="51" style="5" customWidth="1"/>
    <col min="3586" max="3586" width="16.28515625" style="5" customWidth="1"/>
    <col min="3587" max="3587" width="0" style="5" hidden="1" customWidth="1"/>
    <col min="3588" max="3834" width="8.85546875" style="5"/>
    <col min="3835" max="3835" width="26.7109375" style="5" customWidth="1"/>
    <col min="3836" max="3836" width="51" style="5" customWidth="1"/>
    <col min="3837" max="3837" width="16.28515625" style="5" customWidth="1"/>
    <col min="3838" max="3838" width="14.5703125" style="5" customWidth="1"/>
    <col min="3839" max="3839" width="8.85546875" style="5"/>
    <col min="3840" max="3840" width="26.7109375" style="5" customWidth="1"/>
    <col min="3841" max="3841" width="51" style="5" customWidth="1"/>
    <col min="3842" max="3842" width="16.28515625" style="5" customWidth="1"/>
    <col min="3843" max="3843" width="0" style="5" hidden="1" customWidth="1"/>
    <col min="3844" max="4090" width="8.85546875" style="5"/>
    <col min="4091" max="4091" width="26.7109375" style="5" customWidth="1"/>
    <col min="4092" max="4092" width="51" style="5" customWidth="1"/>
    <col min="4093" max="4093" width="16.28515625" style="5" customWidth="1"/>
    <col min="4094" max="4094" width="14.5703125" style="5" customWidth="1"/>
    <col min="4095" max="4095" width="8.85546875" style="5"/>
    <col min="4096" max="4096" width="26.7109375" style="5" customWidth="1"/>
    <col min="4097" max="4097" width="51" style="5" customWidth="1"/>
    <col min="4098" max="4098" width="16.28515625" style="5" customWidth="1"/>
    <col min="4099" max="4099" width="0" style="5" hidden="1" customWidth="1"/>
    <col min="4100" max="4346" width="8.85546875" style="5"/>
    <col min="4347" max="4347" width="26.7109375" style="5" customWidth="1"/>
    <col min="4348" max="4348" width="51" style="5" customWidth="1"/>
    <col min="4349" max="4349" width="16.28515625" style="5" customWidth="1"/>
    <col min="4350" max="4350" width="14.5703125" style="5" customWidth="1"/>
    <col min="4351" max="4351" width="8.85546875" style="5"/>
    <col min="4352" max="4352" width="26.7109375" style="5" customWidth="1"/>
    <col min="4353" max="4353" width="51" style="5" customWidth="1"/>
    <col min="4354" max="4354" width="16.28515625" style="5" customWidth="1"/>
    <col min="4355" max="4355" width="0" style="5" hidden="1" customWidth="1"/>
    <col min="4356" max="4602" width="8.85546875" style="5"/>
    <col min="4603" max="4603" width="26.7109375" style="5" customWidth="1"/>
    <col min="4604" max="4604" width="51" style="5" customWidth="1"/>
    <col min="4605" max="4605" width="16.28515625" style="5" customWidth="1"/>
    <col min="4606" max="4606" width="14.5703125" style="5" customWidth="1"/>
    <col min="4607" max="4607" width="8.85546875" style="5"/>
    <col min="4608" max="4608" width="26.7109375" style="5" customWidth="1"/>
    <col min="4609" max="4609" width="51" style="5" customWidth="1"/>
    <col min="4610" max="4610" width="16.28515625" style="5" customWidth="1"/>
    <col min="4611" max="4611" width="0" style="5" hidden="1" customWidth="1"/>
    <col min="4612" max="4858" width="8.85546875" style="5"/>
    <col min="4859" max="4859" width="26.7109375" style="5" customWidth="1"/>
    <col min="4860" max="4860" width="51" style="5" customWidth="1"/>
    <col min="4861" max="4861" width="16.28515625" style="5" customWidth="1"/>
    <col min="4862" max="4862" width="14.5703125" style="5" customWidth="1"/>
    <col min="4863" max="4863" width="8.85546875" style="5"/>
    <col min="4864" max="4864" width="26.7109375" style="5" customWidth="1"/>
    <col min="4865" max="4865" width="51" style="5" customWidth="1"/>
    <col min="4866" max="4866" width="16.28515625" style="5" customWidth="1"/>
    <col min="4867" max="4867" width="0" style="5" hidden="1" customWidth="1"/>
    <col min="4868" max="5114" width="8.85546875" style="5"/>
    <col min="5115" max="5115" width="26.7109375" style="5" customWidth="1"/>
    <col min="5116" max="5116" width="51" style="5" customWidth="1"/>
    <col min="5117" max="5117" width="16.28515625" style="5" customWidth="1"/>
    <col min="5118" max="5118" width="14.5703125" style="5" customWidth="1"/>
    <col min="5119" max="5119" width="8.85546875" style="5"/>
    <col min="5120" max="5120" width="26.7109375" style="5" customWidth="1"/>
    <col min="5121" max="5121" width="51" style="5" customWidth="1"/>
    <col min="5122" max="5122" width="16.28515625" style="5" customWidth="1"/>
    <col min="5123" max="5123" width="0" style="5" hidden="1" customWidth="1"/>
    <col min="5124" max="5370" width="8.85546875" style="5"/>
    <col min="5371" max="5371" width="26.7109375" style="5" customWidth="1"/>
    <col min="5372" max="5372" width="51" style="5" customWidth="1"/>
    <col min="5373" max="5373" width="16.28515625" style="5" customWidth="1"/>
    <col min="5374" max="5374" width="14.5703125" style="5" customWidth="1"/>
    <col min="5375" max="5375" width="8.85546875" style="5"/>
    <col min="5376" max="5376" width="26.7109375" style="5" customWidth="1"/>
    <col min="5377" max="5377" width="51" style="5" customWidth="1"/>
    <col min="5378" max="5378" width="16.28515625" style="5" customWidth="1"/>
    <col min="5379" max="5379" width="0" style="5" hidden="1" customWidth="1"/>
    <col min="5380" max="5626" width="8.85546875" style="5"/>
    <col min="5627" max="5627" width="26.7109375" style="5" customWidth="1"/>
    <col min="5628" max="5628" width="51" style="5" customWidth="1"/>
    <col min="5629" max="5629" width="16.28515625" style="5" customWidth="1"/>
    <col min="5630" max="5630" width="14.5703125" style="5" customWidth="1"/>
    <col min="5631" max="5631" width="8.85546875" style="5"/>
    <col min="5632" max="5632" width="26.7109375" style="5" customWidth="1"/>
    <col min="5633" max="5633" width="51" style="5" customWidth="1"/>
    <col min="5634" max="5634" width="16.28515625" style="5" customWidth="1"/>
    <col min="5635" max="5635" width="0" style="5" hidden="1" customWidth="1"/>
    <col min="5636" max="5882" width="8.85546875" style="5"/>
    <col min="5883" max="5883" width="26.7109375" style="5" customWidth="1"/>
    <col min="5884" max="5884" width="51" style="5" customWidth="1"/>
    <col min="5885" max="5885" width="16.28515625" style="5" customWidth="1"/>
    <col min="5886" max="5886" width="14.5703125" style="5" customWidth="1"/>
    <col min="5887" max="5887" width="8.85546875" style="5"/>
    <col min="5888" max="5888" width="26.7109375" style="5" customWidth="1"/>
    <col min="5889" max="5889" width="51" style="5" customWidth="1"/>
    <col min="5890" max="5890" width="16.28515625" style="5" customWidth="1"/>
    <col min="5891" max="5891" width="0" style="5" hidden="1" customWidth="1"/>
    <col min="5892" max="6138" width="8.85546875" style="5"/>
    <col min="6139" max="6139" width="26.7109375" style="5" customWidth="1"/>
    <col min="6140" max="6140" width="51" style="5" customWidth="1"/>
    <col min="6141" max="6141" width="16.28515625" style="5" customWidth="1"/>
    <col min="6142" max="6142" width="14.5703125" style="5" customWidth="1"/>
    <col min="6143" max="6143" width="8.85546875" style="5"/>
    <col min="6144" max="6144" width="26.7109375" style="5" customWidth="1"/>
    <col min="6145" max="6145" width="51" style="5" customWidth="1"/>
    <col min="6146" max="6146" width="16.28515625" style="5" customWidth="1"/>
    <col min="6147" max="6147" width="0" style="5" hidden="1" customWidth="1"/>
    <col min="6148" max="6394" width="8.85546875" style="5"/>
    <col min="6395" max="6395" width="26.7109375" style="5" customWidth="1"/>
    <col min="6396" max="6396" width="51" style="5" customWidth="1"/>
    <col min="6397" max="6397" width="16.28515625" style="5" customWidth="1"/>
    <col min="6398" max="6398" width="14.5703125" style="5" customWidth="1"/>
    <col min="6399" max="6399" width="8.85546875" style="5"/>
    <col min="6400" max="6400" width="26.7109375" style="5" customWidth="1"/>
    <col min="6401" max="6401" width="51" style="5" customWidth="1"/>
    <col min="6402" max="6402" width="16.28515625" style="5" customWidth="1"/>
    <col min="6403" max="6403" width="0" style="5" hidden="1" customWidth="1"/>
    <col min="6404" max="6650" width="8.85546875" style="5"/>
    <col min="6651" max="6651" width="26.7109375" style="5" customWidth="1"/>
    <col min="6652" max="6652" width="51" style="5" customWidth="1"/>
    <col min="6653" max="6653" width="16.28515625" style="5" customWidth="1"/>
    <col min="6654" max="6654" width="14.5703125" style="5" customWidth="1"/>
    <col min="6655" max="6655" width="8.85546875" style="5"/>
    <col min="6656" max="6656" width="26.7109375" style="5" customWidth="1"/>
    <col min="6657" max="6657" width="51" style="5" customWidth="1"/>
    <col min="6658" max="6658" width="16.28515625" style="5" customWidth="1"/>
    <col min="6659" max="6659" width="0" style="5" hidden="1" customWidth="1"/>
    <col min="6660" max="6906" width="8.85546875" style="5"/>
    <col min="6907" max="6907" width="26.7109375" style="5" customWidth="1"/>
    <col min="6908" max="6908" width="51" style="5" customWidth="1"/>
    <col min="6909" max="6909" width="16.28515625" style="5" customWidth="1"/>
    <col min="6910" max="6910" width="14.5703125" style="5" customWidth="1"/>
    <col min="6911" max="6911" width="8.85546875" style="5"/>
    <col min="6912" max="6912" width="26.7109375" style="5" customWidth="1"/>
    <col min="6913" max="6913" width="51" style="5" customWidth="1"/>
    <col min="6914" max="6914" width="16.28515625" style="5" customWidth="1"/>
    <col min="6915" max="6915" width="0" style="5" hidden="1" customWidth="1"/>
    <col min="6916" max="7162" width="8.85546875" style="5"/>
    <col min="7163" max="7163" width="26.7109375" style="5" customWidth="1"/>
    <col min="7164" max="7164" width="51" style="5" customWidth="1"/>
    <col min="7165" max="7165" width="16.28515625" style="5" customWidth="1"/>
    <col min="7166" max="7166" width="14.5703125" style="5" customWidth="1"/>
    <col min="7167" max="7167" width="8.85546875" style="5"/>
    <col min="7168" max="7168" width="26.7109375" style="5" customWidth="1"/>
    <col min="7169" max="7169" width="51" style="5" customWidth="1"/>
    <col min="7170" max="7170" width="16.28515625" style="5" customWidth="1"/>
    <col min="7171" max="7171" width="0" style="5" hidden="1" customWidth="1"/>
    <col min="7172" max="7418" width="8.85546875" style="5"/>
    <col min="7419" max="7419" width="26.7109375" style="5" customWidth="1"/>
    <col min="7420" max="7420" width="51" style="5" customWidth="1"/>
    <col min="7421" max="7421" width="16.28515625" style="5" customWidth="1"/>
    <col min="7422" max="7422" width="14.5703125" style="5" customWidth="1"/>
    <col min="7423" max="7423" width="8.85546875" style="5"/>
    <col min="7424" max="7424" width="26.7109375" style="5" customWidth="1"/>
    <col min="7425" max="7425" width="51" style="5" customWidth="1"/>
    <col min="7426" max="7426" width="16.28515625" style="5" customWidth="1"/>
    <col min="7427" max="7427" width="0" style="5" hidden="1" customWidth="1"/>
    <col min="7428" max="7674" width="8.85546875" style="5"/>
    <col min="7675" max="7675" width="26.7109375" style="5" customWidth="1"/>
    <col min="7676" max="7676" width="51" style="5" customWidth="1"/>
    <col min="7677" max="7677" width="16.28515625" style="5" customWidth="1"/>
    <col min="7678" max="7678" width="14.5703125" style="5" customWidth="1"/>
    <col min="7679" max="7679" width="8.85546875" style="5"/>
    <col min="7680" max="7680" width="26.7109375" style="5" customWidth="1"/>
    <col min="7681" max="7681" width="51" style="5" customWidth="1"/>
    <col min="7682" max="7682" width="16.28515625" style="5" customWidth="1"/>
    <col min="7683" max="7683" width="0" style="5" hidden="1" customWidth="1"/>
    <col min="7684" max="7930" width="8.85546875" style="5"/>
    <col min="7931" max="7931" width="26.7109375" style="5" customWidth="1"/>
    <col min="7932" max="7932" width="51" style="5" customWidth="1"/>
    <col min="7933" max="7933" width="16.28515625" style="5" customWidth="1"/>
    <col min="7934" max="7934" width="14.5703125" style="5" customWidth="1"/>
    <col min="7935" max="7935" width="8.85546875" style="5"/>
    <col min="7936" max="7936" width="26.7109375" style="5" customWidth="1"/>
    <col min="7937" max="7937" width="51" style="5" customWidth="1"/>
    <col min="7938" max="7938" width="16.28515625" style="5" customWidth="1"/>
    <col min="7939" max="7939" width="0" style="5" hidden="1" customWidth="1"/>
    <col min="7940" max="8186" width="8.85546875" style="5"/>
    <col min="8187" max="8187" width="26.7109375" style="5" customWidth="1"/>
    <col min="8188" max="8188" width="51" style="5" customWidth="1"/>
    <col min="8189" max="8189" width="16.28515625" style="5" customWidth="1"/>
    <col min="8190" max="8190" width="14.5703125" style="5" customWidth="1"/>
    <col min="8191" max="8191" width="8.85546875" style="5"/>
    <col min="8192" max="8192" width="26.7109375" style="5" customWidth="1"/>
    <col min="8193" max="8193" width="51" style="5" customWidth="1"/>
    <col min="8194" max="8194" width="16.28515625" style="5" customWidth="1"/>
    <col min="8195" max="8195" width="0" style="5" hidden="1" customWidth="1"/>
    <col min="8196" max="8442" width="8.85546875" style="5"/>
    <col min="8443" max="8443" width="26.7109375" style="5" customWidth="1"/>
    <col min="8444" max="8444" width="51" style="5" customWidth="1"/>
    <col min="8445" max="8445" width="16.28515625" style="5" customWidth="1"/>
    <col min="8446" max="8446" width="14.5703125" style="5" customWidth="1"/>
    <col min="8447" max="8447" width="8.85546875" style="5"/>
    <col min="8448" max="8448" width="26.7109375" style="5" customWidth="1"/>
    <col min="8449" max="8449" width="51" style="5" customWidth="1"/>
    <col min="8450" max="8450" width="16.28515625" style="5" customWidth="1"/>
    <col min="8451" max="8451" width="0" style="5" hidden="1" customWidth="1"/>
    <col min="8452" max="8698" width="8.85546875" style="5"/>
    <col min="8699" max="8699" width="26.7109375" style="5" customWidth="1"/>
    <col min="8700" max="8700" width="51" style="5" customWidth="1"/>
    <col min="8701" max="8701" width="16.28515625" style="5" customWidth="1"/>
    <col min="8702" max="8702" width="14.5703125" style="5" customWidth="1"/>
    <col min="8703" max="8703" width="8.85546875" style="5"/>
    <col min="8704" max="8704" width="26.7109375" style="5" customWidth="1"/>
    <col min="8705" max="8705" width="51" style="5" customWidth="1"/>
    <col min="8706" max="8706" width="16.28515625" style="5" customWidth="1"/>
    <col min="8707" max="8707" width="0" style="5" hidden="1" customWidth="1"/>
    <col min="8708" max="8954" width="8.85546875" style="5"/>
    <col min="8955" max="8955" width="26.7109375" style="5" customWidth="1"/>
    <col min="8956" max="8956" width="51" style="5" customWidth="1"/>
    <col min="8957" max="8957" width="16.28515625" style="5" customWidth="1"/>
    <col min="8958" max="8958" width="14.5703125" style="5" customWidth="1"/>
    <col min="8959" max="8959" width="8.85546875" style="5"/>
    <col min="8960" max="8960" width="26.7109375" style="5" customWidth="1"/>
    <col min="8961" max="8961" width="51" style="5" customWidth="1"/>
    <col min="8962" max="8962" width="16.28515625" style="5" customWidth="1"/>
    <col min="8963" max="8963" width="0" style="5" hidden="1" customWidth="1"/>
    <col min="8964" max="9210" width="8.85546875" style="5"/>
    <col min="9211" max="9211" width="26.7109375" style="5" customWidth="1"/>
    <col min="9212" max="9212" width="51" style="5" customWidth="1"/>
    <col min="9213" max="9213" width="16.28515625" style="5" customWidth="1"/>
    <col min="9214" max="9214" width="14.5703125" style="5" customWidth="1"/>
    <col min="9215" max="9215" width="8.85546875" style="5"/>
    <col min="9216" max="9216" width="26.7109375" style="5" customWidth="1"/>
    <col min="9217" max="9217" width="51" style="5" customWidth="1"/>
    <col min="9218" max="9218" width="16.28515625" style="5" customWidth="1"/>
    <col min="9219" max="9219" width="0" style="5" hidden="1" customWidth="1"/>
    <col min="9220" max="9466" width="8.85546875" style="5"/>
    <col min="9467" max="9467" width="26.7109375" style="5" customWidth="1"/>
    <col min="9468" max="9468" width="51" style="5" customWidth="1"/>
    <col min="9469" max="9469" width="16.28515625" style="5" customWidth="1"/>
    <col min="9470" max="9470" width="14.5703125" style="5" customWidth="1"/>
    <col min="9471" max="9471" width="8.85546875" style="5"/>
    <col min="9472" max="9472" width="26.7109375" style="5" customWidth="1"/>
    <col min="9473" max="9473" width="51" style="5" customWidth="1"/>
    <col min="9474" max="9474" width="16.28515625" style="5" customWidth="1"/>
    <col min="9475" max="9475" width="0" style="5" hidden="1" customWidth="1"/>
    <col min="9476" max="9722" width="8.85546875" style="5"/>
    <col min="9723" max="9723" width="26.7109375" style="5" customWidth="1"/>
    <col min="9724" max="9724" width="51" style="5" customWidth="1"/>
    <col min="9725" max="9725" width="16.28515625" style="5" customWidth="1"/>
    <col min="9726" max="9726" width="14.5703125" style="5" customWidth="1"/>
    <col min="9727" max="9727" width="8.85546875" style="5"/>
    <col min="9728" max="9728" width="26.7109375" style="5" customWidth="1"/>
    <col min="9729" max="9729" width="51" style="5" customWidth="1"/>
    <col min="9730" max="9730" width="16.28515625" style="5" customWidth="1"/>
    <col min="9731" max="9731" width="0" style="5" hidden="1" customWidth="1"/>
    <col min="9732" max="9978" width="8.85546875" style="5"/>
    <col min="9979" max="9979" width="26.7109375" style="5" customWidth="1"/>
    <col min="9980" max="9980" width="51" style="5" customWidth="1"/>
    <col min="9981" max="9981" width="16.28515625" style="5" customWidth="1"/>
    <col min="9982" max="9982" width="14.5703125" style="5" customWidth="1"/>
    <col min="9983" max="9983" width="8.85546875" style="5"/>
    <col min="9984" max="9984" width="26.7109375" style="5" customWidth="1"/>
    <col min="9985" max="9985" width="51" style="5" customWidth="1"/>
    <col min="9986" max="9986" width="16.28515625" style="5" customWidth="1"/>
    <col min="9987" max="9987" width="0" style="5" hidden="1" customWidth="1"/>
    <col min="9988" max="10234" width="8.85546875" style="5"/>
    <col min="10235" max="10235" width="26.7109375" style="5" customWidth="1"/>
    <col min="10236" max="10236" width="51" style="5" customWidth="1"/>
    <col min="10237" max="10237" width="16.28515625" style="5" customWidth="1"/>
    <col min="10238" max="10238" width="14.5703125" style="5" customWidth="1"/>
    <col min="10239" max="10239" width="8.85546875" style="5"/>
    <col min="10240" max="10240" width="26.7109375" style="5" customWidth="1"/>
    <col min="10241" max="10241" width="51" style="5" customWidth="1"/>
    <col min="10242" max="10242" width="16.28515625" style="5" customWidth="1"/>
    <col min="10243" max="10243" width="0" style="5" hidden="1" customWidth="1"/>
    <col min="10244" max="10490" width="8.85546875" style="5"/>
    <col min="10491" max="10491" width="26.7109375" style="5" customWidth="1"/>
    <col min="10492" max="10492" width="51" style="5" customWidth="1"/>
    <col min="10493" max="10493" width="16.28515625" style="5" customWidth="1"/>
    <col min="10494" max="10494" width="14.5703125" style="5" customWidth="1"/>
    <col min="10495" max="10495" width="8.85546875" style="5"/>
    <col min="10496" max="10496" width="26.7109375" style="5" customWidth="1"/>
    <col min="10497" max="10497" width="51" style="5" customWidth="1"/>
    <col min="10498" max="10498" width="16.28515625" style="5" customWidth="1"/>
    <col min="10499" max="10499" width="0" style="5" hidden="1" customWidth="1"/>
    <col min="10500" max="10746" width="8.85546875" style="5"/>
    <col min="10747" max="10747" width="26.7109375" style="5" customWidth="1"/>
    <col min="10748" max="10748" width="51" style="5" customWidth="1"/>
    <col min="10749" max="10749" width="16.28515625" style="5" customWidth="1"/>
    <col min="10750" max="10750" width="14.5703125" style="5" customWidth="1"/>
    <col min="10751" max="10751" width="8.85546875" style="5"/>
    <col min="10752" max="10752" width="26.7109375" style="5" customWidth="1"/>
    <col min="10753" max="10753" width="51" style="5" customWidth="1"/>
    <col min="10754" max="10754" width="16.28515625" style="5" customWidth="1"/>
    <col min="10755" max="10755" width="0" style="5" hidden="1" customWidth="1"/>
    <col min="10756" max="11002" width="8.85546875" style="5"/>
    <col min="11003" max="11003" width="26.7109375" style="5" customWidth="1"/>
    <col min="11004" max="11004" width="51" style="5" customWidth="1"/>
    <col min="11005" max="11005" width="16.28515625" style="5" customWidth="1"/>
    <col min="11006" max="11006" width="14.5703125" style="5" customWidth="1"/>
    <col min="11007" max="11007" width="8.85546875" style="5"/>
    <col min="11008" max="11008" width="26.7109375" style="5" customWidth="1"/>
    <col min="11009" max="11009" width="51" style="5" customWidth="1"/>
    <col min="11010" max="11010" width="16.28515625" style="5" customWidth="1"/>
    <col min="11011" max="11011" width="0" style="5" hidden="1" customWidth="1"/>
    <col min="11012" max="11258" width="8.85546875" style="5"/>
    <col min="11259" max="11259" width="26.7109375" style="5" customWidth="1"/>
    <col min="11260" max="11260" width="51" style="5" customWidth="1"/>
    <col min="11261" max="11261" width="16.28515625" style="5" customWidth="1"/>
    <col min="11262" max="11262" width="14.5703125" style="5" customWidth="1"/>
    <col min="11263" max="11263" width="8.85546875" style="5"/>
    <col min="11264" max="11264" width="26.7109375" style="5" customWidth="1"/>
    <col min="11265" max="11265" width="51" style="5" customWidth="1"/>
    <col min="11266" max="11266" width="16.28515625" style="5" customWidth="1"/>
    <col min="11267" max="11267" width="0" style="5" hidden="1" customWidth="1"/>
    <col min="11268" max="11514" width="8.85546875" style="5"/>
    <col min="11515" max="11515" width="26.7109375" style="5" customWidth="1"/>
    <col min="11516" max="11516" width="51" style="5" customWidth="1"/>
    <col min="11517" max="11517" width="16.28515625" style="5" customWidth="1"/>
    <col min="11518" max="11518" width="14.5703125" style="5" customWidth="1"/>
    <col min="11519" max="11519" width="8.85546875" style="5"/>
    <col min="11520" max="11520" width="26.7109375" style="5" customWidth="1"/>
    <col min="11521" max="11521" width="51" style="5" customWidth="1"/>
    <col min="11522" max="11522" width="16.28515625" style="5" customWidth="1"/>
    <col min="11523" max="11523" width="0" style="5" hidden="1" customWidth="1"/>
    <col min="11524" max="11770" width="8.85546875" style="5"/>
    <col min="11771" max="11771" width="26.7109375" style="5" customWidth="1"/>
    <col min="11772" max="11772" width="51" style="5" customWidth="1"/>
    <col min="11773" max="11773" width="16.28515625" style="5" customWidth="1"/>
    <col min="11774" max="11774" width="14.5703125" style="5" customWidth="1"/>
    <col min="11775" max="11775" width="8.85546875" style="5"/>
    <col min="11776" max="11776" width="26.7109375" style="5" customWidth="1"/>
    <col min="11777" max="11777" width="51" style="5" customWidth="1"/>
    <col min="11778" max="11778" width="16.28515625" style="5" customWidth="1"/>
    <col min="11779" max="11779" width="0" style="5" hidden="1" customWidth="1"/>
    <col min="11780" max="12026" width="8.85546875" style="5"/>
    <col min="12027" max="12027" width="26.7109375" style="5" customWidth="1"/>
    <col min="12028" max="12028" width="51" style="5" customWidth="1"/>
    <col min="12029" max="12029" width="16.28515625" style="5" customWidth="1"/>
    <col min="12030" max="12030" width="14.5703125" style="5" customWidth="1"/>
    <col min="12031" max="12031" width="8.85546875" style="5"/>
    <col min="12032" max="12032" width="26.7109375" style="5" customWidth="1"/>
    <col min="12033" max="12033" width="51" style="5" customWidth="1"/>
    <col min="12034" max="12034" width="16.28515625" style="5" customWidth="1"/>
    <col min="12035" max="12035" width="0" style="5" hidden="1" customWidth="1"/>
    <col min="12036" max="12282" width="8.85546875" style="5"/>
    <col min="12283" max="12283" width="26.7109375" style="5" customWidth="1"/>
    <col min="12284" max="12284" width="51" style="5" customWidth="1"/>
    <col min="12285" max="12285" width="16.28515625" style="5" customWidth="1"/>
    <col min="12286" max="12286" width="14.5703125" style="5" customWidth="1"/>
    <col min="12287" max="12287" width="8.85546875" style="5"/>
    <col min="12288" max="12288" width="26.7109375" style="5" customWidth="1"/>
    <col min="12289" max="12289" width="51" style="5" customWidth="1"/>
    <col min="12290" max="12290" width="16.28515625" style="5" customWidth="1"/>
    <col min="12291" max="12291" width="0" style="5" hidden="1" customWidth="1"/>
    <col min="12292" max="12538" width="8.85546875" style="5"/>
    <col min="12539" max="12539" width="26.7109375" style="5" customWidth="1"/>
    <col min="12540" max="12540" width="51" style="5" customWidth="1"/>
    <col min="12541" max="12541" width="16.28515625" style="5" customWidth="1"/>
    <col min="12542" max="12542" width="14.5703125" style="5" customWidth="1"/>
    <col min="12543" max="12543" width="8.85546875" style="5"/>
    <col min="12544" max="12544" width="26.7109375" style="5" customWidth="1"/>
    <col min="12545" max="12545" width="51" style="5" customWidth="1"/>
    <col min="12546" max="12546" width="16.28515625" style="5" customWidth="1"/>
    <col min="12547" max="12547" width="0" style="5" hidden="1" customWidth="1"/>
    <col min="12548" max="12794" width="8.85546875" style="5"/>
    <col min="12795" max="12795" width="26.7109375" style="5" customWidth="1"/>
    <col min="12796" max="12796" width="51" style="5" customWidth="1"/>
    <col min="12797" max="12797" width="16.28515625" style="5" customWidth="1"/>
    <col min="12798" max="12798" width="14.5703125" style="5" customWidth="1"/>
    <col min="12799" max="12799" width="8.85546875" style="5"/>
    <col min="12800" max="12800" width="26.7109375" style="5" customWidth="1"/>
    <col min="12801" max="12801" width="51" style="5" customWidth="1"/>
    <col min="12802" max="12802" width="16.28515625" style="5" customWidth="1"/>
    <col min="12803" max="12803" width="0" style="5" hidden="1" customWidth="1"/>
    <col min="12804" max="13050" width="8.85546875" style="5"/>
    <col min="13051" max="13051" width="26.7109375" style="5" customWidth="1"/>
    <col min="13052" max="13052" width="51" style="5" customWidth="1"/>
    <col min="13053" max="13053" width="16.28515625" style="5" customWidth="1"/>
    <col min="13054" max="13054" width="14.5703125" style="5" customWidth="1"/>
    <col min="13055" max="13055" width="8.85546875" style="5"/>
    <col min="13056" max="13056" width="26.7109375" style="5" customWidth="1"/>
    <col min="13057" max="13057" width="51" style="5" customWidth="1"/>
    <col min="13058" max="13058" width="16.28515625" style="5" customWidth="1"/>
    <col min="13059" max="13059" width="0" style="5" hidden="1" customWidth="1"/>
    <col min="13060" max="13306" width="8.85546875" style="5"/>
    <col min="13307" max="13307" width="26.7109375" style="5" customWidth="1"/>
    <col min="13308" max="13308" width="51" style="5" customWidth="1"/>
    <col min="13309" max="13309" width="16.28515625" style="5" customWidth="1"/>
    <col min="13310" max="13310" width="14.5703125" style="5" customWidth="1"/>
    <col min="13311" max="13311" width="8.85546875" style="5"/>
    <col min="13312" max="13312" width="26.7109375" style="5" customWidth="1"/>
    <col min="13313" max="13313" width="51" style="5" customWidth="1"/>
    <col min="13314" max="13314" width="16.28515625" style="5" customWidth="1"/>
    <col min="13315" max="13315" width="0" style="5" hidden="1" customWidth="1"/>
    <col min="13316" max="13562" width="8.85546875" style="5"/>
    <col min="13563" max="13563" width="26.7109375" style="5" customWidth="1"/>
    <col min="13564" max="13564" width="51" style="5" customWidth="1"/>
    <col min="13565" max="13565" width="16.28515625" style="5" customWidth="1"/>
    <col min="13566" max="13566" width="14.5703125" style="5" customWidth="1"/>
    <col min="13567" max="13567" width="8.85546875" style="5"/>
    <col min="13568" max="13568" width="26.7109375" style="5" customWidth="1"/>
    <col min="13569" max="13569" width="51" style="5" customWidth="1"/>
    <col min="13570" max="13570" width="16.28515625" style="5" customWidth="1"/>
    <col min="13571" max="13571" width="0" style="5" hidden="1" customWidth="1"/>
    <col min="13572" max="13818" width="8.85546875" style="5"/>
    <col min="13819" max="13819" width="26.7109375" style="5" customWidth="1"/>
    <col min="13820" max="13820" width="51" style="5" customWidth="1"/>
    <col min="13821" max="13821" width="16.28515625" style="5" customWidth="1"/>
    <col min="13822" max="13822" width="14.5703125" style="5" customWidth="1"/>
    <col min="13823" max="13823" width="8.85546875" style="5"/>
    <col min="13824" max="13824" width="26.7109375" style="5" customWidth="1"/>
    <col min="13825" max="13825" width="51" style="5" customWidth="1"/>
    <col min="13826" max="13826" width="16.28515625" style="5" customWidth="1"/>
    <col min="13827" max="13827" width="0" style="5" hidden="1" customWidth="1"/>
    <col min="13828" max="14074" width="8.85546875" style="5"/>
    <col min="14075" max="14075" width="26.7109375" style="5" customWidth="1"/>
    <col min="14076" max="14076" width="51" style="5" customWidth="1"/>
    <col min="14077" max="14077" width="16.28515625" style="5" customWidth="1"/>
    <col min="14078" max="14078" width="14.5703125" style="5" customWidth="1"/>
    <col min="14079" max="14079" width="8.85546875" style="5"/>
    <col min="14080" max="14080" width="26.7109375" style="5" customWidth="1"/>
    <col min="14081" max="14081" width="51" style="5" customWidth="1"/>
    <col min="14082" max="14082" width="16.28515625" style="5" customWidth="1"/>
    <col min="14083" max="14083" width="0" style="5" hidden="1" customWidth="1"/>
    <col min="14084" max="14330" width="8.85546875" style="5"/>
    <col min="14331" max="14331" width="26.7109375" style="5" customWidth="1"/>
    <col min="14332" max="14332" width="51" style="5" customWidth="1"/>
    <col min="14333" max="14333" width="16.28515625" style="5" customWidth="1"/>
    <col min="14334" max="14334" width="14.5703125" style="5" customWidth="1"/>
    <col min="14335" max="14335" width="8.85546875" style="5"/>
    <col min="14336" max="14336" width="26.7109375" style="5" customWidth="1"/>
    <col min="14337" max="14337" width="51" style="5" customWidth="1"/>
    <col min="14338" max="14338" width="16.28515625" style="5" customWidth="1"/>
    <col min="14339" max="14339" width="0" style="5" hidden="1" customWidth="1"/>
    <col min="14340" max="14586" width="8.85546875" style="5"/>
    <col min="14587" max="14587" width="26.7109375" style="5" customWidth="1"/>
    <col min="14588" max="14588" width="51" style="5" customWidth="1"/>
    <col min="14589" max="14589" width="16.28515625" style="5" customWidth="1"/>
    <col min="14590" max="14590" width="14.5703125" style="5" customWidth="1"/>
    <col min="14591" max="14591" width="8.85546875" style="5"/>
    <col min="14592" max="14592" width="26.7109375" style="5" customWidth="1"/>
    <col min="14593" max="14593" width="51" style="5" customWidth="1"/>
    <col min="14594" max="14594" width="16.28515625" style="5" customWidth="1"/>
    <col min="14595" max="14595" width="0" style="5" hidden="1" customWidth="1"/>
    <col min="14596" max="14842" width="8.85546875" style="5"/>
    <col min="14843" max="14843" width="26.7109375" style="5" customWidth="1"/>
    <col min="14844" max="14844" width="51" style="5" customWidth="1"/>
    <col min="14845" max="14845" width="16.28515625" style="5" customWidth="1"/>
    <col min="14846" max="14846" width="14.5703125" style="5" customWidth="1"/>
    <col min="14847" max="14847" width="8.85546875" style="5"/>
    <col min="14848" max="14848" width="26.7109375" style="5" customWidth="1"/>
    <col min="14849" max="14849" width="51" style="5" customWidth="1"/>
    <col min="14850" max="14850" width="16.28515625" style="5" customWidth="1"/>
    <col min="14851" max="14851" width="0" style="5" hidden="1" customWidth="1"/>
    <col min="14852" max="15098" width="8.85546875" style="5"/>
    <col min="15099" max="15099" width="26.7109375" style="5" customWidth="1"/>
    <col min="15100" max="15100" width="51" style="5" customWidth="1"/>
    <col min="15101" max="15101" width="16.28515625" style="5" customWidth="1"/>
    <col min="15102" max="15102" width="14.5703125" style="5" customWidth="1"/>
    <col min="15103" max="15103" width="8.85546875" style="5"/>
    <col min="15104" max="15104" width="26.7109375" style="5" customWidth="1"/>
    <col min="15105" max="15105" width="51" style="5" customWidth="1"/>
    <col min="15106" max="15106" width="16.28515625" style="5" customWidth="1"/>
    <col min="15107" max="15107" width="0" style="5" hidden="1" customWidth="1"/>
    <col min="15108" max="15354" width="8.85546875" style="5"/>
    <col min="15355" max="15355" width="26.7109375" style="5" customWidth="1"/>
    <col min="15356" max="15356" width="51" style="5" customWidth="1"/>
    <col min="15357" max="15357" width="16.28515625" style="5" customWidth="1"/>
    <col min="15358" max="15358" width="14.5703125" style="5" customWidth="1"/>
    <col min="15359" max="15359" width="8.85546875" style="5"/>
    <col min="15360" max="15360" width="26.7109375" style="5" customWidth="1"/>
    <col min="15361" max="15361" width="51" style="5" customWidth="1"/>
    <col min="15362" max="15362" width="16.28515625" style="5" customWidth="1"/>
    <col min="15363" max="15363" width="0" style="5" hidden="1" customWidth="1"/>
    <col min="15364" max="15610" width="8.85546875" style="5"/>
    <col min="15611" max="15611" width="26.7109375" style="5" customWidth="1"/>
    <col min="15612" max="15612" width="51" style="5" customWidth="1"/>
    <col min="15613" max="15613" width="16.28515625" style="5" customWidth="1"/>
    <col min="15614" max="15614" width="14.5703125" style="5" customWidth="1"/>
    <col min="15615" max="15615" width="8.85546875" style="5"/>
    <col min="15616" max="15616" width="26.7109375" style="5" customWidth="1"/>
    <col min="15617" max="15617" width="51" style="5" customWidth="1"/>
    <col min="15618" max="15618" width="16.28515625" style="5" customWidth="1"/>
    <col min="15619" max="15619" width="0" style="5" hidden="1" customWidth="1"/>
    <col min="15620" max="15866" width="8.85546875" style="5"/>
    <col min="15867" max="15867" width="26.7109375" style="5" customWidth="1"/>
    <col min="15868" max="15868" width="51" style="5" customWidth="1"/>
    <col min="15869" max="15869" width="16.28515625" style="5" customWidth="1"/>
    <col min="15870" max="15870" width="14.5703125" style="5" customWidth="1"/>
    <col min="15871" max="15871" width="8.85546875" style="5"/>
    <col min="15872" max="15872" width="26.7109375" style="5" customWidth="1"/>
    <col min="15873" max="15873" width="51" style="5" customWidth="1"/>
    <col min="15874" max="15874" width="16.28515625" style="5" customWidth="1"/>
    <col min="15875" max="15875" width="0" style="5" hidden="1" customWidth="1"/>
    <col min="15876" max="16122" width="8.85546875" style="5"/>
    <col min="16123" max="16123" width="26.7109375" style="5" customWidth="1"/>
    <col min="16124" max="16124" width="51" style="5" customWidth="1"/>
    <col min="16125" max="16125" width="16.28515625" style="5" customWidth="1"/>
    <col min="16126" max="16126" width="14.5703125" style="5" customWidth="1"/>
    <col min="16127" max="16127" width="8.85546875" style="5"/>
    <col min="16128" max="16128" width="26.7109375" style="5" customWidth="1"/>
    <col min="16129" max="16129" width="51" style="5" customWidth="1"/>
    <col min="16130" max="16130" width="16.28515625" style="5" customWidth="1"/>
    <col min="16131" max="16131" width="0" style="5" hidden="1" customWidth="1"/>
    <col min="16132" max="16378" width="8.85546875" style="5"/>
    <col min="16379" max="16379" width="26.7109375" style="5" customWidth="1"/>
    <col min="16380" max="16380" width="51" style="5" customWidth="1"/>
    <col min="16381" max="16381" width="16.28515625" style="5" customWidth="1"/>
    <col min="16382" max="16382" width="14.5703125" style="5" customWidth="1"/>
    <col min="16383" max="16384" width="8.85546875" style="5"/>
  </cols>
  <sheetData>
    <row r="1" spans="1:256" ht="12.75" x14ac:dyDescent="0.2">
      <c r="A1" s="341" t="s">
        <v>0</v>
      </c>
      <c r="B1" s="341"/>
      <c r="C1" s="34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41" t="s">
        <v>171</v>
      </c>
      <c r="B2" s="341"/>
      <c r="C2" s="3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2"/>
      <c r="B3" s="340" t="s">
        <v>679</v>
      </c>
      <c r="C3" s="3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42" t="s">
        <v>675</v>
      </c>
      <c r="B5" s="342"/>
      <c r="C5" s="342"/>
      <c r="IQ5" s="1"/>
      <c r="IR5" s="1"/>
      <c r="IS5" s="1"/>
      <c r="IT5" s="1"/>
      <c r="IU5" s="1"/>
      <c r="IV5" s="1"/>
    </row>
    <row r="6" spans="1:256" x14ac:dyDescent="0.25">
      <c r="C6" s="325" t="s">
        <v>1</v>
      </c>
    </row>
    <row r="7" spans="1:256" s="10" customFormat="1" ht="30" x14ac:dyDescent="0.25">
      <c r="A7" s="7" t="s">
        <v>2</v>
      </c>
      <c r="B7" s="8" t="s">
        <v>3</v>
      </c>
      <c r="C7" s="9" t="s">
        <v>4</v>
      </c>
    </row>
    <row r="8" spans="1:256" ht="15.75" x14ac:dyDescent="0.25">
      <c r="A8" s="11"/>
      <c r="B8" s="12" t="s">
        <v>5</v>
      </c>
      <c r="C8" s="13"/>
    </row>
    <row r="9" spans="1:256" s="17" customFormat="1" ht="15.75" x14ac:dyDescent="0.2">
      <c r="A9" s="14" t="s">
        <v>6</v>
      </c>
      <c r="B9" s="15" t="s">
        <v>7</v>
      </c>
      <c r="C9" s="16">
        <f>SUM(C10+C21+C33+C43+C48+C59+C64+C73+C82+C100+C15)</f>
        <v>349784.32999999996</v>
      </c>
    </row>
    <row r="10" spans="1:256" x14ac:dyDescent="0.2">
      <c r="A10" s="7" t="s">
        <v>8</v>
      </c>
      <c r="B10" s="18" t="s">
        <v>9</v>
      </c>
      <c r="C10" s="16">
        <f>SUM(C11)</f>
        <v>213921.8</v>
      </c>
    </row>
    <row r="11" spans="1:256" x14ac:dyDescent="0.2">
      <c r="A11" s="7" t="s">
        <v>10</v>
      </c>
      <c r="B11" s="19" t="s">
        <v>11</v>
      </c>
      <c r="C11" s="20">
        <f>SUM(C12+C13+C14)</f>
        <v>213921.8</v>
      </c>
    </row>
    <row r="12" spans="1:256" ht="60" x14ac:dyDescent="0.2">
      <c r="A12" s="21" t="s">
        <v>12</v>
      </c>
      <c r="B12" s="22" t="s">
        <v>13</v>
      </c>
      <c r="C12" s="23">
        <v>211366.1</v>
      </c>
    </row>
    <row r="13" spans="1:256" ht="96.75" customHeight="1" x14ac:dyDescent="0.2">
      <c r="A13" s="7" t="s">
        <v>14</v>
      </c>
      <c r="B13" s="24" t="s">
        <v>15</v>
      </c>
      <c r="C13" s="25">
        <v>1375.87</v>
      </c>
    </row>
    <row r="14" spans="1:256" ht="30" x14ac:dyDescent="0.2">
      <c r="A14" s="7" t="s">
        <v>16</v>
      </c>
      <c r="B14" s="24" t="s">
        <v>17</v>
      </c>
      <c r="C14" s="25">
        <v>1179.83</v>
      </c>
    </row>
    <row r="15" spans="1:256" ht="28.5" x14ac:dyDescent="0.2">
      <c r="A15" s="7" t="s">
        <v>18</v>
      </c>
      <c r="B15" s="26" t="s">
        <v>19</v>
      </c>
      <c r="C15" s="16">
        <f>SUM(C17:C19)+C20</f>
        <v>7097.8</v>
      </c>
    </row>
    <row r="16" spans="1:256" ht="30" x14ac:dyDescent="0.2">
      <c r="A16" s="7" t="s">
        <v>20</v>
      </c>
      <c r="B16" s="19" t="s">
        <v>21</v>
      </c>
      <c r="C16" s="20">
        <f>SUM(C17+C18+C19+C20)</f>
        <v>7097.8</v>
      </c>
    </row>
    <row r="17" spans="1:255" ht="60" x14ac:dyDescent="0.2">
      <c r="A17" s="7" t="s">
        <v>22</v>
      </c>
      <c r="B17" s="24" t="s">
        <v>23</v>
      </c>
      <c r="C17" s="25">
        <v>3273.77</v>
      </c>
    </row>
    <row r="18" spans="1:255" ht="59.45" customHeight="1" x14ac:dyDescent="0.2">
      <c r="A18" s="7" t="s">
        <v>24</v>
      </c>
      <c r="B18" s="24" t="s">
        <v>25</v>
      </c>
      <c r="C18" s="25">
        <v>23.42</v>
      </c>
    </row>
    <row r="19" spans="1:255" ht="60" x14ac:dyDescent="0.2">
      <c r="A19" s="7" t="s">
        <v>26</v>
      </c>
      <c r="B19" s="24" t="s">
        <v>27</v>
      </c>
      <c r="C19" s="25">
        <v>4404.1499999999996</v>
      </c>
    </row>
    <row r="20" spans="1:255" ht="99" customHeight="1" x14ac:dyDescent="0.2">
      <c r="A20" s="7" t="s">
        <v>172</v>
      </c>
      <c r="B20" s="24" t="s">
        <v>173</v>
      </c>
      <c r="C20" s="25">
        <v>-603.54</v>
      </c>
    </row>
    <row r="21" spans="1:255" x14ac:dyDescent="0.2">
      <c r="A21" s="7" t="s">
        <v>28</v>
      </c>
      <c r="B21" s="18" t="s">
        <v>29</v>
      </c>
      <c r="C21" s="16">
        <f>SUM(C22+C28+C31)</f>
        <v>34593.69</v>
      </c>
    </row>
    <row r="22" spans="1:255" x14ac:dyDescent="0.2">
      <c r="A22" s="7" t="s">
        <v>30</v>
      </c>
      <c r="B22" s="27" t="s">
        <v>31</v>
      </c>
      <c r="C22" s="28">
        <f>SUM(C23+C25+C27)</f>
        <v>17781.12</v>
      </c>
    </row>
    <row r="23" spans="1:255" ht="30" x14ac:dyDescent="0.2">
      <c r="A23" s="7" t="s">
        <v>32</v>
      </c>
      <c r="B23" s="19" t="s">
        <v>33</v>
      </c>
      <c r="C23" s="20">
        <f>SUM(C24)</f>
        <v>8244.19</v>
      </c>
    </row>
    <row r="24" spans="1:255" ht="30" x14ac:dyDescent="0.2">
      <c r="A24" s="14" t="s">
        <v>34</v>
      </c>
      <c r="B24" s="24" t="s">
        <v>35</v>
      </c>
      <c r="C24" s="29">
        <v>8244.19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ht="30" x14ac:dyDescent="0.2">
      <c r="A25" s="7" t="s">
        <v>36</v>
      </c>
      <c r="B25" s="19" t="s">
        <v>37</v>
      </c>
      <c r="C25" s="28">
        <f>SUM(C26)</f>
        <v>9533.8799999999992</v>
      </c>
    </row>
    <row r="26" spans="1:255" s="30" customFormat="1" ht="60" x14ac:dyDescent="0.2">
      <c r="A26" s="7" t="s">
        <v>38</v>
      </c>
      <c r="B26" s="326" t="s">
        <v>39</v>
      </c>
      <c r="C26" s="29">
        <v>9533.8799999999992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30" x14ac:dyDescent="0.2">
      <c r="A27" s="7" t="s">
        <v>40</v>
      </c>
      <c r="B27" s="19" t="s">
        <v>41</v>
      </c>
      <c r="C27" s="28">
        <v>3.05</v>
      </c>
    </row>
    <row r="28" spans="1:255" x14ac:dyDescent="0.2">
      <c r="A28" s="7" t="s">
        <v>42</v>
      </c>
      <c r="B28" s="27" t="s">
        <v>43</v>
      </c>
      <c r="C28" s="28">
        <f>SUM(C29+C30)</f>
        <v>16199.84</v>
      </c>
    </row>
    <row r="29" spans="1:255" x14ac:dyDescent="0.2">
      <c r="A29" s="7" t="s">
        <v>44</v>
      </c>
      <c r="B29" s="24" t="s">
        <v>43</v>
      </c>
      <c r="C29" s="29">
        <v>16198.91</v>
      </c>
    </row>
    <row r="30" spans="1:255" ht="31.9" customHeight="1" x14ac:dyDescent="0.2">
      <c r="A30" s="7" t="s">
        <v>174</v>
      </c>
      <c r="B30" s="24" t="s">
        <v>175</v>
      </c>
      <c r="C30" s="29">
        <v>0.93</v>
      </c>
    </row>
    <row r="31" spans="1:255" x14ac:dyDescent="0.2">
      <c r="A31" s="7" t="s">
        <v>45</v>
      </c>
      <c r="B31" s="19" t="s">
        <v>46</v>
      </c>
      <c r="C31" s="28">
        <f>SUM(C32)</f>
        <v>612.73</v>
      </c>
    </row>
    <row r="32" spans="1:255" ht="30" x14ac:dyDescent="0.2">
      <c r="A32" s="7" t="s">
        <v>47</v>
      </c>
      <c r="B32" s="24" t="s">
        <v>48</v>
      </c>
      <c r="C32" s="29">
        <v>612.73</v>
      </c>
    </row>
    <row r="33" spans="1:255" x14ac:dyDescent="0.2">
      <c r="A33" s="7" t="s">
        <v>49</v>
      </c>
      <c r="B33" s="18" t="s">
        <v>50</v>
      </c>
      <c r="C33" s="16">
        <f>SUM(C34+C36+C38)</f>
        <v>61179.17</v>
      </c>
    </row>
    <row r="34" spans="1:255" x14ac:dyDescent="0.2">
      <c r="A34" s="14" t="s">
        <v>51</v>
      </c>
      <c r="B34" s="19" t="s">
        <v>52</v>
      </c>
      <c r="C34" s="28">
        <f>SUM(C35)</f>
        <v>11183.9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ht="30" x14ac:dyDescent="0.2">
      <c r="A35" s="7" t="s">
        <v>53</v>
      </c>
      <c r="B35" s="24" t="s">
        <v>54</v>
      </c>
      <c r="C35" s="29">
        <v>11183.9</v>
      </c>
    </row>
    <row r="36" spans="1:255" x14ac:dyDescent="0.2">
      <c r="A36" s="7" t="s">
        <v>55</v>
      </c>
      <c r="B36" s="19" t="s">
        <v>56</v>
      </c>
      <c r="C36" s="28">
        <f>SUM(C37)</f>
        <v>32431.77</v>
      </c>
    </row>
    <row r="37" spans="1:255" ht="30" x14ac:dyDescent="0.2">
      <c r="A37" s="14" t="s">
        <v>57</v>
      </c>
      <c r="B37" s="24" t="s">
        <v>58</v>
      </c>
      <c r="C37" s="25">
        <v>32431.77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x14ac:dyDescent="0.2">
      <c r="A38" s="7" t="s">
        <v>59</v>
      </c>
      <c r="B38" s="27" t="s">
        <v>60</v>
      </c>
      <c r="C38" s="28">
        <f>SUM(C39+C41)</f>
        <v>17563.5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x14ac:dyDescent="0.2">
      <c r="A39" s="7" t="s">
        <v>61</v>
      </c>
      <c r="B39" s="27" t="s">
        <v>62</v>
      </c>
      <c r="C39" s="28">
        <f>SUM(C40)</f>
        <v>13816.38</v>
      </c>
    </row>
    <row r="40" spans="1:255" ht="30" x14ac:dyDescent="0.2">
      <c r="A40" s="7" t="s">
        <v>63</v>
      </c>
      <c r="B40" s="24" t="s">
        <v>64</v>
      </c>
      <c r="C40" s="29">
        <v>13816.38</v>
      </c>
    </row>
    <row r="41" spans="1:255" s="30" customFormat="1" x14ac:dyDescent="0.2">
      <c r="A41" s="7" t="s">
        <v>65</v>
      </c>
      <c r="B41" s="19" t="s">
        <v>66</v>
      </c>
      <c r="C41" s="28">
        <f>SUM(C42)</f>
        <v>3747.12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30" x14ac:dyDescent="0.2">
      <c r="A42" s="7" t="s">
        <v>67</v>
      </c>
      <c r="B42" s="24" t="s">
        <v>68</v>
      </c>
      <c r="C42" s="29">
        <v>3747.12</v>
      </c>
    </row>
    <row r="43" spans="1:255" x14ac:dyDescent="0.2">
      <c r="A43" s="7" t="s">
        <v>69</v>
      </c>
      <c r="B43" s="18" t="s">
        <v>70</v>
      </c>
      <c r="C43" s="16">
        <f>SUM(C44+C46)</f>
        <v>4936.72</v>
      </c>
    </row>
    <row r="44" spans="1:255" ht="30" x14ac:dyDescent="0.2">
      <c r="A44" s="7" t="s">
        <v>71</v>
      </c>
      <c r="B44" s="19" t="s">
        <v>72</v>
      </c>
      <c r="C44" s="28">
        <f>SUM(C45)</f>
        <v>4878.91</v>
      </c>
    </row>
    <row r="45" spans="1:255" ht="51.75" customHeight="1" x14ac:dyDescent="0.2">
      <c r="A45" s="7" t="s">
        <v>73</v>
      </c>
      <c r="B45" s="24" t="s">
        <v>74</v>
      </c>
      <c r="C45" s="29">
        <v>4878.91</v>
      </c>
    </row>
    <row r="46" spans="1:255" ht="35.25" customHeight="1" x14ac:dyDescent="0.2">
      <c r="A46" s="7" t="s">
        <v>75</v>
      </c>
      <c r="B46" s="27" t="s">
        <v>76</v>
      </c>
      <c r="C46" s="28">
        <f>SUM(C47)</f>
        <v>57.81</v>
      </c>
    </row>
    <row r="47" spans="1:255" ht="30" x14ac:dyDescent="0.2">
      <c r="A47" s="7" t="s">
        <v>77</v>
      </c>
      <c r="B47" s="24" t="s">
        <v>78</v>
      </c>
      <c r="C47" s="25">
        <v>57.81</v>
      </c>
    </row>
    <row r="48" spans="1:255" ht="39" customHeight="1" x14ac:dyDescent="0.2">
      <c r="A48" s="7" t="s">
        <v>79</v>
      </c>
      <c r="B48" s="18" t="s">
        <v>80</v>
      </c>
      <c r="C48" s="16">
        <f>SUM(C49+C52+C55)</f>
        <v>19160.689999999999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:255" ht="68.25" customHeight="1" x14ac:dyDescent="0.2">
      <c r="A49" s="7" t="s">
        <v>81</v>
      </c>
      <c r="B49" s="19" t="s">
        <v>82</v>
      </c>
      <c r="C49" s="28">
        <f>SUM(C50)</f>
        <v>15213.5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:255" ht="52.5" customHeight="1" x14ac:dyDescent="0.2">
      <c r="A50" s="7" t="s">
        <v>83</v>
      </c>
      <c r="B50" s="19" t="s">
        <v>84</v>
      </c>
      <c r="C50" s="28">
        <f>SUM(C51)</f>
        <v>15213.5</v>
      </c>
    </row>
    <row r="51" spans="1:255" ht="69.75" customHeight="1" x14ac:dyDescent="0.2">
      <c r="A51" s="7" t="s">
        <v>85</v>
      </c>
      <c r="B51" s="24" t="s">
        <v>86</v>
      </c>
      <c r="C51" s="29">
        <v>15213.5</v>
      </c>
    </row>
    <row r="52" spans="1:255" s="32" customFormat="1" ht="23.25" customHeight="1" x14ac:dyDescent="0.2">
      <c r="A52" s="7" t="s">
        <v>87</v>
      </c>
      <c r="B52" s="19" t="s">
        <v>88</v>
      </c>
      <c r="C52" s="28">
        <f>SUM(C53)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32" customFormat="1" ht="35.25" customHeight="1" x14ac:dyDescent="0.2">
      <c r="A53" s="7" t="s">
        <v>89</v>
      </c>
      <c r="B53" s="19" t="s">
        <v>90</v>
      </c>
      <c r="C53" s="28">
        <f>SUM(C54)</f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60" customHeight="1" x14ac:dyDescent="0.2">
      <c r="A54" s="7" t="s">
        <v>91</v>
      </c>
      <c r="B54" s="24" t="s">
        <v>92</v>
      </c>
      <c r="C54" s="29">
        <v>0</v>
      </c>
    </row>
    <row r="55" spans="1:255" ht="60" x14ac:dyDescent="0.2">
      <c r="A55" s="7" t="s">
        <v>93</v>
      </c>
      <c r="B55" s="19" t="s">
        <v>94</v>
      </c>
      <c r="C55" s="28">
        <f>SUM(C56)</f>
        <v>3947.19</v>
      </c>
    </row>
    <row r="56" spans="1:255" ht="60" x14ac:dyDescent="0.2">
      <c r="A56" s="7" t="s">
        <v>95</v>
      </c>
      <c r="B56" s="19" t="s">
        <v>96</v>
      </c>
      <c r="C56" s="20">
        <f>SUM(C57:C58)</f>
        <v>3947.19</v>
      </c>
    </row>
    <row r="57" spans="1:255" ht="75" customHeight="1" x14ac:dyDescent="0.2">
      <c r="A57" s="7" t="s">
        <v>97</v>
      </c>
      <c r="B57" s="24" t="s">
        <v>98</v>
      </c>
      <c r="C57" s="33">
        <v>836.48</v>
      </c>
    </row>
    <row r="58" spans="1:255" ht="30" x14ac:dyDescent="0.2">
      <c r="A58" s="7" t="s">
        <v>99</v>
      </c>
      <c r="B58" s="24" t="s">
        <v>100</v>
      </c>
      <c r="C58" s="29">
        <v>3110.71</v>
      </c>
    </row>
    <row r="59" spans="1:255" x14ac:dyDescent="0.2">
      <c r="A59" s="7" t="s">
        <v>101</v>
      </c>
      <c r="B59" s="18" t="s">
        <v>102</v>
      </c>
      <c r="C59" s="16">
        <f>SUM(C60)</f>
        <v>2942.19</v>
      </c>
    </row>
    <row r="60" spans="1:255" x14ac:dyDescent="0.2">
      <c r="A60" s="7" t="s">
        <v>103</v>
      </c>
      <c r="B60" s="34" t="s">
        <v>104</v>
      </c>
      <c r="C60" s="28">
        <f>SUM(C61:C63)</f>
        <v>2942.19</v>
      </c>
    </row>
    <row r="61" spans="1:255" ht="30" x14ac:dyDescent="0.2">
      <c r="A61" s="14" t="s">
        <v>105</v>
      </c>
      <c r="B61" s="24" t="s">
        <v>106</v>
      </c>
      <c r="C61" s="29">
        <v>36.159999999999997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x14ac:dyDescent="0.2">
      <c r="A62" s="14" t="s">
        <v>107</v>
      </c>
      <c r="B62" s="24" t="s">
        <v>108</v>
      </c>
      <c r="C62" s="29">
        <v>2854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x14ac:dyDescent="0.2">
      <c r="A63" s="14" t="s">
        <v>109</v>
      </c>
      <c r="B63" s="24" t="s">
        <v>110</v>
      </c>
      <c r="C63" s="29">
        <v>52.03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ht="28.5" x14ac:dyDescent="0.2">
      <c r="A64" s="7" t="s">
        <v>111</v>
      </c>
      <c r="B64" s="26" t="s">
        <v>112</v>
      </c>
      <c r="C64" s="16">
        <f>SUM(C65+C68)</f>
        <v>1060.6400000000001</v>
      </c>
    </row>
    <row r="65" spans="1:255" s="30" customFormat="1" x14ac:dyDescent="0.2">
      <c r="A65" s="7" t="s">
        <v>113</v>
      </c>
      <c r="B65" s="19" t="s">
        <v>114</v>
      </c>
      <c r="C65" s="28">
        <f>SUM(C66)</f>
        <v>105.68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30" customFormat="1" x14ac:dyDescent="0.2">
      <c r="A66" s="7" t="s">
        <v>115</v>
      </c>
      <c r="B66" s="35" t="s">
        <v>116</v>
      </c>
      <c r="C66" s="28">
        <f>SUM(C67)</f>
        <v>105.68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30" customFormat="1" ht="30" x14ac:dyDescent="0.2">
      <c r="A67" s="7" t="s">
        <v>117</v>
      </c>
      <c r="B67" s="24" t="s">
        <v>118</v>
      </c>
      <c r="C67" s="29">
        <v>105.68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30" customFormat="1" x14ac:dyDescent="0.2">
      <c r="A68" s="7" t="s">
        <v>119</v>
      </c>
      <c r="B68" s="19" t="s">
        <v>120</v>
      </c>
      <c r="C68" s="28">
        <f>SUM(C71+C69)</f>
        <v>954.96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30" x14ac:dyDescent="0.2">
      <c r="A69" s="7" t="s">
        <v>121</v>
      </c>
      <c r="B69" s="19" t="s">
        <v>122</v>
      </c>
      <c r="C69" s="28">
        <f>SUM(C70)</f>
        <v>658.29</v>
      </c>
    </row>
    <row r="70" spans="1:255" ht="30" x14ac:dyDescent="0.2">
      <c r="A70" s="7" t="s">
        <v>123</v>
      </c>
      <c r="B70" s="24" t="s">
        <v>124</v>
      </c>
      <c r="C70" s="29">
        <v>658.29</v>
      </c>
    </row>
    <row r="71" spans="1:255" x14ac:dyDescent="0.2">
      <c r="A71" s="7" t="s">
        <v>125</v>
      </c>
      <c r="B71" s="19" t="s">
        <v>126</v>
      </c>
      <c r="C71" s="28">
        <f>SUM(C72)</f>
        <v>296.67</v>
      </c>
    </row>
    <row r="72" spans="1:255" x14ac:dyDescent="0.2">
      <c r="A72" s="7" t="s">
        <v>127</v>
      </c>
      <c r="B72" s="24" t="s">
        <v>128</v>
      </c>
      <c r="C72" s="29">
        <v>296.67</v>
      </c>
    </row>
    <row r="73" spans="1:255" x14ac:dyDescent="0.2">
      <c r="A73" s="7" t="s">
        <v>129</v>
      </c>
      <c r="B73" s="18" t="s">
        <v>130</v>
      </c>
      <c r="C73" s="16">
        <f>SUM(C76+C79+C74)</f>
        <v>2181.6799999999998</v>
      </c>
    </row>
    <row r="74" spans="1:255" s="10" customFormat="1" ht="21" customHeight="1" x14ac:dyDescent="0.25">
      <c r="A74" s="7" t="s">
        <v>131</v>
      </c>
      <c r="B74" s="35" t="s">
        <v>132</v>
      </c>
      <c r="C74" s="20">
        <f>SUM(C75)</f>
        <v>894.6</v>
      </c>
    </row>
    <row r="75" spans="1:255" ht="30" x14ac:dyDescent="0.2">
      <c r="A75" s="7" t="s">
        <v>133</v>
      </c>
      <c r="B75" s="36" t="s">
        <v>134</v>
      </c>
      <c r="C75" s="25">
        <v>894.6</v>
      </c>
    </row>
    <row r="76" spans="1:255" ht="60" x14ac:dyDescent="0.2">
      <c r="A76" s="7" t="s">
        <v>135</v>
      </c>
      <c r="B76" s="19" t="s">
        <v>136</v>
      </c>
      <c r="C76" s="28">
        <f>SUM(C77)</f>
        <v>312.5</v>
      </c>
    </row>
    <row r="77" spans="1:255" ht="72.75" customHeight="1" x14ac:dyDescent="0.2">
      <c r="A77" s="7" t="s">
        <v>137</v>
      </c>
      <c r="B77" s="19" t="s">
        <v>138</v>
      </c>
      <c r="C77" s="28">
        <f>SUM(C78)</f>
        <v>312.5</v>
      </c>
    </row>
    <row r="78" spans="1:255" ht="75" x14ac:dyDescent="0.2">
      <c r="A78" s="7" t="s">
        <v>139</v>
      </c>
      <c r="B78" s="24" t="s">
        <v>140</v>
      </c>
      <c r="C78" s="29">
        <v>312.5</v>
      </c>
    </row>
    <row r="79" spans="1:255" ht="30" x14ac:dyDescent="0.2">
      <c r="A79" s="7" t="s">
        <v>141</v>
      </c>
      <c r="B79" s="19" t="s">
        <v>142</v>
      </c>
      <c r="C79" s="20">
        <f>SUM(C80)</f>
        <v>974.58</v>
      </c>
    </row>
    <row r="80" spans="1:255" ht="30" x14ac:dyDescent="0.2">
      <c r="A80" s="7" t="s">
        <v>143</v>
      </c>
      <c r="B80" s="19" t="s">
        <v>144</v>
      </c>
      <c r="C80" s="28">
        <f>SUM(C81)</f>
        <v>974.58</v>
      </c>
    </row>
    <row r="81" spans="1:3" ht="45" x14ac:dyDescent="0.2">
      <c r="A81" s="7" t="s">
        <v>145</v>
      </c>
      <c r="B81" s="24" t="s">
        <v>146</v>
      </c>
      <c r="C81" s="29">
        <v>974.58</v>
      </c>
    </row>
    <row r="82" spans="1:3" x14ac:dyDescent="0.2">
      <c r="A82" s="7" t="s">
        <v>147</v>
      </c>
      <c r="B82" s="18" t="s">
        <v>148</v>
      </c>
      <c r="C82" s="16">
        <f>SUM(C83:C99)</f>
        <v>2614.5200000000004</v>
      </c>
    </row>
    <row r="83" spans="1:3" s="31" customFormat="1" ht="73.5" customHeight="1" x14ac:dyDescent="0.2">
      <c r="A83" s="14" t="s">
        <v>176</v>
      </c>
      <c r="B83" s="24" t="s">
        <v>177</v>
      </c>
      <c r="C83" s="25">
        <v>2.61</v>
      </c>
    </row>
    <row r="84" spans="1:3" ht="60" x14ac:dyDescent="0.2">
      <c r="A84" s="7" t="s">
        <v>149</v>
      </c>
      <c r="B84" s="37" t="s">
        <v>150</v>
      </c>
      <c r="C84" s="20">
        <v>40.28</v>
      </c>
    </row>
    <row r="85" spans="1:3" ht="65.25" customHeight="1" x14ac:dyDescent="0.2">
      <c r="A85" s="7" t="s">
        <v>178</v>
      </c>
      <c r="B85" s="37" t="s">
        <v>179</v>
      </c>
      <c r="C85" s="20">
        <v>8.0399999999999991</v>
      </c>
    </row>
    <row r="86" spans="1:3" ht="68.25" customHeight="1" x14ac:dyDescent="0.2">
      <c r="A86" s="7" t="s">
        <v>180</v>
      </c>
      <c r="B86" s="37" t="s">
        <v>181</v>
      </c>
      <c r="C86" s="20">
        <v>15</v>
      </c>
    </row>
    <row r="87" spans="1:3" ht="72" customHeight="1" x14ac:dyDescent="0.2">
      <c r="A87" s="7" t="s">
        <v>149</v>
      </c>
      <c r="B87" s="37" t="s">
        <v>150</v>
      </c>
      <c r="C87" s="20">
        <v>20</v>
      </c>
    </row>
    <row r="88" spans="1:3" ht="74.25" customHeight="1" x14ac:dyDescent="0.2">
      <c r="A88" s="7" t="s">
        <v>182</v>
      </c>
      <c r="B88" s="37" t="s">
        <v>183</v>
      </c>
      <c r="C88" s="20">
        <v>0.75</v>
      </c>
    </row>
    <row r="89" spans="1:3" ht="75" x14ac:dyDescent="0.2">
      <c r="A89" s="7" t="s">
        <v>151</v>
      </c>
      <c r="B89" s="24" t="s">
        <v>152</v>
      </c>
      <c r="C89" s="20">
        <v>61.65</v>
      </c>
    </row>
    <row r="90" spans="1:3" ht="99" customHeight="1" x14ac:dyDescent="0.2">
      <c r="A90" s="7" t="s">
        <v>184</v>
      </c>
      <c r="B90" s="24" t="s">
        <v>185</v>
      </c>
      <c r="C90" s="20">
        <v>6.85</v>
      </c>
    </row>
    <row r="91" spans="1:3" ht="75" x14ac:dyDescent="0.2">
      <c r="A91" s="7" t="s">
        <v>153</v>
      </c>
      <c r="B91" s="24" t="s">
        <v>154</v>
      </c>
      <c r="C91" s="20">
        <v>26.65</v>
      </c>
    </row>
    <row r="92" spans="1:3" ht="57.6" customHeight="1" x14ac:dyDescent="0.2">
      <c r="A92" s="7" t="s">
        <v>186</v>
      </c>
      <c r="B92" s="24" t="s">
        <v>187</v>
      </c>
      <c r="C92" s="20">
        <v>3.04</v>
      </c>
    </row>
    <row r="93" spans="1:3" ht="60" x14ac:dyDescent="0.2">
      <c r="A93" s="7" t="s">
        <v>155</v>
      </c>
      <c r="B93" s="24" t="s">
        <v>156</v>
      </c>
      <c r="C93" s="20">
        <v>21.5</v>
      </c>
    </row>
    <row r="94" spans="1:3" ht="94.5" customHeight="1" x14ac:dyDescent="0.2">
      <c r="A94" s="7" t="s">
        <v>157</v>
      </c>
      <c r="B94" s="24" t="s">
        <v>158</v>
      </c>
      <c r="C94" s="20">
        <v>237.31</v>
      </c>
    </row>
    <row r="95" spans="1:3" ht="54" customHeight="1" x14ac:dyDescent="0.2">
      <c r="A95" s="7" t="s">
        <v>188</v>
      </c>
      <c r="B95" s="24" t="s">
        <v>189</v>
      </c>
      <c r="C95" s="20">
        <v>26</v>
      </c>
    </row>
    <row r="96" spans="1:3" ht="90" x14ac:dyDescent="0.2">
      <c r="A96" s="38" t="s">
        <v>159</v>
      </c>
      <c r="B96" s="39" t="s">
        <v>160</v>
      </c>
      <c r="C96" s="20">
        <v>0</v>
      </c>
    </row>
    <row r="97" spans="1:255" ht="60" x14ac:dyDescent="0.2">
      <c r="A97" s="14" t="s">
        <v>161</v>
      </c>
      <c r="B97" s="24" t="s">
        <v>162</v>
      </c>
      <c r="C97" s="20">
        <v>652</v>
      </c>
    </row>
    <row r="98" spans="1:255" ht="79.5" customHeight="1" x14ac:dyDescent="0.2">
      <c r="A98" s="7" t="s">
        <v>163</v>
      </c>
      <c r="B98" s="24" t="s">
        <v>164</v>
      </c>
      <c r="C98" s="29">
        <v>1466.58</v>
      </c>
    </row>
    <row r="99" spans="1:255" ht="86.25" customHeight="1" x14ac:dyDescent="0.2">
      <c r="A99" s="7" t="s">
        <v>190</v>
      </c>
      <c r="B99" s="24" t="s">
        <v>191</v>
      </c>
      <c r="C99" s="29">
        <v>26.26</v>
      </c>
    </row>
    <row r="100" spans="1:255" s="31" customFormat="1" x14ac:dyDescent="0.2">
      <c r="A100" s="7" t="s">
        <v>165</v>
      </c>
      <c r="B100" s="18" t="s">
        <v>166</v>
      </c>
      <c r="C100" s="16">
        <f>SUM(C101)</f>
        <v>95.43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31" customFormat="1" x14ac:dyDescent="0.2">
      <c r="A101" s="7" t="s">
        <v>167</v>
      </c>
      <c r="B101" s="19" t="s">
        <v>168</v>
      </c>
      <c r="C101" s="28">
        <f>SUM(C102)</f>
        <v>95.43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31" customFormat="1" x14ac:dyDescent="0.2">
      <c r="A102" s="7" t="s">
        <v>169</v>
      </c>
      <c r="B102" s="39" t="s">
        <v>170</v>
      </c>
      <c r="C102" s="29">
        <v>95.43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x14ac:dyDescent="0.25"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</row>
    <row r="104" spans="1:255" x14ac:dyDescent="0.25"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</row>
    <row r="105" spans="1:255" x14ac:dyDescent="0.25"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</row>
    <row r="106" spans="1:255" x14ac:dyDescent="0.25"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</row>
    <row r="107" spans="1:255" x14ac:dyDescent="0.25"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</row>
    <row r="108" spans="1:255" x14ac:dyDescent="0.25"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</row>
    <row r="109" spans="1:255" x14ac:dyDescent="0.25"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</row>
    <row r="110" spans="1:255" s="41" customFormat="1" x14ac:dyDescent="0.25">
      <c r="A110" s="6"/>
      <c r="B110" s="5"/>
      <c r="C110" s="40"/>
    </row>
    <row r="111" spans="1:255" s="41" customFormat="1" x14ac:dyDescent="0.25">
      <c r="A111" s="6"/>
      <c r="B111" s="5"/>
      <c r="C111" s="40"/>
    </row>
    <row r="112" spans="1:255" s="41" customFormat="1" x14ac:dyDescent="0.25">
      <c r="A112" s="6"/>
      <c r="B112" s="5"/>
      <c r="C112" s="40"/>
    </row>
    <row r="113" spans="1:3" s="41" customFormat="1" x14ac:dyDescent="0.25">
      <c r="A113" s="6"/>
      <c r="B113" s="5"/>
      <c r="C113" s="40"/>
    </row>
    <row r="114" spans="1:3" s="41" customFormat="1" x14ac:dyDescent="0.25">
      <c r="A114" s="6"/>
      <c r="B114" s="5"/>
      <c r="C114" s="40"/>
    </row>
    <row r="115" spans="1:3" s="41" customFormat="1" x14ac:dyDescent="0.25">
      <c r="A115" s="6"/>
      <c r="B115" s="5"/>
      <c r="C115" s="40"/>
    </row>
    <row r="116" spans="1:3" s="41" customFormat="1" x14ac:dyDescent="0.25">
      <c r="A116" s="6"/>
      <c r="B116" s="5"/>
      <c r="C116" s="40"/>
    </row>
    <row r="117" spans="1:3" s="41" customFormat="1" x14ac:dyDescent="0.25">
      <c r="A117" s="6"/>
      <c r="B117" s="5"/>
      <c r="C117" s="40"/>
    </row>
    <row r="118" spans="1:3" s="41" customFormat="1" x14ac:dyDescent="0.25">
      <c r="A118" s="6"/>
      <c r="B118" s="5"/>
      <c r="C118" s="40"/>
    </row>
    <row r="119" spans="1:3" s="41" customFormat="1" x14ac:dyDescent="0.25">
      <c r="A119" s="6"/>
      <c r="B119" s="5"/>
      <c r="C119" s="40"/>
    </row>
    <row r="120" spans="1:3" s="41" customFormat="1" x14ac:dyDescent="0.25">
      <c r="A120" s="6"/>
      <c r="B120" s="5"/>
      <c r="C120" s="40"/>
    </row>
    <row r="121" spans="1:3" s="41" customFormat="1" x14ac:dyDescent="0.25">
      <c r="A121" s="6"/>
      <c r="B121" s="5"/>
      <c r="C121" s="40"/>
    </row>
    <row r="122" spans="1:3" s="41" customFormat="1" x14ac:dyDescent="0.25">
      <c r="A122" s="6"/>
      <c r="B122" s="5"/>
      <c r="C122" s="40"/>
    </row>
    <row r="123" spans="1:3" s="41" customFormat="1" x14ac:dyDescent="0.25">
      <c r="A123" s="6"/>
      <c r="B123" s="5"/>
      <c r="C123" s="40"/>
    </row>
    <row r="124" spans="1:3" s="41" customFormat="1" x14ac:dyDescent="0.25">
      <c r="A124" s="6"/>
      <c r="B124" s="5"/>
      <c r="C124" s="40"/>
    </row>
    <row r="125" spans="1:3" s="41" customFormat="1" x14ac:dyDescent="0.25">
      <c r="A125" s="6"/>
      <c r="B125" s="5"/>
      <c r="C125" s="40"/>
    </row>
    <row r="126" spans="1:3" s="41" customFormat="1" x14ac:dyDescent="0.25">
      <c r="A126" s="6"/>
      <c r="B126" s="5"/>
      <c r="C126" s="40"/>
    </row>
    <row r="127" spans="1:3" s="41" customFormat="1" x14ac:dyDescent="0.25">
      <c r="A127" s="6"/>
      <c r="B127" s="5"/>
      <c r="C127" s="40"/>
    </row>
    <row r="128" spans="1:3" s="41" customFormat="1" x14ac:dyDescent="0.25">
      <c r="A128" s="6"/>
      <c r="B128" s="5"/>
      <c r="C128" s="40"/>
    </row>
    <row r="129" spans="1:3" s="41" customFormat="1" x14ac:dyDescent="0.25">
      <c r="A129" s="6"/>
      <c r="B129" s="5"/>
      <c r="C129" s="40"/>
    </row>
    <row r="130" spans="1:3" s="41" customFormat="1" x14ac:dyDescent="0.25">
      <c r="A130" s="6"/>
      <c r="B130" s="5"/>
      <c r="C130" s="40"/>
    </row>
    <row r="131" spans="1:3" s="41" customFormat="1" x14ac:dyDescent="0.25">
      <c r="A131" s="6"/>
      <c r="B131" s="5"/>
      <c r="C131" s="40"/>
    </row>
    <row r="132" spans="1:3" s="41" customFormat="1" x14ac:dyDescent="0.25">
      <c r="A132" s="6"/>
      <c r="B132" s="5"/>
      <c r="C132" s="40"/>
    </row>
    <row r="133" spans="1:3" s="41" customFormat="1" x14ac:dyDescent="0.25">
      <c r="A133" s="6"/>
      <c r="B133" s="5"/>
      <c r="C133" s="40"/>
    </row>
    <row r="134" spans="1:3" s="41" customFormat="1" x14ac:dyDescent="0.25">
      <c r="A134" s="6"/>
      <c r="B134" s="5"/>
      <c r="C134" s="40"/>
    </row>
    <row r="135" spans="1:3" s="41" customFormat="1" x14ac:dyDescent="0.25">
      <c r="A135" s="6"/>
      <c r="B135" s="5"/>
      <c r="C135" s="40"/>
    </row>
    <row r="136" spans="1:3" s="41" customFormat="1" x14ac:dyDescent="0.25">
      <c r="A136" s="6"/>
      <c r="B136" s="5"/>
      <c r="C136" s="40"/>
    </row>
    <row r="137" spans="1:3" s="41" customFormat="1" x14ac:dyDescent="0.25">
      <c r="A137" s="6"/>
      <c r="B137" s="5"/>
      <c r="C137" s="40"/>
    </row>
    <row r="138" spans="1:3" s="41" customFormat="1" x14ac:dyDescent="0.25">
      <c r="A138" s="6"/>
      <c r="B138" s="5"/>
      <c r="C138" s="40"/>
    </row>
    <row r="139" spans="1:3" s="41" customFormat="1" x14ac:dyDescent="0.25">
      <c r="A139" s="6"/>
      <c r="B139" s="5"/>
      <c r="C139" s="40"/>
    </row>
    <row r="140" spans="1:3" s="41" customFormat="1" x14ac:dyDescent="0.25">
      <c r="A140" s="6"/>
      <c r="B140" s="5"/>
      <c r="C140" s="40"/>
    </row>
    <row r="141" spans="1:3" s="41" customFormat="1" x14ac:dyDescent="0.25">
      <c r="A141" s="6"/>
      <c r="B141" s="5"/>
      <c r="C141" s="40"/>
    </row>
    <row r="142" spans="1:3" s="41" customFormat="1" x14ac:dyDescent="0.25">
      <c r="A142" s="6"/>
      <c r="B142" s="5"/>
      <c r="C142" s="40"/>
    </row>
    <row r="143" spans="1:3" s="41" customFormat="1" x14ac:dyDescent="0.25">
      <c r="A143" s="6"/>
      <c r="B143" s="5"/>
      <c r="C143" s="40"/>
    </row>
    <row r="144" spans="1:3" s="41" customFormat="1" x14ac:dyDescent="0.25">
      <c r="A144" s="6"/>
      <c r="B144" s="5"/>
      <c r="C144" s="40"/>
    </row>
    <row r="145" spans="1:3" s="41" customFormat="1" x14ac:dyDescent="0.25">
      <c r="A145" s="6"/>
      <c r="B145" s="5"/>
      <c r="C145" s="40"/>
    </row>
    <row r="146" spans="1:3" s="41" customFormat="1" x14ac:dyDescent="0.25">
      <c r="A146" s="6"/>
      <c r="B146" s="5"/>
      <c r="C146" s="40"/>
    </row>
    <row r="147" spans="1:3" s="41" customFormat="1" x14ac:dyDescent="0.25">
      <c r="A147" s="6"/>
      <c r="B147" s="5"/>
      <c r="C147" s="40"/>
    </row>
    <row r="148" spans="1:3" s="41" customFormat="1" x14ac:dyDescent="0.25">
      <c r="A148" s="6"/>
      <c r="B148" s="5"/>
      <c r="C148" s="40"/>
    </row>
    <row r="149" spans="1:3" s="41" customFormat="1" x14ac:dyDescent="0.25">
      <c r="A149" s="6"/>
      <c r="B149" s="5"/>
      <c r="C149" s="40"/>
    </row>
    <row r="150" spans="1:3" s="41" customFormat="1" x14ac:dyDescent="0.25">
      <c r="A150" s="6"/>
      <c r="B150" s="5"/>
      <c r="C150" s="40"/>
    </row>
    <row r="151" spans="1:3" s="41" customFormat="1" x14ac:dyDescent="0.25">
      <c r="A151" s="6"/>
      <c r="B151" s="5"/>
      <c r="C151" s="40"/>
    </row>
    <row r="152" spans="1:3" s="41" customFormat="1" x14ac:dyDescent="0.25">
      <c r="A152" s="6"/>
      <c r="B152" s="5"/>
      <c r="C152" s="40"/>
    </row>
    <row r="153" spans="1:3" s="41" customFormat="1" x14ac:dyDescent="0.25">
      <c r="A153" s="6"/>
      <c r="B153" s="5"/>
      <c r="C153" s="40"/>
    </row>
    <row r="154" spans="1:3" s="41" customFormat="1" x14ac:dyDescent="0.25">
      <c r="A154" s="6"/>
      <c r="B154" s="5"/>
      <c r="C154" s="40"/>
    </row>
    <row r="155" spans="1:3" s="41" customFormat="1" x14ac:dyDescent="0.25">
      <c r="A155" s="6"/>
      <c r="B155" s="5"/>
      <c r="C155" s="40"/>
    </row>
    <row r="156" spans="1:3" s="41" customFormat="1" x14ac:dyDescent="0.25">
      <c r="A156" s="6"/>
      <c r="B156" s="5"/>
      <c r="C156" s="40"/>
    </row>
    <row r="157" spans="1:3" s="41" customFormat="1" x14ac:dyDescent="0.25">
      <c r="A157" s="6"/>
      <c r="B157" s="5"/>
      <c r="C157" s="40"/>
    </row>
    <row r="158" spans="1:3" s="41" customFormat="1" x14ac:dyDescent="0.25">
      <c r="A158" s="6"/>
      <c r="B158" s="5"/>
      <c r="C158" s="40"/>
    </row>
    <row r="159" spans="1:3" s="41" customFormat="1" x14ac:dyDescent="0.25">
      <c r="A159" s="6"/>
      <c r="B159" s="5"/>
      <c r="C159" s="40"/>
    </row>
    <row r="160" spans="1:3" s="41" customFormat="1" x14ac:dyDescent="0.25">
      <c r="A160" s="6"/>
      <c r="B160" s="5"/>
      <c r="C160" s="40"/>
    </row>
    <row r="161" spans="1:3" s="41" customFormat="1" x14ac:dyDescent="0.25">
      <c r="A161" s="6"/>
      <c r="B161" s="5"/>
      <c r="C161" s="40"/>
    </row>
    <row r="162" spans="1:3" s="41" customFormat="1" x14ac:dyDescent="0.25">
      <c r="A162" s="6"/>
      <c r="B162" s="5"/>
      <c r="C162" s="40"/>
    </row>
    <row r="163" spans="1:3" s="41" customFormat="1" x14ac:dyDescent="0.25">
      <c r="A163" s="6"/>
      <c r="B163" s="5"/>
      <c r="C163" s="40"/>
    </row>
    <row r="164" spans="1:3" s="41" customFormat="1" x14ac:dyDescent="0.25">
      <c r="A164" s="6"/>
      <c r="B164" s="5"/>
      <c r="C164" s="40"/>
    </row>
    <row r="165" spans="1:3" s="41" customFormat="1" x14ac:dyDescent="0.25">
      <c r="A165" s="6"/>
      <c r="B165" s="5"/>
      <c r="C165" s="40"/>
    </row>
    <row r="166" spans="1:3" s="41" customFormat="1" x14ac:dyDescent="0.25">
      <c r="A166" s="6"/>
      <c r="B166" s="5"/>
      <c r="C166" s="40"/>
    </row>
    <row r="167" spans="1:3" s="41" customFormat="1" x14ac:dyDescent="0.25">
      <c r="A167" s="6"/>
      <c r="B167" s="5"/>
      <c r="C167" s="40"/>
    </row>
    <row r="168" spans="1:3" s="41" customFormat="1" x14ac:dyDescent="0.25">
      <c r="A168" s="6"/>
      <c r="B168" s="5"/>
      <c r="C168" s="40"/>
    </row>
    <row r="169" spans="1:3" s="41" customFormat="1" x14ac:dyDescent="0.25">
      <c r="A169" s="6"/>
      <c r="B169" s="5"/>
      <c r="C169" s="40"/>
    </row>
    <row r="170" spans="1:3" s="41" customFormat="1" x14ac:dyDescent="0.25">
      <c r="A170" s="6"/>
      <c r="B170" s="5"/>
      <c r="C170" s="40"/>
    </row>
    <row r="171" spans="1:3" s="41" customFormat="1" x14ac:dyDescent="0.25">
      <c r="A171" s="6"/>
      <c r="B171" s="5"/>
      <c r="C171" s="40"/>
    </row>
    <row r="172" spans="1:3" s="41" customFormat="1" x14ac:dyDescent="0.25">
      <c r="A172" s="6"/>
      <c r="B172" s="5"/>
      <c r="C172" s="40"/>
    </row>
    <row r="173" spans="1:3" s="41" customFormat="1" x14ac:dyDescent="0.25">
      <c r="A173" s="6"/>
      <c r="B173" s="5"/>
      <c r="C173" s="40"/>
    </row>
    <row r="174" spans="1:3" s="41" customFormat="1" x14ac:dyDescent="0.25">
      <c r="A174" s="6"/>
      <c r="B174" s="5"/>
      <c r="C174" s="40"/>
    </row>
    <row r="175" spans="1:3" s="41" customFormat="1" x14ac:dyDescent="0.25">
      <c r="A175" s="6"/>
      <c r="B175" s="5"/>
      <c r="C175" s="40"/>
    </row>
    <row r="176" spans="1:3" s="41" customFormat="1" x14ac:dyDescent="0.25">
      <c r="A176" s="6"/>
      <c r="B176" s="5"/>
      <c r="C176" s="40"/>
    </row>
    <row r="177" spans="1:3" s="41" customFormat="1" x14ac:dyDescent="0.25">
      <c r="A177" s="6"/>
      <c r="B177" s="5"/>
      <c r="C177" s="40"/>
    </row>
    <row r="178" spans="1:3" s="41" customFormat="1" x14ac:dyDescent="0.25">
      <c r="A178" s="6"/>
      <c r="B178" s="5"/>
      <c r="C178" s="40"/>
    </row>
    <row r="179" spans="1:3" s="41" customFormat="1" x14ac:dyDescent="0.25">
      <c r="A179" s="6"/>
      <c r="B179" s="5"/>
      <c r="C179" s="40"/>
    </row>
    <row r="180" spans="1:3" s="41" customFormat="1" x14ac:dyDescent="0.25">
      <c r="A180" s="6"/>
      <c r="B180" s="5"/>
      <c r="C180" s="40"/>
    </row>
    <row r="181" spans="1:3" s="41" customFormat="1" x14ac:dyDescent="0.25">
      <c r="A181" s="6"/>
      <c r="B181" s="5"/>
      <c r="C181" s="40"/>
    </row>
    <row r="182" spans="1:3" s="41" customFormat="1" x14ac:dyDescent="0.25">
      <c r="A182" s="6"/>
      <c r="B182" s="5"/>
      <c r="C182" s="40"/>
    </row>
    <row r="183" spans="1:3" s="41" customFormat="1" x14ac:dyDescent="0.25">
      <c r="A183" s="6"/>
      <c r="B183" s="5"/>
      <c r="C183" s="40"/>
    </row>
    <row r="184" spans="1:3" s="41" customFormat="1" x14ac:dyDescent="0.25">
      <c r="A184" s="6"/>
      <c r="B184" s="5"/>
      <c r="C184" s="40"/>
    </row>
    <row r="185" spans="1:3" s="41" customFormat="1" x14ac:dyDescent="0.25">
      <c r="A185" s="6"/>
      <c r="B185" s="5"/>
      <c r="C185" s="40"/>
    </row>
    <row r="186" spans="1:3" s="41" customFormat="1" x14ac:dyDescent="0.25">
      <c r="A186" s="6"/>
      <c r="B186" s="5"/>
      <c r="C186" s="40"/>
    </row>
    <row r="187" spans="1:3" s="41" customFormat="1" x14ac:dyDescent="0.25">
      <c r="A187" s="6"/>
      <c r="B187" s="5"/>
      <c r="C187" s="40"/>
    </row>
    <row r="188" spans="1:3" s="41" customFormat="1" x14ac:dyDescent="0.25">
      <c r="A188" s="6"/>
      <c r="B188" s="5"/>
      <c r="C188" s="40"/>
    </row>
    <row r="189" spans="1:3" s="41" customFormat="1" x14ac:dyDescent="0.25">
      <c r="A189" s="6"/>
      <c r="B189" s="5"/>
      <c r="C189" s="40"/>
    </row>
    <row r="190" spans="1:3" s="41" customFormat="1" x14ac:dyDescent="0.25">
      <c r="A190" s="6"/>
      <c r="B190" s="5"/>
      <c r="C190" s="40"/>
    </row>
    <row r="191" spans="1:3" s="41" customFormat="1" x14ac:dyDescent="0.25">
      <c r="A191" s="6"/>
      <c r="B191" s="5"/>
      <c r="C191" s="40"/>
    </row>
    <row r="192" spans="1:3" s="41" customFormat="1" x14ac:dyDescent="0.25">
      <c r="A192" s="6"/>
      <c r="B192" s="5"/>
      <c r="C192" s="40"/>
    </row>
    <row r="193" spans="1:3" s="41" customFormat="1" x14ac:dyDescent="0.25">
      <c r="A193" s="6"/>
      <c r="B193" s="5"/>
      <c r="C193" s="40"/>
    </row>
    <row r="194" spans="1:3" s="41" customFormat="1" x14ac:dyDescent="0.25">
      <c r="A194" s="6"/>
      <c r="B194" s="5"/>
      <c r="C194" s="40"/>
    </row>
    <row r="195" spans="1:3" s="41" customFormat="1" x14ac:dyDescent="0.25">
      <c r="A195" s="6"/>
      <c r="B195" s="5"/>
      <c r="C195" s="40"/>
    </row>
    <row r="196" spans="1:3" s="41" customFormat="1" x14ac:dyDescent="0.25">
      <c r="A196" s="6"/>
      <c r="B196" s="5"/>
      <c r="C196" s="40"/>
    </row>
    <row r="197" spans="1:3" s="41" customFormat="1" x14ac:dyDescent="0.25">
      <c r="A197" s="6"/>
      <c r="B197" s="5"/>
      <c r="C197" s="40"/>
    </row>
    <row r="198" spans="1:3" s="41" customFormat="1" x14ac:dyDescent="0.25">
      <c r="A198" s="6"/>
      <c r="B198" s="5"/>
      <c r="C198" s="40"/>
    </row>
    <row r="199" spans="1:3" s="41" customFormat="1" x14ac:dyDescent="0.25">
      <c r="A199" s="6"/>
      <c r="B199" s="5"/>
      <c r="C199" s="40"/>
    </row>
    <row r="200" spans="1:3" s="41" customFormat="1" x14ac:dyDescent="0.25">
      <c r="A200" s="6"/>
      <c r="B200" s="5"/>
      <c r="C200" s="40"/>
    </row>
    <row r="201" spans="1:3" s="41" customFormat="1" x14ac:dyDescent="0.25">
      <c r="A201" s="6"/>
      <c r="B201" s="5"/>
      <c r="C201" s="40"/>
    </row>
    <row r="202" spans="1:3" s="41" customFormat="1" x14ac:dyDescent="0.25">
      <c r="A202" s="6"/>
      <c r="B202" s="5"/>
      <c r="C202" s="40"/>
    </row>
    <row r="203" spans="1:3" s="41" customFormat="1" x14ac:dyDescent="0.25">
      <c r="A203" s="6"/>
      <c r="B203" s="5"/>
      <c r="C203" s="40"/>
    </row>
    <row r="204" spans="1:3" s="41" customFormat="1" x14ac:dyDescent="0.25">
      <c r="A204" s="6"/>
      <c r="B204" s="5"/>
      <c r="C204" s="40"/>
    </row>
    <row r="205" spans="1:3" s="41" customFormat="1" x14ac:dyDescent="0.25">
      <c r="A205" s="6"/>
      <c r="B205" s="5"/>
      <c r="C205" s="40"/>
    </row>
    <row r="206" spans="1:3" s="41" customFormat="1" x14ac:dyDescent="0.25">
      <c r="A206" s="6"/>
      <c r="B206" s="5"/>
      <c r="C206" s="40"/>
    </row>
    <row r="207" spans="1:3" s="41" customFormat="1" x14ac:dyDescent="0.25">
      <c r="A207" s="6"/>
      <c r="B207" s="5"/>
      <c r="C207" s="40"/>
    </row>
    <row r="208" spans="1:3" s="41" customFormat="1" x14ac:dyDescent="0.25">
      <c r="A208" s="6"/>
      <c r="B208" s="5"/>
      <c r="C208" s="40"/>
    </row>
    <row r="209" spans="1:3" s="41" customFormat="1" x14ac:dyDescent="0.25">
      <c r="A209" s="6"/>
      <c r="B209" s="5"/>
      <c r="C209" s="40"/>
    </row>
    <row r="210" spans="1:3" s="41" customFormat="1" x14ac:dyDescent="0.25">
      <c r="A210" s="6"/>
      <c r="B210" s="5"/>
      <c r="C210" s="40"/>
    </row>
    <row r="211" spans="1:3" s="41" customFormat="1" x14ac:dyDescent="0.25">
      <c r="A211" s="6"/>
      <c r="B211" s="5"/>
      <c r="C211" s="40"/>
    </row>
    <row r="212" spans="1:3" s="41" customFormat="1" x14ac:dyDescent="0.25">
      <c r="A212" s="6"/>
      <c r="B212" s="5"/>
      <c r="C212" s="40"/>
    </row>
    <row r="213" spans="1:3" s="41" customFormat="1" x14ac:dyDescent="0.25">
      <c r="A213" s="6"/>
      <c r="B213" s="5"/>
      <c r="C213" s="40"/>
    </row>
    <row r="214" spans="1:3" s="41" customFormat="1" x14ac:dyDescent="0.25">
      <c r="A214" s="6"/>
      <c r="B214" s="5"/>
      <c r="C214" s="40"/>
    </row>
    <row r="215" spans="1:3" s="41" customFormat="1" x14ac:dyDescent="0.25">
      <c r="A215" s="6"/>
      <c r="B215" s="5"/>
      <c r="C215" s="40"/>
    </row>
    <row r="216" spans="1:3" s="41" customFormat="1" x14ac:dyDescent="0.25">
      <c r="A216" s="6"/>
      <c r="B216" s="5"/>
      <c r="C216" s="40"/>
    </row>
    <row r="217" spans="1:3" s="41" customFormat="1" x14ac:dyDescent="0.25">
      <c r="A217" s="6"/>
      <c r="B217" s="5"/>
      <c r="C217" s="40"/>
    </row>
    <row r="218" spans="1:3" s="41" customFormat="1" x14ac:dyDescent="0.25">
      <c r="A218" s="6"/>
      <c r="B218" s="5"/>
      <c r="C218" s="40"/>
    </row>
    <row r="219" spans="1:3" s="41" customFormat="1" x14ac:dyDescent="0.25">
      <c r="A219" s="6"/>
      <c r="B219" s="5"/>
      <c r="C219" s="40"/>
    </row>
    <row r="220" spans="1:3" s="41" customFormat="1" x14ac:dyDescent="0.25">
      <c r="A220" s="6"/>
      <c r="B220" s="5"/>
      <c r="C220" s="40"/>
    </row>
    <row r="221" spans="1:3" s="41" customFormat="1" x14ac:dyDescent="0.25">
      <c r="A221" s="6"/>
      <c r="B221" s="5"/>
      <c r="C221" s="40"/>
    </row>
    <row r="222" spans="1:3" s="41" customFormat="1" x14ac:dyDescent="0.25">
      <c r="A222" s="6"/>
      <c r="B222" s="5"/>
      <c r="C222" s="40"/>
    </row>
    <row r="223" spans="1:3" s="41" customFormat="1" x14ac:dyDescent="0.25">
      <c r="A223" s="6"/>
      <c r="B223" s="5"/>
      <c r="C223" s="40"/>
    </row>
    <row r="224" spans="1:3" s="41" customFormat="1" x14ac:dyDescent="0.25">
      <c r="A224" s="6"/>
      <c r="B224" s="5"/>
      <c r="C224" s="40"/>
    </row>
    <row r="225" spans="1:3" s="41" customFormat="1" x14ac:dyDescent="0.25">
      <c r="A225" s="6"/>
      <c r="B225" s="5"/>
      <c r="C225" s="40"/>
    </row>
    <row r="226" spans="1:3" s="41" customFormat="1" x14ac:dyDescent="0.25">
      <c r="A226" s="6"/>
      <c r="B226" s="5"/>
      <c r="C226" s="40"/>
    </row>
    <row r="227" spans="1:3" s="41" customFormat="1" x14ac:dyDescent="0.25">
      <c r="A227" s="6"/>
      <c r="B227" s="5"/>
      <c r="C227" s="40"/>
    </row>
    <row r="228" spans="1:3" s="41" customFormat="1" x14ac:dyDescent="0.25">
      <c r="A228" s="6"/>
      <c r="B228" s="5"/>
      <c r="C228" s="40"/>
    </row>
    <row r="229" spans="1:3" s="41" customFormat="1" x14ac:dyDescent="0.25">
      <c r="A229" s="6"/>
      <c r="B229" s="5"/>
      <c r="C229" s="40"/>
    </row>
    <row r="230" spans="1:3" s="41" customFormat="1" x14ac:dyDescent="0.25">
      <c r="A230" s="6"/>
      <c r="B230" s="5"/>
      <c r="C230" s="40"/>
    </row>
    <row r="231" spans="1:3" s="41" customFormat="1" x14ac:dyDescent="0.25">
      <c r="A231" s="6"/>
      <c r="B231" s="5"/>
      <c r="C231" s="40"/>
    </row>
    <row r="232" spans="1:3" s="41" customFormat="1" x14ac:dyDescent="0.25">
      <c r="A232" s="6"/>
      <c r="B232" s="5"/>
      <c r="C232" s="40"/>
    </row>
    <row r="233" spans="1:3" s="41" customFormat="1" x14ac:dyDescent="0.25">
      <c r="A233" s="6"/>
      <c r="B233" s="5"/>
      <c r="C233" s="40"/>
    </row>
    <row r="234" spans="1:3" s="41" customFormat="1" x14ac:dyDescent="0.25">
      <c r="A234" s="6"/>
      <c r="B234" s="5"/>
      <c r="C234" s="40"/>
    </row>
    <row r="235" spans="1:3" s="41" customFormat="1" x14ac:dyDescent="0.25">
      <c r="A235" s="6"/>
      <c r="B235" s="5"/>
      <c r="C235" s="40"/>
    </row>
    <row r="236" spans="1:3" s="41" customFormat="1" x14ac:dyDescent="0.25">
      <c r="A236" s="6"/>
      <c r="B236" s="5"/>
      <c r="C236" s="40"/>
    </row>
    <row r="237" spans="1:3" s="41" customFormat="1" x14ac:dyDescent="0.25">
      <c r="A237" s="6"/>
      <c r="B237" s="5"/>
      <c r="C237" s="40"/>
    </row>
    <row r="238" spans="1:3" s="41" customFormat="1" x14ac:dyDescent="0.25">
      <c r="A238" s="6"/>
      <c r="B238" s="5"/>
      <c r="C238" s="40"/>
    </row>
    <row r="239" spans="1:3" s="41" customFormat="1" x14ac:dyDescent="0.25">
      <c r="A239" s="6"/>
      <c r="B239" s="5"/>
      <c r="C239" s="40"/>
    </row>
    <row r="240" spans="1:3" s="41" customFormat="1" x14ac:dyDescent="0.25">
      <c r="A240" s="6"/>
      <c r="B240" s="5"/>
      <c r="C240" s="40"/>
    </row>
    <row r="241" spans="1:3" s="41" customFormat="1" x14ac:dyDescent="0.25">
      <c r="A241" s="6"/>
      <c r="B241" s="5"/>
      <c r="C241" s="40"/>
    </row>
    <row r="242" spans="1:3" s="41" customFormat="1" x14ac:dyDescent="0.25">
      <c r="A242" s="6"/>
      <c r="B242" s="5"/>
      <c r="C242" s="40"/>
    </row>
    <row r="243" spans="1:3" s="41" customFormat="1" x14ac:dyDescent="0.25">
      <c r="A243" s="6"/>
      <c r="B243" s="5"/>
      <c r="C243" s="40"/>
    </row>
    <row r="244" spans="1:3" s="41" customFormat="1" x14ac:dyDescent="0.25">
      <c r="A244" s="6"/>
      <c r="B244" s="5"/>
      <c r="C244" s="40"/>
    </row>
    <row r="245" spans="1:3" s="41" customFormat="1" x14ac:dyDescent="0.25">
      <c r="A245" s="6"/>
      <c r="B245" s="5"/>
      <c r="C245" s="40"/>
    </row>
    <row r="246" spans="1:3" s="41" customFormat="1" x14ac:dyDescent="0.25">
      <c r="A246" s="6"/>
      <c r="B246" s="5"/>
      <c r="C246" s="40"/>
    </row>
    <row r="247" spans="1:3" s="41" customFormat="1" x14ac:dyDescent="0.25">
      <c r="A247" s="6"/>
      <c r="B247" s="5"/>
      <c r="C247" s="40"/>
    </row>
    <row r="248" spans="1:3" s="41" customFormat="1" x14ac:dyDescent="0.25">
      <c r="A248" s="6"/>
      <c r="B248" s="5"/>
      <c r="C248" s="40"/>
    </row>
    <row r="249" spans="1:3" s="41" customFormat="1" x14ac:dyDescent="0.25">
      <c r="A249" s="6"/>
      <c r="B249" s="5"/>
      <c r="C249" s="40"/>
    </row>
    <row r="250" spans="1:3" s="41" customFormat="1" x14ac:dyDescent="0.25">
      <c r="A250" s="6"/>
      <c r="B250" s="5"/>
      <c r="C250" s="40"/>
    </row>
    <row r="251" spans="1:3" s="41" customFormat="1" x14ac:dyDescent="0.25">
      <c r="A251" s="6"/>
      <c r="B251" s="5"/>
      <c r="C251" s="40"/>
    </row>
    <row r="252" spans="1:3" s="41" customFormat="1" x14ac:dyDescent="0.25">
      <c r="A252" s="6"/>
      <c r="B252" s="5"/>
      <c r="C252" s="40"/>
    </row>
    <row r="253" spans="1:3" s="41" customFormat="1" x14ac:dyDescent="0.25">
      <c r="A253" s="6"/>
      <c r="B253" s="5"/>
      <c r="C253" s="40"/>
    </row>
    <row r="254" spans="1:3" s="41" customFormat="1" x14ac:dyDescent="0.25">
      <c r="A254" s="6"/>
      <c r="B254" s="5"/>
      <c r="C254" s="40"/>
    </row>
    <row r="255" spans="1:3" s="41" customFormat="1" x14ac:dyDescent="0.25">
      <c r="A255" s="6"/>
      <c r="B255" s="5"/>
      <c r="C255" s="40"/>
    </row>
    <row r="256" spans="1:3" s="41" customFormat="1" x14ac:dyDescent="0.25">
      <c r="A256" s="6"/>
      <c r="B256" s="5"/>
      <c r="C256" s="40"/>
    </row>
    <row r="257" spans="1:3" s="41" customFormat="1" x14ac:dyDescent="0.25">
      <c r="A257" s="6"/>
      <c r="B257" s="5"/>
      <c r="C257" s="40"/>
    </row>
    <row r="258" spans="1:3" s="41" customFormat="1" x14ac:dyDescent="0.25">
      <c r="A258" s="6"/>
      <c r="B258" s="5"/>
      <c r="C258" s="40"/>
    </row>
    <row r="259" spans="1:3" s="41" customFormat="1" x14ac:dyDescent="0.25">
      <c r="A259" s="6"/>
      <c r="B259" s="5"/>
      <c r="C259" s="40"/>
    </row>
    <row r="260" spans="1:3" s="41" customFormat="1" x14ac:dyDescent="0.25">
      <c r="A260" s="6"/>
      <c r="B260" s="5"/>
      <c r="C260" s="40"/>
    </row>
    <row r="261" spans="1:3" s="41" customFormat="1" x14ac:dyDescent="0.25">
      <c r="A261" s="6"/>
      <c r="B261" s="5"/>
      <c r="C261" s="40"/>
    </row>
    <row r="262" spans="1:3" s="41" customFormat="1" x14ac:dyDescent="0.25">
      <c r="A262" s="6"/>
      <c r="B262" s="5"/>
      <c r="C262" s="40"/>
    </row>
    <row r="263" spans="1:3" s="41" customFormat="1" x14ac:dyDescent="0.25">
      <c r="A263" s="6"/>
      <c r="B263" s="5"/>
      <c r="C263" s="40"/>
    </row>
    <row r="264" spans="1:3" s="41" customFormat="1" x14ac:dyDescent="0.25">
      <c r="A264" s="6"/>
      <c r="B264" s="5"/>
      <c r="C264" s="40"/>
    </row>
    <row r="265" spans="1:3" s="41" customFormat="1" x14ac:dyDescent="0.25">
      <c r="A265" s="6"/>
      <c r="B265" s="5"/>
      <c r="C265" s="40"/>
    </row>
    <row r="266" spans="1:3" s="41" customFormat="1" x14ac:dyDescent="0.25">
      <c r="A266" s="6"/>
      <c r="B266" s="5"/>
      <c r="C266" s="40"/>
    </row>
    <row r="267" spans="1:3" s="41" customFormat="1" x14ac:dyDescent="0.25">
      <c r="A267" s="6"/>
      <c r="B267" s="5"/>
      <c r="C267" s="40"/>
    </row>
    <row r="268" spans="1:3" s="41" customFormat="1" x14ac:dyDescent="0.25">
      <c r="A268" s="6"/>
      <c r="B268" s="5"/>
      <c r="C268" s="40"/>
    </row>
    <row r="269" spans="1:3" s="41" customFormat="1" x14ac:dyDescent="0.25">
      <c r="A269" s="6"/>
      <c r="B269" s="5"/>
      <c r="C269" s="40"/>
    </row>
    <row r="270" spans="1:3" s="41" customFormat="1" x14ac:dyDescent="0.25">
      <c r="A270" s="6"/>
      <c r="B270" s="5"/>
      <c r="C270" s="40"/>
    </row>
    <row r="271" spans="1:3" s="41" customFormat="1" x14ac:dyDescent="0.25">
      <c r="A271" s="6"/>
      <c r="B271" s="5"/>
      <c r="C271" s="40"/>
    </row>
    <row r="272" spans="1:3" s="41" customFormat="1" x14ac:dyDescent="0.25">
      <c r="A272" s="6"/>
      <c r="B272" s="5"/>
      <c r="C272" s="40"/>
    </row>
    <row r="273" spans="1:3" s="41" customFormat="1" x14ac:dyDescent="0.25">
      <c r="A273" s="6"/>
      <c r="B273" s="5"/>
      <c r="C273" s="40"/>
    </row>
    <row r="274" spans="1:3" s="41" customFormat="1" x14ac:dyDescent="0.25">
      <c r="A274" s="6"/>
      <c r="B274" s="5"/>
      <c r="C274" s="40"/>
    </row>
    <row r="275" spans="1:3" s="41" customFormat="1" x14ac:dyDescent="0.25">
      <c r="A275" s="6"/>
      <c r="B275" s="5"/>
      <c r="C275" s="40"/>
    </row>
    <row r="276" spans="1:3" s="41" customFormat="1" x14ac:dyDescent="0.25">
      <c r="A276" s="6"/>
      <c r="B276" s="5"/>
      <c r="C276" s="40"/>
    </row>
    <row r="277" spans="1:3" s="41" customFormat="1" x14ac:dyDescent="0.25">
      <c r="A277" s="6"/>
      <c r="B277" s="5"/>
      <c r="C277" s="40"/>
    </row>
    <row r="278" spans="1:3" s="41" customFormat="1" x14ac:dyDescent="0.25">
      <c r="A278" s="6"/>
      <c r="B278" s="5"/>
      <c r="C278" s="40"/>
    </row>
    <row r="279" spans="1:3" s="41" customFormat="1" x14ac:dyDescent="0.25">
      <c r="A279" s="6"/>
      <c r="B279" s="5"/>
      <c r="C279" s="40"/>
    </row>
    <row r="280" spans="1:3" s="41" customFormat="1" x14ac:dyDescent="0.25">
      <c r="A280" s="6"/>
      <c r="B280" s="5"/>
      <c r="C280" s="40"/>
    </row>
    <row r="281" spans="1:3" s="41" customFormat="1" x14ac:dyDescent="0.25">
      <c r="A281" s="6"/>
      <c r="B281" s="5"/>
      <c r="C281" s="40"/>
    </row>
    <row r="282" spans="1:3" s="41" customFormat="1" x14ac:dyDescent="0.25">
      <c r="A282" s="6"/>
      <c r="B282" s="5"/>
      <c r="C282" s="40"/>
    </row>
    <row r="283" spans="1:3" s="41" customFormat="1" x14ac:dyDescent="0.25">
      <c r="A283" s="6"/>
      <c r="B283" s="5"/>
      <c r="C283" s="40"/>
    </row>
    <row r="284" spans="1:3" s="41" customFormat="1" x14ac:dyDescent="0.25">
      <c r="A284" s="6"/>
      <c r="B284" s="5"/>
      <c r="C284" s="40"/>
    </row>
    <row r="285" spans="1:3" s="41" customFormat="1" x14ac:dyDescent="0.25">
      <c r="A285" s="6"/>
      <c r="B285" s="5"/>
      <c r="C285" s="40"/>
    </row>
    <row r="286" spans="1:3" s="41" customFormat="1" x14ac:dyDescent="0.25">
      <c r="A286" s="6"/>
      <c r="B286" s="5"/>
      <c r="C286" s="40"/>
    </row>
    <row r="287" spans="1:3" s="41" customFormat="1" x14ac:dyDescent="0.25">
      <c r="A287" s="6"/>
      <c r="B287" s="5"/>
      <c r="C287" s="40"/>
    </row>
    <row r="288" spans="1:3" s="41" customFormat="1" x14ac:dyDescent="0.25">
      <c r="A288" s="6"/>
      <c r="B288" s="5"/>
      <c r="C288" s="40"/>
    </row>
    <row r="289" spans="1:3" s="41" customFormat="1" x14ac:dyDescent="0.25">
      <c r="A289" s="6"/>
      <c r="B289" s="5"/>
      <c r="C289" s="40"/>
    </row>
    <row r="290" spans="1:3" s="41" customFormat="1" x14ac:dyDescent="0.25">
      <c r="A290" s="6"/>
      <c r="B290" s="5"/>
      <c r="C290" s="40"/>
    </row>
    <row r="291" spans="1:3" s="41" customFormat="1" x14ac:dyDescent="0.25">
      <c r="A291" s="6"/>
      <c r="B291" s="5"/>
      <c r="C291" s="40"/>
    </row>
    <row r="292" spans="1:3" s="41" customFormat="1" x14ac:dyDescent="0.25">
      <c r="A292" s="6"/>
      <c r="B292" s="5"/>
      <c r="C292" s="40"/>
    </row>
    <row r="293" spans="1:3" s="41" customFormat="1" x14ac:dyDescent="0.25">
      <c r="A293" s="6"/>
      <c r="B293" s="5"/>
      <c r="C293" s="40"/>
    </row>
    <row r="294" spans="1:3" s="41" customFormat="1" x14ac:dyDescent="0.25">
      <c r="A294" s="6"/>
      <c r="B294" s="5"/>
      <c r="C294" s="40"/>
    </row>
    <row r="295" spans="1:3" s="41" customFormat="1" x14ac:dyDescent="0.25">
      <c r="A295" s="6"/>
      <c r="B295" s="5"/>
      <c r="C295" s="40"/>
    </row>
    <row r="296" spans="1:3" s="41" customFormat="1" x14ac:dyDescent="0.25">
      <c r="A296" s="6"/>
      <c r="B296" s="5"/>
      <c r="C296" s="40"/>
    </row>
    <row r="297" spans="1:3" s="41" customFormat="1" x14ac:dyDescent="0.25">
      <c r="A297" s="6"/>
      <c r="B297" s="5"/>
      <c r="C297" s="40"/>
    </row>
    <row r="298" spans="1:3" s="41" customFormat="1" x14ac:dyDescent="0.25">
      <c r="A298" s="6"/>
      <c r="B298" s="5"/>
      <c r="C298" s="40"/>
    </row>
    <row r="299" spans="1:3" s="41" customFormat="1" x14ac:dyDescent="0.25">
      <c r="A299" s="6"/>
      <c r="B299" s="5"/>
      <c r="C299" s="40"/>
    </row>
    <row r="300" spans="1:3" s="41" customFormat="1" x14ac:dyDescent="0.25">
      <c r="A300" s="6"/>
      <c r="B300" s="5"/>
      <c r="C300" s="40"/>
    </row>
    <row r="301" spans="1:3" s="41" customFormat="1" x14ac:dyDescent="0.25">
      <c r="A301" s="6"/>
      <c r="B301" s="5"/>
      <c r="C301" s="40"/>
    </row>
    <row r="302" spans="1:3" s="41" customFormat="1" x14ac:dyDescent="0.25">
      <c r="A302" s="6"/>
      <c r="B302" s="5"/>
      <c r="C302" s="40"/>
    </row>
    <row r="303" spans="1:3" s="41" customFormat="1" x14ac:dyDescent="0.25">
      <c r="A303" s="6"/>
      <c r="B303" s="5"/>
      <c r="C303" s="40"/>
    </row>
    <row r="304" spans="1:3" s="41" customFormat="1" x14ac:dyDescent="0.25">
      <c r="A304" s="6"/>
      <c r="B304" s="5"/>
      <c r="C304" s="40"/>
    </row>
    <row r="305" spans="1:3" s="41" customFormat="1" x14ac:dyDescent="0.25">
      <c r="A305" s="6"/>
      <c r="B305" s="5"/>
      <c r="C305" s="40"/>
    </row>
    <row r="306" spans="1:3" s="41" customFormat="1" x14ac:dyDescent="0.25">
      <c r="A306" s="6"/>
      <c r="B306" s="5"/>
      <c r="C306" s="40"/>
    </row>
    <row r="307" spans="1:3" s="41" customFormat="1" x14ac:dyDescent="0.25">
      <c r="A307" s="6"/>
      <c r="B307" s="5"/>
      <c r="C307" s="40"/>
    </row>
    <row r="308" spans="1:3" s="41" customFormat="1" x14ac:dyDescent="0.25">
      <c r="A308" s="6"/>
      <c r="B308" s="5"/>
      <c r="C308" s="40"/>
    </row>
    <row r="309" spans="1:3" s="41" customFormat="1" x14ac:dyDescent="0.25">
      <c r="A309" s="6"/>
      <c r="B309" s="5"/>
      <c r="C309" s="40"/>
    </row>
    <row r="310" spans="1:3" s="41" customFormat="1" x14ac:dyDescent="0.25">
      <c r="A310" s="6"/>
      <c r="B310" s="5"/>
      <c r="C310" s="40"/>
    </row>
    <row r="311" spans="1:3" s="41" customFormat="1" x14ac:dyDescent="0.25">
      <c r="A311" s="6"/>
      <c r="B311" s="5"/>
      <c r="C311" s="40"/>
    </row>
    <row r="312" spans="1:3" s="41" customFormat="1" x14ac:dyDescent="0.25">
      <c r="A312" s="6"/>
      <c r="B312" s="5"/>
      <c r="C312" s="40"/>
    </row>
    <row r="313" spans="1:3" s="41" customFormat="1" x14ac:dyDescent="0.25">
      <c r="A313" s="6"/>
      <c r="B313" s="5"/>
      <c r="C313" s="40"/>
    </row>
    <row r="314" spans="1:3" s="41" customFormat="1" x14ac:dyDescent="0.25">
      <c r="A314" s="6"/>
      <c r="B314" s="5"/>
      <c r="C314" s="40"/>
    </row>
    <row r="315" spans="1:3" s="41" customFormat="1" x14ac:dyDescent="0.25">
      <c r="A315" s="6"/>
      <c r="B315" s="5"/>
      <c r="C315" s="40"/>
    </row>
    <row r="316" spans="1:3" s="41" customFormat="1" x14ac:dyDescent="0.25">
      <c r="A316" s="6"/>
      <c r="B316" s="5"/>
      <c r="C316" s="40"/>
    </row>
    <row r="317" spans="1:3" s="41" customFormat="1" x14ac:dyDescent="0.25">
      <c r="A317" s="6"/>
      <c r="B317" s="5"/>
      <c r="C317" s="40"/>
    </row>
    <row r="318" spans="1:3" s="41" customFormat="1" x14ac:dyDescent="0.25">
      <c r="A318" s="6"/>
      <c r="B318" s="5"/>
      <c r="C318" s="40"/>
    </row>
    <row r="319" spans="1:3" s="41" customFormat="1" x14ac:dyDescent="0.25">
      <c r="A319" s="6"/>
      <c r="B319" s="5"/>
      <c r="C319" s="40"/>
    </row>
    <row r="320" spans="1:3" s="41" customFormat="1" x14ac:dyDescent="0.25">
      <c r="A320" s="6"/>
      <c r="B320" s="5"/>
      <c r="C320" s="40"/>
    </row>
    <row r="321" spans="1:3" s="41" customFormat="1" x14ac:dyDescent="0.25">
      <c r="A321" s="6"/>
      <c r="B321" s="5"/>
      <c r="C321" s="40"/>
    </row>
    <row r="322" spans="1:3" s="41" customFormat="1" x14ac:dyDescent="0.25">
      <c r="A322" s="6"/>
      <c r="B322" s="5"/>
      <c r="C322" s="40"/>
    </row>
    <row r="323" spans="1:3" s="41" customFormat="1" x14ac:dyDescent="0.25">
      <c r="A323" s="6"/>
      <c r="B323" s="5"/>
      <c r="C323" s="40"/>
    </row>
    <row r="324" spans="1:3" s="41" customFormat="1" x14ac:dyDescent="0.25">
      <c r="A324" s="6"/>
      <c r="B324" s="5"/>
      <c r="C324" s="40"/>
    </row>
    <row r="325" spans="1:3" s="41" customFormat="1" x14ac:dyDescent="0.25">
      <c r="A325" s="6"/>
      <c r="B325" s="5"/>
      <c r="C325" s="40"/>
    </row>
    <row r="326" spans="1:3" s="41" customFormat="1" x14ac:dyDescent="0.25">
      <c r="A326" s="6"/>
      <c r="B326" s="5"/>
      <c r="C326" s="40"/>
    </row>
    <row r="327" spans="1:3" s="41" customFormat="1" x14ac:dyDescent="0.25">
      <c r="A327" s="6"/>
      <c r="B327" s="5"/>
      <c r="C327" s="40"/>
    </row>
    <row r="328" spans="1:3" s="41" customFormat="1" x14ac:dyDescent="0.25">
      <c r="A328" s="6"/>
      <c r="B328" s="5"/>
      <c r="C328" s="40"/>
    </row>
    <row r="329" spans="1:3" s="41" customFormat="1" x14ac:dyDescent="0.25">
      <c r="A329" s="6"/>
      <c r="B329" s="5"/>
      <c r="C329" s="40"/>
    </row>
    <row r="330" spans="1:3" s="41" customFormat="1" x14ac:dyDescent="0.25">
      <c r="A330" s="6"/>
      <c r="B330" s="5"/>
      <c r="C330" s="40"/>
    </row>
    <row r="331" spans="1:3" s="41" customFormat="1" x14ac:dyDescent="0.25">
      <c r="A331" s="6"/>
      <c r="B331" s="5"/>
      <c r="C331" s="40"/>
    </row>
    <row r="332" spans="1:3" s="41" customFormat="1" x14ac:dyDescent="0.25">
      <c r="A332" s="6"/>
      <c r="B332" s="5"/>
      <c r="C332" s="40"/>
    </row>
    <row r="333" spans="1:3" s="41" customFormat="1" x14ac:dyDescent="0.25">
      <c r="A333" s="6"/>
      <c r="B333" s="5"/>
      <c r="C333" s="40"/>
    </row>
    <row r="334" spans="1:3" s="41" customFormat="1" x14ac:dyDescent="0.25">
      <c r="A334" s="6"/>
      <c r="B334" s="5"/>
      <c r="C334" s="40"/>
    </row>
    <row r="335" spans="1:3" s="41" customFormat="1" x14ac:dyDescent="0.25">
      <c r="A335" s="6"/>
      <c r="B335" s="5"/>
      <c r="C335" s="40"/>
    </row>
    <row r="336" spans="1:3" s="41" customFormat="1" x14ac:dyDescent="0.25">
      <c r="A336" s="6"/>
      <c r="B336" s="5"/>
      <c r="C336" s="40"/>
    </row>
    <row r="337" spans="1:3" s="41" customFormat="1" x14ac:dyDescent="0.25">
      <c r="A337" s="6"/>
      <c r="B337" s="5"/>
      <c r="C337" s="40"/>
    </row>
    <row r="338" spans="1:3" s="41" customFormat="1" x14ac:dyDescent="0.25">
      <c r="A338" s="6"/>
      <c r="B338" s="5"/>
      <c r="C338" s="40"/>
    </row>
    <row r="339" spans="1:3" s="41" customFormat="1" x14ac:dyDescent="0.25">
      <c r="A339" s="6"/>
      <c r="B339" s="5"/>
      <c r="C339" s="40"/>
    </row>
    <row r="340" spans="1:3" s="41" customFormat="1" x14ac:dyDescent="0.25">
      <c r="A340" s="6"/>
      <c r="B340" s="5"/>
      <c r="C340" s="40"/>
    </row>
    <row r="341" spans="1:3" s="41" customFormat="1" x14ac:dyDescent="0.25">
      <c r="A341" s="6"/>
      <c r="B341" s="5"/>
      <c r="C341" s="40"/>
    </row>
    <row r="342" spans="1:3" s="41" customFormat="1" x14ac:dyDescent="0.25">
      <c r="A342" s="6"/>
      <c r="B342" s="5"/>
      <c r="C342" s="40"/>
    </row>
    <row r="343" spans="1:3" s="41" customFormat="1" x14ac:dyDescent="0.25">
      <c r="A343" s="6"/>
      <c r="B343" s="5"/>
      <c r="C343" s="40"/>
    </row>
    <row r="344" spans="1:3" s="41" customFormat="1" x14ac:dyDescent="0.25">
      <c r="A344" s="6"/>
      <c r="B344" s="5"/>
      <c r="C344" s="40"/>
    </row>
    <row r="345" spans="1:3" s="41" customFormat="1" x14ac:dyDescent="0.25">
      <c r="A345" s="6"/>
      <c r="B345" s="5"/>
      <c r="C345" s="40"/>
    </row>
    <row r="346" spans="1:3" s="41" customFormat="1" x14ac:dyDescent="0.25">
      <c r="A346" s="6"/>
      <c r="B346" s="5"/>
      <c r="C346" s="40"/>
    </row>
    <row r="347" spans="1:3" s="41" customFormat="1" x14ac:dyDescent="0.25">
      <c r="A347" s="6"/>
      <c r="B347" s="5"/>
      <c r="C347" s="40"/>
    </row>
    <row r="348" spans="1:3" s="41" customFormat="1" x14ac:dyDescent="0.25">
      <c r="A348" s="6"/>
      <c r="B348" s="5"/>
      <c r="C348" s="40"/>
    </row>
    <row r="349" spans="1:3" s="41" customFormat="1" x14ac:dyDescent="0.25">
      <c r="A349" s="6"/>
      <c r="B349" s="5"/>
      <c r="C349" s="40"/>
    </row>
    <row r="350" spans="1:3" s="41" customFormat="1" x14ac:dyDescent="0.25">
      <c r="A350" s="6"/>
      <c r="B350" s="5"/>
      <c r="C350" s="40"/>
    </row>
    <row r="351" spans="1:3" s="41" customFormat="1" x14ac:dyDescent="0.25">
      <c r="A351" s="6"/>
      <c r="B351" s="5"/>
      <c r="C351" s="40"/>
    </row>
    <row r="352" spans="1:3" s="41" customFormat="1" x14ac:dyDescent="0.25">
      <c r="A352" s="6"/>
      <c r="B352" s="5"/>
      <c r="C352" s="40"/>
    </row>
    <row r="353" spans="1:3" s="41" customFormat="1" x14ac:dyDescent="0.25">
      <c r="A353" s="6"/>
      <c r="B353" s="5"/>
      <c r="C353" s="40"/>
    </row>
    <row r="354" spans="1:3" s="41" customFormat="1" x14ac:dyDescent="0.25">
      <c r="A354" s="6"/>
      <c r="B354" s="5"/>
      <c r="C354" s="40"/>
    </row>
    <row r="355" spans="1:3" s="41" customFormat="1" x14ac:dyDescent="0.25">
      <c r="A355" s="6"/>
      <c r="B355" s="5"/>
      <c r="C355" s="40"/>
    </row>
    <row r="356" spans="1:3" s="41" customFormat="1" x14ac:dyDescent="0.25">
      <c r="A356" s="6"/>
      <c r="B356" s="5"/>
      <c r="C356" s="40"/>
    </row>
    <row r="357" spans="1:3" s="41" customFormat="1" x14ac:dyDescent="0.25">
      <c r="A357" s="6"/>
      <c r="B357" s="5"/>
      <c r="C357" s="40"/>
    </row>
    <row r="358" spans="1:3" s="41" customFormat="1" x14ac:dyDescent="0.25">
      <c r="A358" s="6"/>
      <c r="B358" s="5"/>
      <c r="C358" s="40"/>
    </row>
    <row r="359" spans="1:3" s="41" customFormat="1" x14ac:dyDescent="0.25">
      <c r="A359" s="6"/>
      <c r="B359" s="5"/>
      <c r="C359" s="40"/>
    </row>
    <row r="360" spans="1:3" s="41" customFormat="1" x14ac:dyDescent="0.25">
      <c r="A360" s="6"/>
      <c r="B360" s="5"/>
      <c r="C360" s="40"/>
    </row>
    <row r="361" spans="1:3" s="41" customFormat="1" x14ac:dyDescent="0.25">
      <c r="A361" s="6"/>
      <c r="B361" s="5"/>
      <c r="C361" s="40"/>
    </row>
    <row r="362" spans="1:3" s="41" customFormat="1" x14ac:dyDescent="0.25">
      <c r="A362" s="6"/>
      <c r="B362" s="5"/>
      <c r="C362" s="40"/>
    </row>
    <row r="363" spans="1:3" s="41" customFormat="1" x14ac:dyDescent="0.25">
      <c r="A363" s="6"/>
      <c r="B363" s="5"/>
      <c r="C363" s="40"/>
    </row>
    <row r="364" spans="1:3" s="41" customFormat="1" x14ac:dyDescent="0.25">
      <c r="A364" s="6"/>
      <c r="B364" s="5"/>
      <c r="C364" s="40"/>
    </row>
    <row r="365" spans="1:3" s="41" customFormat="1" x14ac:dyDescent="0.25">
      <c r="A365" s="6"/>
      <c r="B365" s="5"/>
      <c r="C365" s="40"/>
    </row>
    <row r="366" spans="1:3" s="41" customFormat="1" x14ac:dyDescent="0.25">
      <c r="A366" s="6"/>
      <c r="B366" s="5"/>
      <c r="C366" s="40"/>
    </row>
    <row r="367" spans="1:3" s="41" customFormat="1" x14ac:dyDescent="0.25">
      <c r="A367" s="6"/>
      <c r="B367" s="5"/>
      <c r="C367" s="40"/>
    </row>
    <row r="368" spans="1:3" s="41" customFormat="1" x14ac:dyDescent="0.25">
      <c r="A368" s="6"/>
      <c r="B368" s="5"/>
      <c r="C368" s="40"/>
    </row>
    <row r="369" spans="1:3" s="41" customFormat="1" x14ac:dyDescent="0.25">
      <c r="A369" s="6"/>
      <c r="B369" s="5"/>
      <c r="C369" s="40"/>
    </row>
    <row r="370" spans="1:3" s="41" customFormat="1" x14ac:dyDescent="0.25">
      <c r="A370" s="6"/>
      <c r="B370" s="5"/>
      <c r="C370" s="40"/>
    </row>
    <row r="371" spans="1:3" s="41" customFormat="1" x14ac:dyDescent="0.25">
      <c r="A371" s="6"/>
      <c r="B371" s="5"/>
      <c r="C371" s="40"/>
    </row>
    <row r="372" spans="1:3" s="41" customFormat="1" x14ac:dyDescent="0.25">
      <c r="A372" s="6"/>
      <c r="B372" s="5"/>
      <c r="C372" s="40"/>
    </row>
    <row r="373" spans="1:3" s="41" customFormat="1" x14ac:dyDescent="0.25">
      <c r="A373" s="6"/>
      <c r="B373" s="5"/>
      <c r="C373" s="40"/>
    </row>
    <row r="374" spans="1:3" s="41" customFormat="1" x14ac:dyDescent="0.25">
      <c r="A374" s="6"/>
      <c r="B374" s="5"/>
      <c r="C374" s="40"/>
    </row>
    <row r="375" spans="1:3" s="41" customFormat="1" x14ac:dyDescent="0.25">
      <c r="A375" s="6"/>
      <c r="B375" s="5"/>
      <c r="C375" s="40"/>
    </row>
    <row r="376" spans="1:3" s="41" customFormat="1" x14ac:dyDescent="0.25">
      <c r="A376" s="6"/>
      <c r="B376" s="5"/>
      <c r="C376" s="40"/>
    </row>
    <row r="377" spans="1:3" s="41" customFormat="1" x14ac:dyDescent="0.25">
      <c r="A377" s="6"/>
      <c r="B377" s="5"/>
      <c r="C377" s="40"/>
    </row>
    <row r="378" spans="1:3" s="41" customFormat="1" x14ac:dyDescent="0.25">
      <c r="A378" s="6"/>
      <c r="B378" s="5"/>
      <c r="C378" s="40"/>
    </row>
    <row r="379" spans="1:3" s="41" customFormat="1" x14ac:dyDescent="0.25">
      <c r="A379" s="6"/>
      <c r="B379" s="5"/>
      <c r="C379" s="40"/>
    </row>
    <row r="380" spans="1:3" s="41" customFormat="1" x14ac:dyDescent="0.25">
      <c r="A380" s="6"/>
      <c r="B380" s="5"/>
      <c r="C380" s="40"/>
    </row>
    <row r="381" spans="1:3" s="41" customFormat="1" x14ac:dyDescent="0.25">
      <c r="A381" s="6"/>
      <c r="B381" s="5"/>
      <c r="C381" s="40"/>
    </row>
    <row r="382" spans="1:3" s="41" customFormat="1" x14ac:dyDescent="0.25">
      <c r="A382" s="6"/>
      <c r="B382" s="5"/>
      <c r="C382" s="40"/>
    </row>
    <row r="383" spans="1:3" s="41" customFormat="1" x14ac:dyDescent="0.25">
      <c r="A383" s="6"/>
      <c r="B383" s="5"/>
      <c r="C383" s="40"/>
    </row>
    <row r="384" spans="1:3" s="41" customFormat="1" x14ac:dyDescent="0.25">
      <c r="A384" s="6"/>
      <c r="B384" s="5"/>
      <c r="C384" s="40"/>
    </row>
    <row r="385" spans="1:3" s="41" customFormat="1" x14ac:dyDescent="0.25">
      <c r="A385" s="6"/>
      <c r="B385" s="5"/>
      <c r="C385" s="40"/>
    </row>
    <row r="386" spans="1:3" s="41" customFormat="1" x14ac:dyDescent="0.25">
      <c r="A386" s="6"/>
      <c r="B386" s="5"/>
      <c r="C386" s="40"/>
    </row>
    <row r="387" spans="1:3" s="41" customFormat="1" x14ac:dyDescent="0.25">
      <c r="A387" s="6"/>
      <c r="B387" s="5"/>
      <c r="C387" s="40"/>
    </row>
    <row r="388" spans="1:3" s="41" customFormat="1" x14ac:dyDescent="0.25">
      <c r="A388" s="6"/>
      <c r="B388" s="5"/>
      <c r="C388" s="40"/>
    </row>
    <row r="389" spans="1:3" s="41" customFormat="1" x14ac:dyDescent="0.25">
      <c r="A389" s="6"/>
      <c r="B389" s="5"/>
      <c r="C389" s="40"/>
    </row>
    <row r="390" spans="1:3" s="41" customFormat="1" x14ac:dyDescent="0.25">
      <c r="A390" s="6"/>
      <c r="B390" s="5"/>
      <c r="C390" s="40"/>
    </row>
    <row r="391" spans="1:3" s="41" customFormat="1" x14ac:dyDescent="0.25">
      <c r="A391" s="6"/>
      <c r="B391" s="5"/>
      <c r="C391" s="40"/>
    </row>
    <row r="392" spans="1:3" s="41" customFormat="1" x14ac:dyDescent="0.25">
      <c r="A392" s="6"/>
      <c r="B392" s="5"/>
      <c r="C392" s="40"/>
    </row>
    <row r="393" spans="1:3" s="41" customFormat="1" x14ac:dyDescent="0.25">
      <c r="A393" s="6"/>
      <c r="B393" s="5"/>
      <c r="C393" s="40"/>
    </row>
    <row r="394" spans="1:3" s="41" customFormat="1" x14ac:dyDescent="0.25">
      <c r="A394" s="6"/>
      <c r="B394" s="5"/>
      <c r="C394" s="40"/>
    </row>
    <row r="395" spans="1:3" s="41" customFormat="1" x14ac:dyDescent="0.25">
      <c r="A395" s="6"/>
      <c r="B395" s="5"/>
      <c r="C395" s="40"/>
    </row>
    <row r="396" spans="1:3" s="41" customFormat="1" x14ac:dyDescent="0.25">
      <c r="A396" s="6"/>
      <c r="B396" s="5"/>
      <c r="C396" s="40"/>
    </row>
    <row r="397" spans="1:3" s="41" customFormat="1" x14ac:dyDescent="0.25">
      <c r="A397" s="6"/>
      <c r="B397" s="5"/>
      <c r="C397" s="40"/>
    </row>
    <row r="398" spans="1:3" s="41" customFormat="1" x14ac:dyDescent="0.25">
      <c r="A398" s="6"/>
      <c r="B398" s="5"/>
      <c r="C398" s="40"/>
    </row>
    <row r="399" spans="1:3" s="41" customFormat="1" x14ac:dyDescent="0.25">
      <c r="A399" s="6"/>
      <c r="B399" s="5"/>
      <c r="C399" s="40"/>
    </row>
    <row r="400" spans="1:3" s="41" customFormat="1" x14ac:dyDescent="0.25">
      <c r="A400" s="6"/>
      <c r="B400" s="5"/>
      <c r="C400" s="40"/>
    </row>
    <row r="401" spans="1:3" s="41" customFormat="1" x14ac:dyDescent="0.25">
      <c r="A401" s="6"/>
      <c r="B401" s="5"/>
      <c r="C401" s="40"/>
    </row>
    <row r="402" spans="1:3" s="41" customFormat="1" x14ac:dyDescent="0.25">
      <c r="A402" s="6"/>
      <c r="B402" s="5"/>
      <c r="C402" s="40"/>
    </row>
    <row r="403" spans="1:3" s="41" customFormat="1" x14ac:dyDescent="0.25">
      <c r="A403" s="6"/>
      <c r="B403" s="5"/>
      <c r="C403" s="40"/>
    </row>
    <row r="404" spans="1:3" s="41" customFormat="1" x14ac:dyDescent="0.25">
      <c r="A404" s="6"/>
      <c r="B404" s="5"/>
      <c r="C404" s="40"/>
    </row>
    <row r="405" spans="1:3" s="41" customFormat="1" x14ac:dyDescent="0.25">
      <c r="A405" s="6"/>
      <c r="B405" s="5"/>
      <c r="C405" s="40"/>
    </row>
    <row r="406" spans="1:3" s="41" customFormat="1" x14ac:dyDescent="0.25">
      <c r="A406" s="6"/>
      <c r="B406" s="5"/>
      <c r="C406" s="40"/>
    </row>
    <row r="407" spans="1:3" s="41" customFormat="1" x14ac:dyDescent="0.25">
      <c r="A407" s="6"/>
      <c r="B407" s="5"/>
      <c r="C407" s="40"/>
    </row>
    <row r="408" spans="1:3" s="41" customFormat="1" x14ac:dyDescent="0.25">
      <c r="A408" s="6"/>
      <c r="B408" s="5"/>
      <c r="C408" s="40"/>
    </row>
    <row r="409" spans="1:3" s="41" customFormat="1" x14ac:dyDescent="0.25">
      <c r="A409" s="6"/>
      <c r="B409" s="5"/>
      <c r="C409" s="40"/>
    </row>
    <row r="410" spans="1:3" s="41" customFormat="1" x14ac:dyDescent="0.25">
      <c r="A410" s="6"/>
      <c r="B410" s="5"/>
      <c r="C410" s="40"/>
    </row>
    <row r="411" spans="1:3" s="41" customFormat="1" x14ac:dyDescent="0.25">
      <c r="A411" s="6"/>
      <c r="B411" s="5"/>
      <c r="C411" s="40"/>
    </row>
    <row r="412" spans="1:3" s="41" customFormat="1" x14ac:dyDescent="0.25">
      <c r="A412" s="6"/>
      <c r="B412" s="5"/>
      <c r="C412" s="40"/>
    </row>
    <row r="413" spans="1:3" s="41" customFormat="1" x14ac:dyDescent="0.25">
      <c r="A413" s="6"/>
      <c r="B413" s="5"/>
      <c r="C413" s="40"/>
    </row>
    <row r="414" spans="1:3" s="41" customFormat="1" x14ac:dyDescent="0.25">
      <c r="A414" s="6"/>
      <c r="B414" s="5"/>
      <c r="C414" s="40"/>
    </row>
    <row r="415" spans="1:3" s="41" customFormat="1" x14ac:dyDescent="0.25">
      <c r="A415" s="6"/>
      <c r="B415" s="5"/>
      <c r="C415" s="40"/>
    </row>
    <row r="416" spans="1:3" s="41" customFormat="1" x14ac:dyDescent="0.25">
      <c r="A416" s="6"/>
      <c r="B416" s="5"/>
      <c r="C416" s="40"/>
    </row>
    <row r="417" spans="1:3" s="41" customFormat="1" x14ac:dyDescent="0.25">
      <c r="A417" s="6"/>
      <c r="B417" s="5"/>
      <c r="C417" s="40"/>
    </row>
    <row r="418" spans="1:3" s="41" customFormat="1" x14ac:dyDescent="0.25">
      <c r="A418" s="6"/>
      <c r="B418" s="5"/>
      <c r="C418" s="40"/>
    </row>
    <row r="419" spans="1:3" s="41" customFormat="1" x14ac:dyDescent="0.25">
      <c r="A419" s="6"/>
      <c r="B419" s="5"/>
      <c r="C419" s="40"/>
    </row>
    <row r="420" spans="1:3" s="41" customFormat="1" x14ac:dyDescent="0.25">
      <c r="A420" s="6"/>
      <c r="B420" s="5"/>
      <c r="C420" s="40"/>
    </row>
    <row r="421" spans="1:3" s="41" customFormat="1" x14ac:dyDescent="0.25">
      <c r="A421" s="6"/>
      <c r="B421" s="5"/>
      <c r="C421" s="40"/>
    </row>
    <row r="422" spans="1:3" s="41" customFormat="1" x14ac:dyDescent="0.25">
      <c r="A422" s="6"/>
      <c r="B422" s="5"/>
      <c r="C422" s="40"/>
    </row>
    <row r="423" spans="1:3" s="41" customFormat="1" x14ac:dyDescent="0.25">
      <c r="A423" s="6"/>
      <c r="B423" s="5"/>
      <c r="C423" s="40"/>
    </row>
    <row r="424" spans="1:3" s="41" customFormat="1" x14ac:dyDescent="0.25">
      <c r="A424" s="6"/>
      <c r="B424" s="5"/>
      <c r="C424" s="40"/>
    </row>
    <row r="425" spans="1:3" s="41" customFormat="1" x14ac:dyDescent="0.25">
      <c r="A425" s="6"/>
      <c r="B425" s="5"/>
      <c r="C425" s="40"/>
    </row>
    <row r="426" spans="1:3" s="41" customFormat="1" x14ac:dyDescent="0.25">
      <c r="A426" s="6"/>
      <c r="B426" s="5"/>
      <c r="C426" s="40"/>
    </row>
    <row r="427" spans="1:3" s="41" customFormat="1" x14ac:dyDescent="0.25">
      <c r="A427" s="6"/>
      <c r="B427" s="5"/>
      <c r="C427" s="40"/>
    </row>
    <row r="428" spans="1:3" s="41" customFormat="1" x14ac:dyDescent="0.25">
      <c r="A428" s="6"/>
      <c r="B428" s="5"/>
      <c r="C428" s="40"/>
    </row>
    <row r="429" spans="1:3" s="41" customFormat="1" x14ac:dyDescent="0.25">
      <c r="A429" s="6"/>
      <c r="B429" s="5"/>
      <c r="C429" s="40"/>
    </row>
    <row r="430" spans="1:3" s="41" customFormat="1" x14ac:dyDescent="0.25">
      <c r="A430" s="6"/>
      <c r="B430" s="5"/>
      <c r="C430" s="40"/>
    </row>
    <row r="431" spans="1:3" s="41" customFormat="1" x14ac:dyDescent="0.25">
      <c r="A431" s="6"/>
      <c r="B431" s="5"/>
      <c r="C431" s="40"/>
    </row>
    <row r="432" spans="1:3" s="41" customFormat="1" x14ac:dyDescent="0.25">
      <c r="A432" s="6"/>
      <c r="B432" s="5"/>
      <c r="C432" s="40"/>
    </row>
    <row r="433" spans="1:3" s="41" customFormat="1" x14ac:dyDescent="0.25">
      <c r="A433" s="6"/>
      <c r="B433" s="5"/>
      <c r="C433" s="40"/>
    </row>
    <row r="434" spans="1:3" s="41" customFormat="1" x14ac:dyDescent="0.25">
      <c r="A434" s="6"/>
      <c r="B434" s="5"/>
      <c r="C434" s="40"/>
    </row>
    <row r="435" spans="1:3" s="41" customFormat="1" x14ac:dyDescent="0.25">
      <c r="A435" s="6"/>
      <c r="B435" s="5"/>
      <c r="C435" s="40"/>
    </row>
    <row r="436" spans="1:3" s="41" customFormat="1" x14ac:dyDescent="0.25">
      <c r="A436" s="6"/>
      <c r="B436" s="5"/>
      <c r="C436" s="40"/>
    </row>
    <row r="437" spans="1:3" s="41" customFormat="1" x14ac:dyDescent="0.25">
      <c r="A437" s="6"/>
      <c r="B437" s="5"/>
      <c r="C437" s="40"/>
    </row>
    <row r="438" spans="1:3" s="41" customFormat="1" x14ac:dyDescent="0.25">
      <c r="A438" s="6"/>
      <c r="B438" s="5"/>
      <c r="C438" s="40"/>
    </row>
    <row r="439" spans="1:3" s="41" customFormat="1" x14ac:dyDescent="0.25">
      <c r="A439" s="6"/>
      <c r="B439" s="5"/>
      <c r="C439" s="40"/>
    </row>
    <row r="440" spans="1:3" s="41" customFormat="1" x14ac:dyDescent="0.25">
      <c r="A440" s="6"/>
      <c r="B440" s="5"/>
      <c r="C440" s="40"/>
    </row>
    <row r="441" spans="1:3" s="41" customFormat="1" x14ac:dyDescent="0.25">
      <c r="A441" s="6"/>
      <c r="B441" s="5"/>
      <c r="C441" s="40"/>
    </row>
    <row r="442" spans="1:3" s="41" customFormat="1" x14ac:dyDescent="0.25">
      <c r="A442" s="6"/>
      <c r="B442" s="5"/>
      <c r="C442" s="40"/>
    </row>
    <row r="443" spans="1:3" s="41" customFormat="1" x14ac:dyDescent="0.25">
      <c r="A443" s="6"/>
      <c r="B443" s="5"/>
      <c r="C443" s="40"/>
    </row>
    <row r="444" spans="1:3" s="41" customFormat="1" x14ac:dyDescent="0.25">
      <c r="A444" s="6"/>
      <c r="B444" s="5"/>
      <c r="C444" s="40"/>
    </row>
    <row r="445" spans="1:3" s="41" customFormat="1" x14ac:dyDescent="0.25">
      <c r="A445" s="6"/>
      <c r="B445" s="5"/>
      <c r="C445" s="40"/>
    </row>
    <row r="446" spans="1:3" s="41" customFormat="1" x14ac:dyDescent="0.25">
      <c r="A446" s="6"/>
      <c r="B446" s="5"/>
      <c r="C446" s="40"/>
    </row>
    <row r="447" spans="1:3" s="41" customFormat="1" x14ac:dyDescent="0.25">
      <c r="A447" s="6"/>
      <c r="B447" s="5"/>
      <c r="C447" s="40"/>
    </row>
    <row r="448" spans="1:3" s="41" customFormat="1" x14ac:dyDescent="0.25">
      <c r="A448" s="6"/>
      <c r="B448" s="5"/>
      <c r="C448" s="40"/>
    </row>
    <row r="449" spans="1:3" s="41" customFormat="1" x14ac:dyDescent="0.25">
      <c r="A449" s="6"/>
      <c r="B449" s="5"/>
      <c r="C449" s="40"/>
    </row>
    <row r="450" spans="1:3" s="41" customFormat="1" x14ac:dyDescent="0.25">
      <c r="A450" s="6"/>
      <c r="B450" s="5"/>
      <c r="C450" s="40"/>
    </row>
    <row r="451" spans="1:3" s="41" customFormat="1" x14ac:dyDescent="0.25">
      <c r="A451" s="6"/>
      <c r="B451" s="5"/>
      <c r="C451" s="40"/>
    </row>
    <row r="452" spans="1:3" s="41" customFormat="1" x14ac:dyDescent="0.25">
      <c r="A452" s="6"/>
      <c r="B452" s="5"/>
      <c r="C452" s="40"/>
    </row>
    <row r="453" spans="1:3" s="41" customFormat="1" x14ac:dyDescent="0.25">
      <c r="A453" s="6"/>
      <c r="B453" s="5"/>
      <c r="C453" s="40"/>
    </row>
    <row r="454" spans="1:3" s="41" customFormat="1" x14ac:dyDescent="0.25">
      <c r="A454" s="6"/>
      <c r="B454" s="5"/>
      <c r="C454" s="40"/>
    </row>
    <row r="455" spans="1:3" s="41" customFormat="1" x14ac:dyDescent="0.25">
      <c r="A455" s="6"/>
      <c r="B455" s="5"/>
      <c r="C455" s="40"/>
    </row>
    <row r="456" spans="1:3" s="41" customFormat="1" x14ac:dyDescent="0.25">
      <c r="A456" s="6"/>
      <c r="B456" s="5"/>
      <c r="C456" s="40"/>
    </row>
    <row r="457" spans="1:3" s="41" customFormat="1" x14ac:dyDescent="0.25">
      <c r="A457" s="6"/>
      <c r="B457" s="5"/>
      <c r="C457" s="40"/>
    </row>
    <row r="458" spans="1:3" s="41" customFormat="1" x14ac:dyDescent="0.25">
      <c r="A458" s="6"/>
      <c r="B458" s="5"/>
      <c r="C458" s="40"/>
    </row>
    <row r="459" spans="1:3" s="41" customFormat="1" x14ac:dyDescent="0.25">
      <c r="A459" s="6"/>
      <c r="B459" s="5"/>
      <c r="C459" s="40"/>
    </row>
    <row r="460" spans="1:3" s="41" customFormat="1" x14ac:dyDescent="0.25">
      <c r="A460" s="6"/>
      <c r="B460" s="5"/>
      <c r="C460" s="40"/>
    </row>
    <row r="461" spans="1:3" s="41" customFormat="1" x14ac:dyDescent="0.25">
      <c r="A461" s="6"/>
      <c r="B461" s="5"/>
      <c r="C461" s="40"/>
    </row>
    <row r="462" spans="1:3" s="41" customFormat="1" x14ac:dyDescent="0.25">
      <c r="A462" s="6"/>
      <c r="B462" s="5"/>
      <c r="C462" s="40"/>
    </row>
    <row r="463" spans="1:3" s="41" customFormat="1" x14ac:dyDescent="0.25">
      <c r="A463" s="6"/>
      <c r="B463" s="5"/>
      <c r="C463" s="40"/>
    </row>
    <row r="464" spans="1:3" s="41" customFormat="1" x14ac:dyDescent="0.25">
      <c r="A464" s="6"/>
      <c r="B464" s="5"/>
      <c r="C464" s="40"/>
    </row>
    <row r="465" spans="1:3" s="41" customFormat="1" x14ac:dyDescent="0.25">
      <c r="A465" s="6"/>
      <c r="B465" s="5"/>
      <c r="C465" s="40"/>
    </row>
    <row r="466" spans="1:3" s="41" customFormat="1" x14ac:dyDescent="0.25">
      <c r="A466" s="6"/>
      <c r="B466" s="5"/>
      <c r="C466" s="40"/>
    </row>
    <row r="467" spans="1:3" s="41" customFormat="1" x14ac:dyDescent="0.25">
      <c r="A467" s="6"/>
      <c r="B467" s="5"/>
      <c r="C467" s="40"/>
    </row>
    <row r="468" spans="1:3" s="41" customFormat="1" x14ac:dyDescent="0.25">
      <c r="A468" s="6"/>
      <c r="B468" s="5"/>
      <c r="C468" s="40"/>
    </row>
    <row r="469" spans="1:3" s="41" customFormat="1" x14ac:dyDescent="0.25">
      <c r="A469" s="6"/>
      <c r="B469" s="5"/>
      <c r="C469" s="40"/>
    </row>
    <row r="470" spans="1:3" s="41" customFormat="1" x14ac:dyDescent="0.25">
      <c r="A470" s="6"/>
      <c r="B470" s="5"/>
      <c r="C470" s="40"/>
    </row>
    <row r="471" spans="1:3" s="41" customFormat="1" x14ac:dyDescent="0.25">
      <c r="A471" s="6"/>
      <c r="B471" s="5"/>
      <c r="C471" s="40"/>
    </row>
    <row r="472" spans="1:3" s="41" customFormat="1" x14ac:dyDescent="0.25">
      <c r="A472" s="6"/>
      <c r="B472" s="5"/>
      <c r="C472" s="40"/>
    </row>
    <row r="473" spans="1:3" s="41" customFormat="1" x14ac:dyDescent="0.25">
      <c r="A473" s="6"/>
      <c r="B473" s="5"/>
      <c r="C473" s="40"/>
    </row>
    <row r="474" spans="1:3" s="41" customFormat="1" x14ac:dyDescent="0.25">
      <c r="A474" s="6"/>
      <c r="B474" s="5"/>
      <c r="C474" s="40"/>
    </row>
    <row r="475" spans="1:3" s="41" customFormat="1" x14ac:dyDescent="0.25">
      <c r="A475" s="6"/>
      <c r="B475" s="5"/>
      <c r="C475" s="40"/>
    </row>
    <row r="476" spans="1:3" s="41" customFormat="1" x14ac:dyDescent="0.25">
      <c r="A476" s="6"/>
      <c r="B476" s="5"/>
      <c r="C476" s="40"/>
    </row>
    <row r="477" spans="1:3" s="41" customFormat="1" x14ac:dyDescent="0.25">
      <c r="A477" s="6"/>
      <c r="B477" s="5"/>
      <c r="C477" s="40"/>
    </row>
    <row r="478" spans="1:3" s="41" customFormat="1" x14ac:dyDescent="0.25">
      <c r="A478" s="6"/>
      <c r="B478" s="5"/>
      <c r="C478" s="40"/>
    </row>
    <row r="479" spans="1:3" s="41" customFormat="1" x14ac:dyDescent="0.25">
      <c r="A479" s="6"/>
      <c r="B479" s="5"/>
      <c r="C479" s="40"/>
    </row>
    <row r="480" spans="1:3" s="41" customFormat="1" x14ac:dyDescent="0.25">
      <c r="A480" s="6"/>
      <c r="B480" s="5"/>
      <c r="C480" s="40"/>
    </row>
    <row r="481" spans="1:255" s="41" customFormat="1" x14ac:dyDescent="0.25">
      <c r="A481" s="6"/>
      <c r="B481" s="5"/>
      <c r="C481" s="4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41" customFormat="1" x14ac:dyDescent="0.25">
      <c r="A482" s="6"/>
      <c r="B482" s="5"/>
      <c r="C482" s="4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41" customFormat="1" x14ac:dyDescent="0.25">
      <c r="A483" s="6"/>
      <c r="B483" s="5"/>
      <c r="C483" s="4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41" customFormat="1" x14ac:dyDescent="0.25">
      <c r="A484" s="6"/>
      <c r="B484" s="5"/>
      <c r="C484" s="4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41" customFormat="1" x14ac:dyDescent="0.25">
      <c r="A485" s="6"/>
      <c r="B485" s="5"/>
      <c r="C485" s="4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41" customFormat="1" x14ac:dyDescent="0.25">
      <c r="A486" s="6"/>
      <c r="B486" s="5"/>
      <c r="C486" s="4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41" customFormat="1" x14ac:dyDescent="0.25">
      <c r="A487" s="6"/>
      <c r="B487" s="5"/>
      <c r="C487" s="4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</sheetData>
  <mergeCells count="4">
    <mergeCell ref="B3:C3"/>
    <mergeCell ref="A1:C1"/>
    <mergeCell ref="A2:C2"/>
    <mergeCell ref="A5:C5"/>
  </mergeCells>
  <pageMargins left="0" right="0" top="0" bottom="0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0"/>
  <sheetViews>
    <sheetView workbookViewId="0">
      <selection activeCell="A3" sqref="A3:C3"/>
    </sheetView>
  </sheetViews>
  <sheetFormatPr defaultColWidth="28.42578125" defaultRowHeight="15" x14ac:dyDescent="0.25"/>
  <cols>
    <col min="1" max="1" width="28.5703125" style="44" customWidth="1"/>
    <col min="2" max="2" width="80.140625" style="43" customWidth="1"/>
    <col min="3" max="3" width="22.5703125" style="85" customWidth="1"/>
    <col min="4" max="4" width="14.85546875" style="43" customWidth="1"/>
    <col min="5" max="5" width="21.85546875" style="43" customWidth="1"/>
    <col min="6" max="6" width="23" style="43" customWidth="1"/>
    <col min="7" max="256" width="28.42578125" style="43"/>
    <col min="257" max="257" width="28.5703125" style="43" customWidth="1"/>
    <col min="258" max="258" width="52.7109375" style="43" customWidth="1"/>
    <col min="259" max="259" width="14.5703125" style="43" customWidth="1"/>
    <col min="260" max="260" width="14.85546875" style="43" customWidth="1"/>
    <col min="261" max="261" width="28.42578125" style="43"/>
    <col min="262" max="262" width="23" style="43" customWidth="1"/>
    <col min="263" max="512" width="28.42578125" style="43"/>
    <col min="513" max="513" width="28.5703125" style="43" customWidth="1"/>
    <col min="514" max="514" width="52.7109375" style="43" customWidth="1"/>
    <col min="515" max="515" width="14.5703125" style="43" customWidth="1"/>
    <col min="516" max="516" width="14.85546875" style="43" customWidth="1"/>
    <col min="517" max="517" width="28.42578125" style="43"/>
    <col min="518" max="518" width="23" style="43" customWidth="1"/>
    <col min="519" max="768" width="28.42578125" style="43"/>
    <col min="769" max="769" width="28.5703125" style="43" customWidth="1"/>
    <col min="770" max="770" width="52.7109375" style="43" customWidth="1"/>
    <col min="771" max="771" width="14.5703125" style="43" customWidth="1"/>
    <col min="772" max="772" width="14.85546875" style="43" customWidth="1"/>
    <col min="773" max="773" width="28.42578125" style="43"/>
    <col min="774" max="774" width="23" style="43" customWidth="1"/>
    <col min="775" max="1024" width="28.42578125" style="43"/>
    <col min="1025" max="1025" width="28.5703125" style="43" customWidth="1"/>
    <col min="1026" max="1026" width="52.7109375" style="43" customWidth="1"/>
    <col min="1027" max="1027" width="14.5703125" style="43" customWidth="1"/>
    <col min="1028" max="1028" width="14.85546875" style="43" customWidth="1"/>
    <col min="1029" max="1029" width="28.42578125" style="43"/>
    <col min="1030" max="1030" width="23" style="43" customWidth="1"/>
    <col min="1031" max="1280" width="28.42578125" style="43"/>
    <col min="1281" max="1281" width="28.5703125" style="43" customWidth="1"/>
    <col min="1282" max="1282" width="52.7109375" style="43" customWidth="1"/>
    <col min="1283" max="1283" width="14.5703125" style="43" customWidth="1"/>
    <col min="1284" max="1284" width="14.85546875" style="43" customWidth="1"/>
    <col min="1285" max="1285" width="28.42578125" style="43"/>
    <col min="1286" max="1286" width="23" style="43" customWidth="1"/>
    <col min="1287" max="1536" width="28.42578125" style="43"/>
    <col min="1537" max="1537" width="28.5703125" style="43" customWidth="1"/>
    <col min="1538" max="1538" width="52.7109375" style="43" customWidth="1"/>
    <col min="1539" max="1539" width="14.5703125" style="43" customWidth="1"/>
    <col min="1540" max="1540" width="14.85546875" style="43" customWidth="1"/>
    <col min="1541" max="1541" width="28.42578125" style="43"/>
    <col min="1542" max="1542" width="23" style="43" customWidth="1"/>
    <col min="1543" max="1792" width="28.42578125" style="43"/>
    <col min="1793" max="1793" width="28.5703125" style="43" customWidth="1"/>
    <col min="1794" max="1794" width="52.7109375" style="43" customWidth="1"/>
    <col min="1795" max="1795" width="14.5703125" style="43" customWidth="1"/>
    <col min="1796" max="1796" width="14.85546875" style="43" customWidth="1"/>
    <col min="1797" max="1797" width="28.42578125" style="43"/>
    <col min="1798" max="1798" width="23" style="43" customWidth="1"/>
    <col min="1799" max="2048" width="28.42578125" style="43"/>
    <col min="2049" max="2049" width="28.5703125" style="43" customWidth="1"/>
    <col min="2050" max="2050" width="52.7109375" style="43" customWidth="1"/>
    <col min="2051" max="2051" width="14.5703125" style="43" customWidth="1"/>
    <col min="2052" max="2052" width="14.85546875" style="43" customWidth="1"/>
    <col min="2053" max="2053" width="28.42578125" style="43"/>
    <col min="2054" max="2054" width="23" style="43" customWidth="1"/>
    <col min="2055" max="2304" width="28.42578125" style="43"/>
    <col min="2305" max="2305" width="28.5703125" style="43" customWidth="1"/>
    <col min="2306" max="2306" width="52.7109375" style="43" customWidth="1"/>
    <col min="2307" max="2307" width="14.5703125" style="43" customWidth="1"/>
    <col min="2308" max="2308" width="14.85546875" style="43" customWidth="1"/>
    <col min="2309" max="2309" width="28.42578125" style="43"/>
    <col min="2310" max="2310" width="23" style="43" customWidth="1"/>
    <col min="2311" max="2560" width="28.42578125" style="43"/>
    <col min="2561" max="2561" width="28.5703125" style="43" customWidth="1"/>
    <col min="2562" max="2562" width="52.7109375" style="43" customWidth="1"/>
    <col min="2563" max="2563" width="14.5703125" style="43" customWidth="1"/>
    <col min="2564" max="2564" width="14.85546875" style="43" customWidth="1"/>
    <col min="2565" max="2565" width="28.42578125" style="43"/>
    <col min="2566" max="2566" width="23" style="43" customWidth="1"/>
    <col min="2567" max="2816" width="28.42578125" style="43"/>
    <col min="2817" max="2817" width="28.5703125" style="43" customWidth="1"/>
    <col min="2818" max="2818" width="52.7109375" style="43" customWidth="1"/>
    <col min="2819" max="2819" width="14.5703125" style="43" customWidth="1"/>
    <col min="2820" max="2820" width="14.85546875" style="43" customWidth="1"/>
    <col min="2821" max="2821" width="28.42578125" style="43"/>
    <col min="2822" max="2822" width="23" style="43" customWidth="1"/>
    <col min="2823" max="3072" width="28.42578125" style="43"/>
    <col min="3073" max="3073" width="28.5703125" style="43" customWidth="1"/>
    <col min="3074" max="3074" width="52.7109375" style="43" customWidth="1"/>
    <col min="3075" max="3075" width="14.5703125" style="43" customWidth="1"/>
    <col min="3076" max="3076" width="14.85546875" style="43" customWidth="1"/>
    <col min="3077" max="3077" width="28.42578125" style="43"/>
    <col min="3078" max="3078" width="23" style="43" customWidth="1"/>
    <col min="3079" max="3328" width="28.42578125" style="43"/>
    <col min="3329" max="3329" width="28.5703125" style="43" customWidth="1"/>
    <col min="3330" max="3330" width="52.7109375" style="43" customWidth="1"/>
    <col min="3331" max="3331" width="14.5703125" style="43" customWidth="1"/>
    <col min="3332" max="3332" width="14.85546875" style="43" customWidth="1"/>
    <col min="3333" max="3333" width="28.42578125" style="43"/>
    <col min="3334" max="3334" width="23" style="43" customWidth="1"/>
    <col min="3335" max="3584" width="28.42578125" style="43"/>
    <col min="3585" max="3585" width="28.5703125" style="43" customWidth="1"/>
    <col min="3586" max="3586" width="52.7109375" style="43" customWidth="1"/>
    <col min="3587" max="3587" width="14.5703125" style="43" customWidth="1"/>
    <col min="3588" max="3588" width="14.85546875" style="43" customWidth="1"/>
    <col min="3589" max="3589" width="28.42578125" style="43"/>
    <col min="3590" max="3590" width="23" style="43" customWidth="1"/>
    <col min="3591" max="3840" width="28.42578125" style="43"/>
    <col min="3841" max="3841" width="28.5703125" style="43" customWidth="1"/>
    <col min="3842" max="3842" width="52.7109375" style="43" customWidth="1"/>
    <col min="3843" max="3843" width="14.5703125" style="43" customWidth="1"/>
    <col min="3844" max="3844" width="14.85546875" style="43" customWidth="1"/>
    <col min="3845" max="3845" width="28.42578125" style="43"/>
    <col min="3846" max="3846" width="23" style="43" customWidth="1"/>
    <col min="3847" max="4096" width="28.42578125" style="43"/>
    <col min="4097" max="4097" width="28.5703125" style="43" customWidth="1"/>
    <col min="4098" max="4098" width="52.7109375" style="43" customWidth="1"/>
    <col min="4099" max="4099" width="14.5703125" style="43" customWidth="1"/>
    <col min="4100" max="4100" width="14.85546875" style="43" customWidth="1"/>
    <col min="4101" max="4101" width="28.42578125" style="43"/>
    <col min="4102" max="4102" width="23" style="43" customWidth="1"/>
    <col min="4103" max="4352" width="28.42578125" style="43"/>
    <col min="4353" max="4353" width="28.5703125" style="43" customWidth="1"/>
    <col min="4354" max="4354" width="52.7109375" style="43" customWidth="1"/>
    <col min="4355" max="4355" width="14.5703125" style="43" customWidth="1"/>
    <col min="4356" max="4356" width="14.85546875" style="43" customWidth="1"/>
    <col min="4357" max="4357" width="28.42578125" style="43"/>
    <col min="4358" max="4358" width="23" style="43" customWidth="1"/>
    <col min="4359" max="4608" width="28.42578125" style="43"/>
    <col min="4609" max="4609" width="28.5703125" style="43" customWidth="1"/>
    <col min="4610" max="4610" width="52.7109375" style="43" customWidth="1"/>
    <col min="4611" max="4611" width="14.5703125" style="43" customWidth="1"/>
    <col min="4612" max="4612" width="14.85546875" style="43" customWidth="1"/>
    <col min="4613" max="4613" width="28.42578125" style="43"/>
    <col min="4614" max="4614" width="23" style="43" customWidth="1"/>
    <col min="4615" max="4864" width="28.42578125" style="43"/>
    <col min="4865" max="4865" width="28.5703125" style="43" customWidth="1"/>
    <col min="4866" max="4866" width="52.7109375" style="43" customWidth="1"/>
    <col min="4867" max="4867" width="14.5703125" style="43" customWidth="1"/>
    <col min="4868" max="4868" width="14.85546875" style="43" customWidth="1"/>
    <col min="4869" max="4869" width="28.42578125" style="43"/>
    <col min="4870" max="4870" width="23" style="43" customWidth="1"/>
    <col min="4871" max="5120" width="28.42578125" style="43"/>
    <col min="5121" max="5121" width="28.5703125" style="43" customWidth="1"/>
    <col min="5122" max="5122" width="52.7109375" style="43" customWidth="1"/>
    <col min="5123" max="5123" width="14.5703125" style="43" customWidth="1"/>
    <col min="5124" max="5124" width="14.85546875" style="43" customWidth="1"/>
    <col min="5125" max="5125" width="28.42578125" style="43"/>
    <col min="5126" max="5126" width="23" style="43" customWidth="1"/>
    <col min="5127" max="5376" width="28.42578125" style="43"/>
    <col min="5377" max="5377" width="28.5703125" style="43" customWidth="1"/>
    <col min="5378" max="5378" width="52.7109375" style="43" customWidth="1"/>
    <col min="5379" max="5379" width="14.5703125" style="43" customWidth="1"/>
    <col min="5380" max="5380" width="14.85546875" style="43" customWidth="1"/>
    <col min="5381" max="5381" width="28.42578125" style="43"/>
    <col min="5382" max="5382" width="23" style="43" customWidth="1"/>
    <col min="5383" max="5632" width="28.42578125" style="43"/>
    <col min="5633" max="5633" width="28.5703125" style="43" customWidth="1"/>
    <col min="5634" max="5634" width="52.7109375" style="43" customWidth="1"/>
    <col min="5635" max="5635" width="14.5703125" style="43" customWidth="1"/>
    <col min="5636" max="5636" width="14.85546875" style="43" customWidth="1"/>
    <col min="5637" max="5637" width="28.42578125" style="43"/>
    <col min="5638" max="5638" width="23" style="43" customWidth="1"/>
    <col min="5639" max="5888" width="28.42578125" style="43"/>
    <col min="5889" max="5889" width="28.5703125" style="43" customWidth="1"/>
    <col min="5890" max="5890" width="52.7109375" style="43" customWidth="1"/>
    <col min="5891" max="5891" width="14.5703125" style="43" customWidth="1"/>
    <col min="5892" max="5892" width="14.85546875" style="43" customWidth="1"/>
    <col min="5893" max="5893" width="28.42578125" style="43"/>
    <col min="5894" max="5894" width="23" style="43" customWidth="1"/>
    <col min="5895" max="6144" width="28.42578125" style="43"/>
    <col min="6145" max="6145" width="28.5703125" style="43" customWidth="1"/>
    <col min="6146" max="6146" width="52.7109375" style="43" customWidth="1"/>
    <col min="6147" max="6147" width="14.5703125" style="43" customWidth="1"/>
    <col min="6148" max="6148" width="14.85546875" style="43" customWidth="1"/>
    <col min="6149" max="6149" width="28.42578125" style="43"/>
    <col min="6150" max="6150" width="23" style="43" customWidth="1"/>
    <col min="6151" max="6400" width="28.42578125" style="43"/>
    <col min="6401" max="6401" width="28.5703125" style="43" customWidth="1"/>
    <col min="6402" max="6402" width="52.7109375" style="43" customWidth="1"/>
    <col min="6403" max="6403" width="14.5703125" style="43" customWidth="1"/>
    <col min="6404" max="6404" width="14.85546875" style="43" customWidth="1"/>
    <col min="6405" max="6405" width="28.42578125" style="43"/>
    <col min="6406" max="6406" width="23" style="43" customWidth="1"/>
    <col min="6407" max="6656" width="28.42578125" style="43"/>
    <col min="6657" max="6657" width="28.5703125" style="43" customWidth="1"/>
    <col min="6658" max="6658" width="52.7109375" style="43" customWidth="1"/>
    <col min="6659" max="6659" width="14.5703125" style="43" customWidth="1"/>
    <col min="6660" max="6660" width="14.85546875" style="43" customWidth="1"/>
    <col min="6661" max="6661" width="28.42578125" style="43"/>
    <col min="6662" max="6662" width="23" style="43" customWidth="1"/>
    <col min="6663" max="6912" width="28.42578125" style="43"/>
    <col min="6913" max="6913" width="28.5703125" style="43" customWidth="1"/>
    <col min="6914" max="6914" width="52.7109375" style="43" customWidth="1"/>
    <col min="6915" max="6915" width="14.5703125" style="43" customWidth="1"/>
    <col min="6916" max="6916" width="14.85546875" style="43" customWidth="1"/>
    <col min="6917" max="6917" width="28.42578125" style="43"/>
    <col min="6918" max="6918" width="23" style="43" customWidth="1"/>
    <col min="6919" max="7168" width="28.42578125" style="43"/>
    <col min="7169" max="7169" width="28.5703125" style="43" customWidth="1"/>
    <col min="7170" max="7170" width="52.7109375" style="43" customWidth="1"/>
    <col min="7171" max="7171" width="14.5703125" style="43" customWidth="1"/>
    <col min="7172" max="7172" width="14.85546875" style="43" customWidth="1"/>
    <col min="7173" max="7173" width="28.42578125" style="43"/>
    <col min="7174" max="7174" width="23" style="43" customWidth="1"/>
    <col min="7175" max="7424" width="28.42578125" style="43"/>
    <col min="7425" max="7425" width="28.5703125" style="43" customWidth="1"/>
    <col min="7426" max="7426" width="52.7109375" style="43" customWidth="1"/>
    <col min="7427" max="7427" width="14.5703125" style="43" customWidth="1"/>
    <col min="7428" max="7428" width="14.85546875" style="43" customWidth="1"/>
    <col min="7429" max="7429" width="28.42578125" style="43"/>
    <col min="7430" max="7430" width="23" style="43" customWidth="1"/>
    <col min="7431" max="7680" width="28.42578125" style="43"/>
    <col min="7681" max="7681" width="28.5703125" style="43" customWidth="1"/>
    <col min="7682" max="7682" width="52.7109375" style="43" customWidth="1"/>
    <col min="7683" max="7683" width="14.5703125" style="43" customWidth="1"/>
    <col min="7684" max="7684" width="14.85546875" style="43" customWidth="1"/>
    <col min="7685" max="7685" width="28.42578125" style="43"/>
    <col min="7686" max="7686" width="23" style="43" customWidth="1"/>
    <col min="7687" max="7936" width="28.42578125" style="43"/>
    <col min="7937" max="7937" width="28.5703125" style="43" customWidth="1"/>
    <col min="7938" max="7938" width="52.7109375" style="43" customWidth="1"/>
    <col min="7939" max="7939" width="14.5703125" style="43" customWidth="1"/>
    <col min="7940" max="7940" width="14.85546875" style="43" customWidth="1"/>
    <col min="7941" max="7941" width="28.42578125" style="43"/>
    <col min="7942" max="7942" width="23" style="43" customWidth="1"/>
    <col min="7943" max="8192" width="28.42578125" style="43"/>
    <col min="8193" max="8193" width="28.5703125" style="43" customWidth="1"/>
    <col min="8194" max="8194" width="52.7109375" style="43" customWidth="1"/>
    <col min="8195" max="8195" width="14.5703125" style="43" customWidth="1"/>
    <col min="8196" max="8196" width="14.85546875" style="43" customWidth="1"/>
    <col min="8197" max="8197" width="28.42578125" style="43"/>
    <col min="8198" max="8198" width="23" style="43" customWidth="1"/>
    <col min="8199" max="8448" width="28.42578125" style="43"/>
    <col min="8449" max="8449" width="28.5703125" style="43" customWidth="1"/>
    <col min="8450" max="8450" width="52.7109375" style="43" customWidth="1"/>
    <col min="8451" max="8451" width="14.5703125" style="43" customWidth="1"/>
    <col min="8452" max="8452" width="14.85546875" style="43" customWidth="1"/>
    <col min="8453" max="8453" width="28.42578125" style="43"/>
    <col min="8454" max="8454" width="23" style="43" customWidth="1"/>
    <col min="8455" max="8704" width="28.42578125" style="43"/>
    <col min="8705" max="8705" width="28.5703125" style="43" customWidth="1"/>
    <col min="8706" max="8706" width="52.7109375" style="43" customWidth="1"/>
    <col min="8707" max="8707" width="14.5703125" style="43" customWidth="1"/>
    <col min="8708" max="8708" width="14.85546875" style="43" customWidth="1"/>
    <col min="8709" max="8709" width="28.42578125" style="43"/>
    <col min="8710" max="8710" width="23" style="43" customWidth="1"/>
    <col min="8711" max="8960" width="28.42578125" style="43"/>
    <col min="8961" max="8961" width="28.5703125" style="43" customWidth="1"/>
    <col min="8962" max="8962" width="52.7109375" style="43" customWidth="1"/>
    <col min="8963" max="8963" width="14.5703125" style="43" customWidth="1"/>
    <col min="8964" max="8964" width="14.85546875" style="43" customWidth="1"/>
    <col min="8965" max="8965" width="28.42578125" style="43"/>
    <col min="8966" max="8966" width="23" style="43" customWidth="1"/>
    <col min="8967" max="9216" width="28.42578125" style="43"/>
    <col min="9217" max="9217" width="28.5703125" style="43" customWidth="1"/>
    <col min="9218" max="9218" width="52.7109375" style="43" customWidth="1"/>
    <col min="9219" max="9219" width="14.5703125" style="43" customWidth="1"/>
    <col min="9220" max="9220" width="14.85546875" style="43" customWidth="1"/>
    <col min="9221" max="9221" width="28.42578125" style="43"/>
    <col min="9222" max="9222" width="23" style="43" customWidth="1"/>
    <col min="9223" max="9472" width="28.42578125" style="43"/>
    <col min="9473" max="9473" width="28.5703125" style="43" customWidth="1"/>
    <col min="9474" max="9474" width="52.7109375" style="43" customWidth="1"/>
    <col min="9475" max="9475" width="14.5703125" style="43" customWidth="1"/>
    <col min="9476" max="9476" width="14.85546875" style="43" customWidth="1"/>
    <col min="9477" max="9477" width="28.42578125" style="43"/>
    <col min="9478" max="9478" width="23" style="43" customWidth="1"/>
    <col min="9479" max="9728" width="28.42578125" style="43"/>
    <col min="9729" max="9729" width="28.5703125" style="43" customWidth="1"/>
    <col min="9730" max="9730" width="52.7109375" style="43" customWidth="1"/>
    <col min="9731" max="9731" width="14.5703125" style="43" customWidth="1"/>
    <col min="9732" max="9732" width="14.85546875" style="43" customWidth="1"/>
    <col min="9733" max="9733" width="28.42578125" style="43"/>
    <col min="9734" max="9734" width="23" style="43" customWidth="1"/>
    <col min="9735" max="9984" width="28.42578125" style="43"/>
    <col min="9985" max="9985" width="28.5703125" style="43" customWidth="1"/>
    <col min="9986" max="9986" width="52.7109375" style="43" customWidth="1"/>
    <col min="9987" max="9987" width="14.5703125" style="43" customWidth="1"/>
    <col min="9988" max="9988" width="14.85546875" style="43" customWidth="1"/>
    <col min="9989" max="9989" width="28.42578125" style="43"/>
    <col min="9990" max="9990" width="23" style="43" customWidth="1"/>
    <col min="9991" max="10240" width="28.42578125" style="43"/>
    <col min="10241" max="10241" width="28.5703125" style="43" customWidth="1"/>
    <col min="10242" max="10242" width="52.7109375" style="43" customWidth="1"/>
    <col min="10243" max="10243" width="14.5703125" style="43" customWidth="1"/>
    <col min="10244" max="10244" width="14.85546875" style="43" customWidth="1"/>
    <col min="10245" max="10245" width="28.42578125" style="43"/>
    <col min="10246" max="10246" width="23" style="43" customWidth="1"/>
    <col min="10247" max="10496" width="28.42578125" style="43"/>
    <col min="10497" max="10497" width="28.5703125" style="43" customWidth="1"/>
    <col min="10498" max="10498" width="52.7109375" style="43" customWidth="1"/>
    <col min="10499" max="10499" width="14.5703125" style="43" customWidth="1"/>
    <col min="10500" max="10500" width="14.85546875" style="43" customWidth="1"/>
    <col min="10501" max="10501" width="28.42578125" style="43"/>
    <col min="10502" max="10502" width="23" style="43" customWidth="1"/>
    <col min="10503" max="10752" width="28.42578125" style="43"/>
    <col min="10753" max="10753" width="28.5703125" style="43" customWidth="1"/>
    <col min="10754" max="10754" width="52.7109375" style="43" customWidth="1"/>
    <col min="10755" max="10755" width="14.5703125" style="43" customWidth="1"/>
    <col min="10756" max="10756" width="14.85546875" style="43" customWidth="1"/>
    <col min="10757" max="10757" width="28.42578125" style="43"/>
    <col min="10758" max="10758" width="23" style="43" customWidth="1"/>
    <col min="10759" max="11008" width="28.42578125" style="43"/>
    <col min="11009" max="11009" width="28.5703125" style="43" customWidth="1"/>
    <col min="11010" max="11010" width="52.7109375" style="43" customWidth="1"/>
    <col min="11011" max="11011" width="14.5703125" style="43" customWidth="1"/>
    <col min="11012" max="11012" width="14.85546875" style="43" customWidth="1"/>
    <col min="11013" max="11013" width="28.42578125" style="43"/>
    <col min="11014" max="11014" width="23" style="43" customWidth="1"/>
    <col min="11015" max="11264" width="28.42578125" style="43"/>
    <col min="11265" max="11265" width="28.5703125" style="43" customWidth="1"/>
    <col min="11266" max="11266" width="52.7109375" style="43" customWidth="1"/>
    <col min="11267" max="11267" width="14.5703125" style="43" customWidth="1"/>
    <col min="11268" max="11268" width="14.85546875" style="43" customWidth="1"/>
    <col min="11269" max="11269" width="28.42578125" style="43"/>
    <col min="11270" max="11270" width="23" style="43" customWidth="1"/>
    <col min="11271" max="11520" width="28.42578125" style="43"/>
    <col min="11521" max="11521" width="28.5703125" style="43" customWidth="1"/>
    <col min="11522" max="11522" width="52.7109375" style="43" customWidth="1"/>
    <col min="11523" max="11523" width="14.5703125" style="43" customWidth="1"/>
    <col min="11524" max="11524" width="14.85546875" style="43" customWidth="1"/>
    <col min="11525" max="11525" width="28.42578125" style="43"/>
    <col min="11526" max="11526" width="23" style="43" customWidth="1"/>
    <col min="11527" max="11776" width="28.42578125" style="43"/>
    <col min="11777" max="11777" width="28.5703125" style="43" customWidth="1"/>
    <col min="11778" max="11778" width="52.7109375" style="43" customWidth="1"/>
    <col min="11779" max="11779" width="14.5703125" style="43" customWidth="1"/>
    <col min="11780" max="11780" width="14.85546875" style="43" customWidth="1"/>
    <col min="11781" max="11781" width="28.42578125" style="43"/>
    <col min="11782" max="11782" width="23" style="43" customWidth="1"/>
    <col min="11783" max="12032" width="28.42578125" style="43"/>
    <col min="12033" max="12033" width="28.5703125" style="43" customWidth="1"/>
    <col min="12034" max="12034" width="52.7109375" style="43" customWidth="1"/>
    <col min="12035" max="12035" width="14.5703125" style="43" customWidth="1"/>
    <col min="12036" max="12036" width="14.85546875" style="43" customWidth="1"/>
    <col min="12037" max="12037" width="28.42578125" style="43"/>
    <col min="12038" max="12038" width="23" style="43" customWidth="1"/>
    <col min="12039" max="12288" width="28.42578125" style="43"/>
    <col min="12289" max="12289" width="28.5703125" style="43" customWidth="1"/>
    <col min="12290" max="12290" width="52.7109375" style="43" customWidth="1"/>
    <col min="12291" max="12291" width="14.5703125" style="43" customWidth="1"/>
    <col min="12292" max="12292" width="14.85546875" style="43" customWidth="1"/>
    <col min="12293" max="12293" width="28.42578125" style="43"/>
    <col min="12294" max="12294" width="23" style="43" customWidth="1"/>
    <col min="12295" max="12544" width="28.42578125" style="43"/>
    <col min="12545" max="12545" width="28.5703125" style="43" customWidth="1"/>
    <col min="12546" max="12546" width="52.7109375" style="43" customWidth="1"/>
    <col min="12547" max="12547" width="14.5703125" style="43" customWidth="1"/>
    <col min="12548" max="12548" width="14.85546875" style="43" customWidth="1"/>
    <col min="12549" max="12549" width="28.42578125" style="43"/>
    <col min="12550" max="12550" width="23" style="43" customWidth="1"/>
    <col min="12551" max="12800" width="28.42578125" style="43"/>
    <col min="12801" max="12801" width="28.5703125" style="43" customWidth="1"/>
    <col min="12802" max="12802" width="52.7109375" style="43" customWidth="1"/>
    <col min="12803" max="12803" width="14.5703125" style="43" customWidth="1"/>
    <col min="12804" max="12804" width="14.85546875" style="43" customWidth="1"/>
    <col min="12805" max="12805" width="28.42578125" style="43"/>
    <col min="12806" max="12806" width="23" style="43" customWidth="1"/>
    <col min="12807" max="13056" width="28.42578125" style="43"/>
    <col min="13057" max="13057" width="28.5703125" style="43" customWidth="1"/>
    <col min="13058" max="13058" width="52.7109375" style="43" customWidth="1"/>
    <col min="13059" max="13059" width="14.5703125" style="43" customWidth="1"/>
    <col min="13060" max="13060" width="14.85546875" style="43" customWidth="1"/>
    <col min="13061" max="13061" width="28.42578125" style="43"/>
    <col min="13062" max="13062" width="23" style="43" customWidth="1"/>
    <col min="13063" max="13312" width="28.42578125" style="43"/>
    <col min="13313" max="13313" width="28.5703125" style="43" customWidth="1"/>
    <col min="13314" max="13314" width="52.7109375" style="43" customWidth="1"/>
    <col min="13315" max="13315" width="14.5703125" style="43" customWidth="1"/>
    <col min="13316" max="13316" width="14.85546875" style="43" customWidth="1"/>
    <col min="13317" max="13317" width="28.42578125" style="43"/>
    <col min="13318" max="13318" width="23" style="43" customWidth="1"/>
    <col min="13319" max="13568" width="28.42578125" style="43"/>
    <col min="13569" max="13569" width="28.5703125" style="43" customWidth="1"/>
    <col min="13570" max="13570" width="52.7109375" style="43" customWidth="1"/>
    <col min="13571" max="13571" width="14.5703125" style="43" customWidth="1"/>
    <col min="13572" max="13572" width="14.85546875" style="43" customWidth="1"/>
    <col min="13573" max="13573" width="28.42578125" style="43"/>
    <col min="13574" max="13574" width="23" style="43" customWidth="1"/>
    <col min="13575" max="13824" width="28.42578125" style="43"/>
    <col min="13825" max="13825" width="28.5703125" style="43" customWidth="1"/>
    <col min="13826" max="13826" width="52.7109375" style="43" customWidth="1"/>
    <col min="13827" max="13827" width="14.5703125" style="43" customWidth="1"/>
    <col min="13828" max="13828" width="14.85546875" style="43" customWidth="1"/>
    <col min="13829" max="13829" width="28.42578125" style="43"/>
    <col min="13830" max="13830" width="23" style="43" customWidth="1"/>
    <col min="13831" max="14080" width="28.42578125" style="43"/>
    <col min="14081" max="14081" width="28.5703125" style="43" customWidth="1"/>
    <col min="14082" max="14082" width="52.7109375" style="43" customWidth="1"/>
    <col min="14083" max="14083" width="14.5703125" style="43" customWidth="1"/>
    <col min="14084" max="14084" width="14.85546875" style="43" customWidth="1"/>
    <col min="14085" max="14085" width="28.42578125" style="43"/>
    <col min="14086" max="14086" width="23" style="43" customWidth="1"/>
    <col min="14087" max="14336" width="28.42578125" style="43"/>
    <col min="14337" max="14337" width="28.5703125" style="43" customWidth="1"/>
    <col min="14338" max="14338" width="52.7109375" style="43" customWidth="1"/>
    <col min="14339" max="14339" width="14.5703125" style="43" customWidth="1"/>
    <col min="14340" max="14340" width="14.85546875" style="43" customWidth="1"/>
    <col min="14341" max="14341" width="28.42578125" style="43"/>
    <col min="14342" max="14342" width="23" style="43" customWidth="1"/>
    <col min="14343" max="14592" width="28.42578125" style="43"/>
    <col min="14593" max="14593" width="28.5703125" style="43" customWidth="1"/>
    <col min="14594" max="14594" width="52.7109375" style="43" customWidth="1"/>
    <col min="14595" max="14595" width="14.5703125" style="43" customWidth="1"/>
    <col min="14596" max="14596" width="14.85546875" style="43" customWidth="1"/>
    <col min="14597" max="14597" width="28.42578125" style="43"/>
    <col min="14598" max="14598" width="23" style="43" customWidth="1"/>
    <col min="14599" max="14848" width="28.42578125" style="43"/>
    <col min="14849" max="14849" width="28.5703125" style="43" customWidth="1"/>
    <col min="14850" max="14850" width="52.7109375" style="43" customWidth="1"/>
    <col min="14851" max="14851" width="14.5703125" style="43" customWidth="1"/>
    <col min="14852" max="14852" width="14.85546875" style="43" customWidth="1"/>
    <col min="14853" max="14853" width="28.42578125" style="43"/>
    <col min="14854" max="14854" width="23" style="43" customWidth="1"/>
    <col min="14855" max="15104" width="28.42578125" style="43"/>
    <col min="15105" max="15105" width="28.5703125" style="43" customWidth="1"/>
    <col min="15106" max="15106" width="52.7109375" style="43" customWidth="1"/>
    <col min="15107" max="15107" width="14.5703125" style="43" customWidth="1"/>
    <col min="15108" max="15108" width="14.85546875" style="43" customWidth="1"/>
    <col min="15109" max="15109" width="28.42578125" style="43"/>
    <col min="15110" max="15110" width="23" style="43" customWidth="1"/>
    <col min="15111" max="15360" width="28.42578125" style="43"/>
    <col min="15361" max="15361" width="28.5703125" style="43" customWidth="1"/>
    <col min="15362" max="15362" width="52.7109375" style="43" customWidth="1"/>
    <col min="15363" max="15363" width="14.5703125" style="43" customWidth="1"/>
    <col min="15364" max="15364" width="14.85546875" style="43" customWidth="1"/>
    <col min="15365" max="15365" width="28.42578125" style="43"/>
    <col min="15366" max="15366" width="23" style="43" customWidth="1"/>
    <col min="15367" max="15616" width="28.42578125" style="43"/>
    <col min="15617" max="15617" width="28.5703125" style="43" customWidth="1"/>
    <col min="15618" max="15618" width="52.7109375" style="43" customWidth="1"/>
    <col min="15619" max="15619" width="14.5703125" style="43" customWidth="1"/>
    <col min="15620" max="15620" width="14.85546875" style="43" customWidth="1"/>
    <col min="15621" max="15621" width="28.42578125" style="43"/>
    <col min="15622" max="15622" width="23" style="43" customWidth="1"/>
    <col min="15623" max="15872" width="28.42578125" style="43"/>
    <col min="15873" max="15873" width="28.5703125" style="43" customWidth="1"/>
    <col min="15874" max="15874" width="52.7109375" style="43" customWidth="1"/>
    <col min="15875" max="15875" width="14.5703125" style="43" customWidth="1"/>
    <col min="15876" max="15876" width="14.85546875" style="43" customWidth="1"/>
    <col min="15877" max="15877" width="28.42578125" style="43"/>
    <col min="15878" max="15878" width="23" style="43" customWidth="1"/>
    <col min="15879" max="16128" width="28.42578125" style="43"/>
    <col min="16129" max="16129" width="28.5703125" style="43" customWidth="1"/>
    <col min="16130" max="16130" width="52.7109375" style="43" customWidth="1"/>
    <col min="16131" max="16131" width="14.5703125" style="43" customWidth="1"/>
    <col min="16132" max="16132" width="14.85546875" style="43" customWidth="1"/>
    <col min="16133" max="16133" width="28.42578125" style="43"/>
    <col min="16134" max="16134" width="23" style="43" customWidth="1"/>
    <col min="16135" max="16384" width="28.42578125" style="43"/>
  </cols>
  <sheetData>
    <row r="1" spans="1:256" ht="12.75" x14ac:dyDescent="0.2">
      <c r="A1" s="343" t="s">
        <v>192</v>
      </c>
      <c r="B1" s="343"/>
      <c r="C1" s="343"/>
    </row>
    <row r="2" spans="1:256" ht="12.75" x14ac:dyDescent="0.2">
      <c r="A2" s="343" t="s">
        <v>193</v>
      </c>
      <c r="B2" s="343"/>
      <c r="C2" s="343"/>
    </row>
    <row r="3" spans="1:256" ht="12.75" x14ac:dyDescent="0.2">
      <c r="A3" s="343" t="s">
        <v>680</v>
      </c>
      <c r="B3" s="343"/>
      <c r="C3" s="343"/>
    </row>
    <row r="4" spans="1:256" x14ac:dyDescent="0.25">
      <c r="B4" s="45"/>
      <c r="C4" s="46"/>
    </row>
    <row r="5" spans="1:256" ht="18.75" x14ac:dyDescent="0.2">
      <c r="A5" s="344" t="s">
        <v>676</v>
      </c>
      <c r="B5" s="344"/>
      <c r="C5" s="344"/>
    </row>
    <row r="6" spans="1:256" x14ac:dyDescent="0.25">
      <c r="C6" s="47" t="s">
        <v>1</v>
      </c>
    </row>
    <row r="7" spans="1:256" ht="28.5" x14ac:dyDescent="0.2">
      <c r="A7" s="48" t="s">
        <v>2</v>
      </c>
      <c r="B7" s="48" t="s">
        <v>194</v>
      </c>
      <c r="C7" s="49" t="s">
        <v>4</v>
      </c>
      <c r="D7" s="50"/>
    </row>
    <row r="8" spans="1:256" ht="15.75" x14ac:dyDescent="0.25">
      <c r="A8" s="48" t="s">
        <v>195</v>
      </c>
      <c r="B8" s="51" t="s">
        <v>196</v>
      </c>
      <c r="C8" s="49">
        <f>C12+C57+C9+C59+C61</f>
        <v>802354.96</v>
      </c>
      <c r="D8" s="52"/>
      <c r="E8" s="53"/>
    </row>
    <row r="9" spans="1:256" ht="15.75" x14ac:dyDescent="0.25">
      <c r="A9" s="48" t="s">
        <v>197</v>
      </c>
      <c r="B9" s="51" t="s">
        <v>198</v>
      </c>
      <c r="C9" s="49">
        <f>SUM(C10)</f>
        <v>41154.74</v>
      </c>
      <c r="D9" s="52"/>
      <c r="E9" s="53"/>
    </row>
    <row r="10" spans="1:256" ht="31.5" x14ac:dyDescent="0.25">
      <c r="A10" s="54" t="s">
        <v>199</v>
      </c>
      <c r="B10" s="51" t="s">
        <v>200</v>
      </c>
      <c r="C10" s="49">
        <f>SUM(C11)</f>
        <v>41154.74</v>
      </c>
      <c r="D10" s="52"/>
      <c r="E10" s="53"/>
    </row>
    <row r="11" spans="1:256" s="59" customFormat="1" ht="31.5" x14ac:dyDescent="0.25">
      <c r="A11" s="55" t="s">
        <v>201</v>
      </c>
      <c r="B11" s="56" t="s">
        <v>202</v>
      </c>
      <c r="C11" s="307">
        <v>41154.74</v>
      </c>
      <c r="D11" s="57"/>
      <c r="E11" s="58"/>
      <c r="G11" s="58"/>
    </row>
    <row r="12" spans="1:256" ht="31.5" x14ac:dyDescent="0.25">
      <c r="A12" s="48" t="s">
        <v>203</v>
      </c>
      <c r="B12" s="51" t="s">
        <v>204</v>
      </c>
      <c r="C12" s="49">
        <f>SUM(C13+C15+C37+C53)</f>
        <v>760613.77</v>
      </c>
      <c r="D12" s="60"/>
    </row>
    <row r="13" spans="1:256" ht="15.75" x14ac:dyDescent="0.25">
      <c r="A13" s="61" t="s">
        <v>205</v>
      </c>
      <c r="B13" s="62" t="s">
        <v>206</v>
      </c>
      <c r="C13" s="308">
        <f>SUM(C14)</f>
        <v>78385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31.5" x14ac:dyDescent="0.25">
      <c r="A14" s="64" t="s">
        <v>207</v>
      </c>
      <c r="B14" s="65" t="s">
        <v>208</v>
      </c>
      <c r="C14" s="66">
        <v>78385</v>
      </c>
    </row>
    <row r="15" spans="1:256" ht="31.5" x14ac:dyDescent="0.25">
      <c r="A15" s="67" t="s">
        <v>209</v>
      </c>
      <c r="B15" s="68" t="s">
        <v>210</v>
      </c>
      <c r="C15" s="69">
        <f>SUM(C16:C36)</f>
        <v>313834.71000000002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59" customFormat="1" ht="63" x14ac:dyDescent="0.25">
      <c r="A16" s="70" t="s">
        <v>211</v>
      </c>
      <c r="B16" s="71" t="s">
        <v>212</v>
      </c>
      <c r="C16" s="66">
        <v>16700.18</v>
      </c>
    </row>
    <row r="17" spans="1:256" ht="35.450000000000003" customHeight="1" x14ac:dyDescent="0.2">
      <c r="A17" s="72" t="s">
        <v>213</v>
      </c>
      <c r="B17" s="73" t="s">
        <v>214</v>
      </c>
      <c r="C17" s="66">
        <v>0</v>
      </c>
      <c r="D17" s="59"/>
      <c r="E17" s="59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59" customFormat="1" ht="94.5" x14ac:dyDescent="0.25">
      <c r="A18" s="70" t="s">
        <v>215</v>
      </c>
      <c r="B18" s="327" t="s">
        <v>216</v>
      </c>
      <c r="C18" s="66">
        <v>5022.43</v>
      </c>
    </row>
    <row r="19" spans="1:256" s="59" customFormat="1" ht="31.5" x14ac:dyDescent="0.25">
      <c r="A19" s="70" t="s">
        <v>217</v>
      </c>
      <c r="B19" s="327" t="s">
        <v>218</v>
      </c>
      <c r="C19" s="75">
        <v>154795.78</v>
      </c>
    </row>
    <row r="20" spans="1:256" s="59" customFormat="1" ht="78.75" x14ac:dyDescent="0.25">
      <c r="A20" s="70" t="s">
        <v>219</v>
      </c>
      <c r="B20" s="76" t="s">
        <v>220</v>
      </c>
      <c r="C20" s="75">
        <v>155.34</v>
      </c>
    </row>
    <row r="21" spans="1:256" s="59" customFormat="1" ht="110.25" x14ac:dyDescent="0.25">
      <c r="A21" s="70" t="s">
        <v>221</v>
      </c>
      <c r="B21" s="327" t="s">
        <v>222</v>
      </c>
      <c r="C21" s="66">
        <v>862.73</v>
      </c>
    </row>
    <row r="22" spans="1:256" s="59" customFormat="1" ht="78.75" x14ac:dyDescent="0.25">
      <c r="A22" s="70" t="s">
        <v>223</v>
      </c>
      <c r="B22" s="74" t="s">
        <v>224</v>
      </c>
      <c r="C22" s="66">
        <v>2021.3</v>
      </c>
    </row>
    <row r="23" spans="1:256" s="59" customFormat="1" ht="47.25" x14ac:dyDescent="0.25">
      <c r="A23" s="70" t="s">
        <v>225</v>
      </c>
      <c r="B23" s="74" t="s">
        <v>226</v>
      </c>
      <c r="C23" s="66">
        <v>1832.14</v>
      </c>
    </row>
    <row r="24" spans="1:256" s="59" customFormat="1" ht="47.25" x14ac:dyDescent="0.25">
      <c r="A24" s="70" t="s">
        <v>227</v>
      </c>
      <c r="B24" s="74" t="s">
        <v>228</v>
      </c>
      <c r="C24" s="66">
        <v>1392.1</v>
      </c>
    </row>
    <row r="25" spans="1:256" ht="31.5" x14ac:dyDescent="0.25">
      <c r="A25" s="70" t="s">
        <v>229</v>
      </c>
      <c r="B25" s="74" t="s">
        <v>230</v>
      </c>
      <c r="C25" s="66">
        <v>7598.68</v>
      </c>
      <c r="D25" s="59"/>
      <c r="E25" s="59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ht="15.75" x14ac:dyDescent="0.25">
      <c r="A26" s="64" t="s">
        <v>231</v>
      </c>
      <c r="B26" s="74" t="s">
        <v>280</v>
      </c>
      <c r="C26" s="66">
        <v>4035</v>
      </c>
      <c r="D26" s="59"/>
      <c r="E26" s="59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31.5" x14ac:dyDescent="0.25">
      <c r="A27" s="64" t="s">
        <v>231</v>
      </c>
      <c r="B27" s="74" t="s">
        <v>230</v>
      </c>
      <c r="C27" s="66">
        <v>80.989999999999995</v>
      </c>
      <c r="D27" s="59"/>
      <c r="E27" s="59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47.25" x14ac:dyDescent="0.25">
      <c r="A28" s="64" t="s">
        <v>231</v>
      </c>
      <c r="B28" s="73" t="s">
        <v>232</v>
      </c>
      <c r="C28" s="66">
        <v>9036.4699999999993</v>
      </c>
      <c r="D28" s="59"/>
      <c r="E28" s="59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31.5" x14ac:dyDescent="0.25">
      <c r="A29" s="64" t="s">
        <v>231</v>
      </c>
      <c r="B29" s="77" t="s">
        <v>233</v>
      </c>
      <c r="C29" s="75">
        <v>117.19</v>
      </c>
      <c r="D29" s="5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31.5" x14ac:dyDescent="0.25">
      <c r="A30" s="64" t="s">
        <v>231</v>
      </c>
      <c r="B30" s="65" t="s">
        <v>234</v>
      </c>
      <c r="C30" s="75">
        <v>12475.15</v>
      </c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47.25" x14ac:dyDescent="0.25">
      <c r="A31" s="64" t="s">
        <v>231</v>
      </c>
      <c r="B31" s="65" t="s">
        <v>235</v>
      </c>
      <c r="C31" s="75">
        <v>5674</v>
      </c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.75" x14ac:dyDescent="0.25">
      <c r="A32" s="64" t="s">
        <v>231</v>
      </c>
      <c r="B32" s="65" t="s">
        <v>236</v>
      </c>
      <c r="C32" s="75">
        <v>178.6</v>
      </c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15.75" x14ac:dyDescent="0.25">
      <c r="A33" s="64" t="s">
        <v>231</v>
      </c>
      <c r="B33" s="65" t="s">
        <v>237</v>
      </c>
      <c r="C33" s="75">
        <v>46234.99</v>
      </c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ht="47.25" x14ac:dyDescent="0.25">
      <c r="A34" s="64" t="s">
        <v>231</v>
      </c>
      <c r="B34" s="65" t="s">
        <v>238</v>
      </c>
      <c r="C34" s="75">
        <v>6441.68</v>
      </c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ht="31.5" x14ac:dyDescent="0.25">
      <c r="A35" s="64" t="s">
        <v>231</v>
      </c>
      <c r="B35" s="65" t="s">
        <v>239</v>
      </c>
      <c r="C35" s="75">
        <v>1279.96</v>
      </c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ht="31.5" x14ac:dyDescent="0.25">
      <c r="A36" s="64" t="s">
        <v>231</v>
      </c>
      <c r="B36" s="65" t="s">
        <v>240</v>
      </c>
      <c r="C36" s="75">
        <v>37900</v>
      </c>
      <c r="D36" s="5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ht="15.75" x14ac:dyDescent="0.25">
      <c r="A37" s="67" t="s">
        <v>241</v>
      </c>
      <c r="B37" s="78" t="s">
        <v>242</v>
      </c>
      <c r="C37" s="69">
        <f>SUM(C38:C52)</f>
        <v>353447.39999999997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ht="31.5" x14ac:dyDescent="0.25">
      <c r="A38" s="64" t="s">
        <v>243</v>
      </c>
      <c r="B38" s="65" t="s">
        <v>244</v>
      </c>
      <c r="C38" s="75">
        <v>1300.4100000000001</v>
      </c>
    </row>
    <row r="39" spans="1:256" ht="31.5" x14ac:dyDescent="0.25">
      <c r="A39" s="64" t="s">
        <v>243</v>
      </c>
      <c r="B39" s="65" t="s">
        <v>245</v>
      </c>
      <c r="C39" s="307">
        <v>2581.91</v>
      </c>
    </row>
    <row r="40" spans="1:256" ht="31.5" x14ac:dyDescent="0.25">
      <c r="A40" s="64" t="s">
        <v>243</v>
      </c>
      <c r="B40" s="65" t="s">
        <v>246</v>
      </c>
      <c r="C40" s="75">
        <v>9648.11</v>
      </c>
    </row>
    <row r="41" spans="1:256" ht="31.5" x14ac:dyDescent="0.25">
      <c r="A41" s="64" t="s">
        <v>243</v>
      </c>
      <c r="B41" s="65" t="s">
        <v>247</v>
      </c>
      <c r="C41" s="75">
        <v>964</v>
      </c>
    </row>
    <row r="42" spans="1:256" ht="47.25" x14ac:dyDescent="0.25">
      <c r="A42" s="64" t="s">
        <v>243</v>
      </c>
      <c r="B42" s="65" t="s">
        <v>248</v>
      </c>
      <c r="C42" s="75">
        <v>2836.34</v>
      </c>
    </row>
    <row r="43" spans="1:256" ht="110.25" x14ac:dyDescent="0.25">
      <c r="A43" s="64" t="s">
        <v>243</v>
      </c>
      <c r="B43" s="65" t="s">
        <v>249</v>
      </c>
      <c r="C43" s="66">
        <v>296591.55</v>
      </c>
    </row>
    <row r="44" spans="1:256" ht="63" x14ac:dyDescent="0.25">
      <c r="A44" s="64" t="s">
        <v>243</v>
      </c>
      <c r="B44" s="328" t="s">
        <v>250</v>
      </c>
      <c r="C44" s="66">
        <v>13074.79</v>
      </c>
    </row>
    <row r="45" spans="1:256" ht="47.25" x14ac:dyDescent="0.25">
      <c r="A45" s="64" t="s">
        <v>243</v>
      </c>
      <c r="B45" s="65" t="s">
        <v>251</v>
      </c>
      <c r="C45" s="75">
        <v>0.22</v>
      </c>
    </row>
    <row r="46" spans="1:256" ht="30.6" customHeight="1" x14ac:dyDescent="0.25">
      <c r="A46" s="64" t="s">
        <v>243</v>
      </c>
      <c r="B46" s="65" t="s">
        <v>252</v>
      </c>
      <c r="C46" s="75">
        <v>1551.28</v>
      </c>
    </row>
    <row r="47" spans="1:256" ht="47.25" x14ac:dyDescent="0.25">
      <c r="A47" s="64" t="s">
        <v>243</v>
      </c>
      <c r="B47" s="65" t="s">
        <v>253</v>
      </c>
      <c r="C47" s="75">
        <v>3591.39</v>
      </c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ht="47.25" x14ac:dyDescent="0.25">
      <c r="A48" s="64" t="s">
        <v>254</v>
      </c>
      <c r="B48" s="65" t="s">
        <v>255</v>
      </c>
      <c r="C48" s="75">
        <v>19654.41</v>
      </c>
      <c r="D48" s="53"/>
    </row>
    <row r="49" spans="1:256" ht="47.25" x14ac:dyDescent="0.25">
      <c r="A49" s="64" t="s">
        <v>256</v>
      </c>
      <c r="B49" s="65" t="s">
        <v>257</v>
      </c>
      <c r="C49" s="75">
        <v>32.700000000000003</v>
      </c>
      <c r="D49" s="53"/>
    </row>
    <row r="50" spans="1:256" ht="31.5" x14ac:dyDescent="0.25">
      <c r="A50" s="64" t="s">
        <v>258</v>
      </c>
      <c r="B50" s="65" t="s">
        <v>259</v>
      </c>
      <c r="C50" s="75">
        <v>0</v>
      </c>
    </row>
    <row r="51" spans="1:256" ht="31.5" x14ac:dyDescent="0.25">
      <c r="A51" s="64" t="s">
        <v>260</v>
      </c>
      <c r="B51" s="65" t="s">
        <v>261</v>
      </c>
      <c r="C51" s="75">
        <v>1610.8</v>
      </c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ht="47.25" x14ac:dyDescent="0.25">
      <c r="A52" s="64" t="s">
        <v>262</v>
      </c>
      <c r="B52" s="65" t="s">
        <v>263</v>
      </c>
      <c r="C52" s="66">
        <v>9.49</v>
      </c>
    </row>
    <row r="53" spans="1:256" ht="15.75" x14ac:dyDescent="0.25">
      <c r="A53" s="67" t="s">
        <v>264</v>
      </c>
      <c r="B53" s="79" t="s">
        <v>265</v>
      </c>
      <c r="C53" s="69">
        <f>SUM(C54+C56+C55)</f>
        <v>14946.66</v>
      </c>
    </row>
    <row r="54" spans="1:256" ht="63" x14ac:dyDescent="0.25">
      <c r="A54" s="64" t="s">
        <v>266</v>
      </c>
      <c r="B54" s="65" t="s">
        <v>267</v>
      </c>
      <c r="C54" s="66">
        <v>4050.59</v>
      </c>
    </row>
    <row r="55" spans="1:256" ht="49.15" customHeight="1" x14ac:dyDescent="0.25">
      <c r="A55" s="64" t="s">
        <v>278</v>
      </c>
      <c r="B55" s="65" t="s">
        <v>279</v>
      </c>
      <c r="C55" s="66">
        <v>36.07</v>
      </c>
    </row>
    <row r="56" spans="1:256" ht="31.5" x14ac:dyDescent="0.25">
      <c r="A56" s="64" t="s">
        <v>268</v>
      </c>
      <c r="B56" s="80" t="s">
        <v>269</v>
      </c>
      <c r="C56" s="66">
        <v>10860</v>
      </c>
    </row>
    <row r="57" spans="1:256" ht="15.75" hidden="1" x14ac:dyDescent="0.25">
      <c r="A57" s="67" t="s">
        <v>270</v>
      </c>
      <c r="B57" s="78" t="s">
        <v>271</v>
      </c>
      <c r="C57" s="81">
        <f>SUM(C58)</f>
        <v>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ht="15.75" hidden="1" x14ac:dyDescent="0.25">
      <c r="A58" s="64" t="s">
        <v>272</v>
      </c>
      <c r="B58" s="65" t="s">
        <v>273</v>
      </c>
      <c r="C58" s="75">
        <v>0</v>
      </c>
    </row>
    <row r="59" spans="1:256" ht="47.25" x14ac:dyDescent="0.25">
      <c r="A59" s="67" t="s">
        <v>274</v>
      </c>
      <c r="B59" s="82" t="s">
        <v>275</v>
      </c>
      <c r="C59" s="81">
        <f>SUM(C60)</f>
        <v>702.97</v>
      </c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ht="31.5" x14ac:dyDescent="0.25">
      <c r="A60" s="64" t="s">
        <v>276</v>
      </c>
      <c r="B60" s="83" t="s">
        <v>277</v>
      </c>
      <c r="C60" s="84">
        <v>702.97</v>
      </c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s="87" customFormat="1" ht="31.5" x14ac:dyDescent="0.25">
      <c r="A61" s="67" t="s">
        <v>281</v>
      </c>
      <c r="B61" s="88" t="s">
        <v>282</v>
      </c>
      <c r="C61" s="86">
        <f>SUM(C62)</f>
        <v>-116.52</v>
      </c>
    </row>
    <row r="62" spans="1:256" ht="54.75" customHeight="1" x14ac:dyDescent="0.25">
      <c r="A62" s="64" t="s">
        <v>284</v>
      </c>
      <c r="B62" s="83" t="s">
        <v>283</v>
      </c>
      <c r="C62" s="84">
        <v>-116.52</v>
      </c>
      <c r="IM62" s="59"/>
      <c r="IN62" s="59"/>
      <c r="IO62" s="59"/>
      <c r="IP62" s="59"/>
      <c r="IQ62" s="59"/>
      <c r="IR62" s="59"/>
      <c r="IS62" s="59"/>
      <c r="IT62" s="59"/>
      <c r="IU62" s="59"/>
      <c r="IV62" s="59"/>
    </row>
    <row r="63" spans="1:256" x14ac:dyDescent="0.25">
      <c r="C63" s="47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256" x14ac:dyDescent="0.25">
      <c r="C64" s="47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spans="1:256" x14ac:dyDescent="0.25">
      <c r="C65" s="47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1:256" x14ac:dyDescent="0.25">
      <c r="C66" s="47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256" x14ac:dyDescent="0.25">
      <c r="C67" s="47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x14ac:dyDescent="0.25">
      <c r="C68" s="47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x14ac:dyDescent="0.25">
      <c r="C69" s="47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x14ac:dyDescent="0.25">
      <c r="C70" s="47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x14ac:dyDescent="0.25">
      <c r="C71" s="47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x14ac:dyDescent="0.25">
      <c r="A72" s="43"/>
      <c r="C72" s="47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x14ac:dyDescent="0.25">
      <c r="A73" s="43"/>
      <c r="C73" s="47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x14ac:dyDescent="0.25">
      <c r="A74" s="43"/>
      <c r="C74" s="47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x14ac:dyDescent="0.25">
      <c r="A75" s="43"/>
      <c r="C75" s="47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x14ac:dyDescent="0.25">
      <c r="A76" s="43"/>
      <c r="C76" s="47"/>
      <c r="IM76" s="59"/>
      <c r="IN76" s="59"/>
      <c r="IO76" s="59"/>
      <c r="IP76" s="59"/>
      <c r="IQ76" s="59"/>
      <c r="IR76" s="59"/>
      <c r="IS76" s="59"/>
      <c r="IT76" s="59"/>
      <c r="IU76" s="59"/>
      <c r="IV76" s="59"/>
    </row>
    <row r="77" spans="1:256" x14ac:dyDescent="0.25">
      <c r="A77" s="43"/>
      <c r="C77" s="47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56" x14ac:dyDescent="0.25">
      <c r="A78" s="43"/>
      <c r="C78" s="47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x14ac:dyDescent="0.25">
      <c r="A79" s="43"/>
      <c r="C79" s="47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x14ac:dyDescent="0.25">
      <c r="A80" s="43"/>
      <c r="C80" s="47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x14ac:dyDescent="0.25">
      <c r="A81" s="43"/>
      <c r="C81" s="47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256" x14ac:dyDescent="0.25">
      <c r="A82" s="43"/>
      <c r="C82" s="47"/>
      <c r="IM82" s="59"/>
      <c r="IN82" s="59"/>
      <c r="IO82" s="59"/>
      <c r="IP82" s="59"/>
      <c r="IQ82" s="59"/>
      <c r="IR82" s="59"/>
      <c r="IS82" s="59"/>
      <c r="IT82" s="59"/>
      <c r="IU82" s="59"/>
      <c r="IV82" s="59"/>
    </row>
    <row r="83" spans="1:256" x14ac:dyDescent="0.25">
      <c r="A83" s="43"/>
      <c r="C83" s="47"/>
      <c r="IM83" s="59"/>
      <c r="IN83" s="59"/>
      <c r="IO83" s="59"/>
      <c r="IP83" s="59"/>
      <c r="IQ83" s="59"/>
      <c r="IR83" s="59"/>
      <c r="IS83" s="59"/>
      <c r="IT83" s="59"/>
      <c r="IU83" s="59"/>
      <c r="IV83" s="59"/>
    </row>
    <row r="84" spans="1:256" x14ac:dyDescent="0.25">
      <c r="A84" s="43"/>
      <c r="C84" s="47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1:256" x14ac:dyDescent="0.25">
      <c r="A85" s="43"/>
      <c r="C85" s="47"/>
      <c r="IM85" s="59"/>
      <c r="IN85" s="59"/>
      <c r="IO85" s="59"/>
      <c r="IP85" s="59"/>
      <c r="IQ85" s="59"/>
      <c r="IR85" s="59"/>
      <c r="IS85" s="59"/>
      <c r="IT85" s="59"/>
      <c r="IU85" s="59"/>
      <c r="IV85" s="59"/>
    </row>
    <row r="86" spans="1:256" x14ac:dyDescent="0.25">
      <c r="A86" s="43"/>
      <c r="C86" s="47"/>
      <c r="IM86" s="59"/>
      <c r="IN86" s="59"/>
      <c r="IO86" s="59"/>
      <c r="IP86" s="59"/>
      <c r="IQ86" s="59"/>
      <c r="IR86" s="59"/>
      <c r="IS86" s="59"/>
      <c r="IT86" s="59"/>
      <c r="IU86" s="59"/>
      <c r="IV86" s="59"/>
    </row>
    <row r="87" spans="1:256" x14ac:dyDescent="0.25">
      <c r="A87" s="43"/>
      <c r="C87" s="47"/>
      <c r="IM87" s="59"/>
      <c r="IN87" s="59"/>
      <c r="IO87" s="59"/>
      <c r="IP87" s="59"/>
      <c r="IQ87" s="59"/>
      <c r="IR87" s="59"/>
      <c r="IS87" s="59"/>
      <c r="IT87" s="59"/>
      <c r="IU87" s="59"/>
      <c r="IV87" s="59"/>
    </row>
    <row r="88" spans="1:256" x14ac:dyDescent="0.25">
      <c r="A88" s="43"/>
      <c r="C88" s="47"/>
      <c r="IM88" s="59"/>
      <c r="IN88" s="59"/>
      <c r="IO88" s="59"/>
      <c r="IP88" s="59"/>
      <c r="IQ88" s="59"/>
      <c r="IR88" s="59"/>
      <c r="IS88" s="59"/>
      <c r="IT88" s="59"/>
      <c r="IU88" s="59"/>
      <c r="IV88" s="59"/>
    </row>
    <row r="89" spans="1:256" x14ac:dyDescent="0.25">
      <c r="A89" s="43"/>
      <c r="C89" s="47"/>
      <c r="IM89" s="59"/>
      <c r="IN89" s="59"/>
      <c r="IO89" s="59"/>
      <c r="IP89" s="59"/>
      <c r="IQ89" s="59"/>
      <c r="IR89" s="59"/>
      <c r="IS89" s="59"/>
      <c r="IT89" s="59"/>
      <c r="IU89" s="59"/>
      <c r="IV89" s="59"/>
    </row>
    <row r="90" spans="1:256" x14ac:dyDescent="0.25">
      <c r="A90" s="43"/>
      <c r="C90" s="47"/>
      <c r="IM90" s="59"/>
      <c r="IN90" s="59"/>
      <c r="IO90" s="59"/>
      <c r="IP90" s="59"/>
      <c r="IQ90" s="59"/>
      <c r="IR90" s="59"/>
      <c r="IS90" s="59"/>
      <c r="IT90" s="59"/>
      <c r="IU90" s="59"/>
      <c r="IV90" s="59"/>
    </row>
    <row r="91" spans="1:256" x14ac:dyDescent="0.25">
      <c r="A91" s="43"/>
      <c r="C91" s="47"/>
      <c r="IM91" s="59"/>
      <c r="IN91" s="59"/>
      <c r="IO91" s="59"/>
      <c r="IP91" s="59"/>
      <c r="IQ91" s="59"/>
      <c r="IR91" s="59"/>
      <c r="IS91" s="59"/>
      <c r="IT91" s="59"/>
      <c r="IU91" s="59"/>
      <c r="IV91" s="59"/>
    </row>
    <row r="92" spans="1:256" x14ac:dyDescent="0.25">
      <c r="A92" s="43"/>
      <c r="C92" s="47"/>
      <c r="IM92" s="59"/>
      <c r="IN92" s="59"/>
      <c r="IO92" s="59"/>
      <c r="IP92" s="59"/>
      <c r="IQ92" s="59"/>
      <c r="IR92" s="59"/>
      <c r="IS92" s="59"/>
      <c r="IT92" s="59"/>
      <c r="IU92" s="59"/>
      <c r="IV92" s="59"/>
    </row>
    <row r="93" spans="1:256" x14ac:dyDescent="0.25">
      <c r="A93" s="43"/>
      <c r="C93" s="47"/>
      <c r="IM93" s="59"/>
      <c r="IN93" s="59"/>
      <c r="IO93" s="59"/>
      <c r="IP93" s="59"/>
      <c r="IQ93" s="59"/>
      <c r="IR93" s="59"/>
      <c r="IS93" s="59"/>
      <c r="IT93" s="59"/>
      <c r="IU93" s="59"/>
      <c r="IV93" s="59"/>
    </row>
    <row r="94" spans="1:256" x14ac:dyDescent="0.25">
      <c r="A94" s="43"/>
      <c r="C94" s="47"/>
      <c r="IM94" s="59"/>
      <c r="IN94" s="59"/>
      <c r="IO94" s="59"/>
      <c r="IP94" s="59"/>
      <c r="IQ94" s="59"/>
      <c r="IR94" s="59"/>
      <c r="IS94" s="59"/>
      <c r="IT94" s="59"/>
      <c r="IU94" s="59"/>
      <c r="IV94" s="59"/>
    </row>
    <row r="95" spans="1:256" x14ac:dyDescent="0.25">
      <c r="A95" s="43"/>
      <c r="C95" s="47"/>
      <c r="IM95" s="59"/>
      <c r="IN95" s="59"/>
      <c r="IO95" s="59"/>
      <c r="IP95" s="59"/>
      <c r="IQ95" s="59"/>
      <c r="IR95" s="59"/>
      <c r="IS95" s="59"/>
      <c r="IT95" s="59"/>
      <c r="IU95" s="59"/>
      <c r="IV95" s="59"/>
    </row>
    <row r="96" spans="1:256" x14ac:dyDescent="0.25">
      <c r="A96" s="43"/>
      <c r="C96" s="47"/>
      <c r="IM96" s="59"/>
      <c r="IN96" s="59"/>
      <c r="IO96" s="59"/>
      <c r="IP96" s="59"/>
      <c r="IQ96" s="59"/>
      <c r="IR96" s="59"/>
      <c r="IS96" s="59"/>
      <c r="IT96" s="59"/>
      <c r="IU96" s="59"/>
      <c r="IV96" s="59"/>
    </row>
    <row r="97" spans="1:256" x14ac:dyDescent="0.25">
      <c r="A97" s="43"/>
      <c r="C97" s="47"/>
      <c r="IM97" s="59"/>
      <c r="IN97" s="59"/>
      <c r="IO97" s="59"/>
      <c r="IP97" s="59"/>
      <c r="IQ97" s="59"/>
      <c r="IR97" s="59"/>
      <c r="IS97" s="59"/>
      <c r="IT97" s="59"/>
      <c r="IU97" s="59"/>
      <c r="IV97" s="59"/>
    </row>
    <row r="98" spans="1:256" x14ac:dyDescent="0.25">
      <c r="A98" s="43"/>
      <c r="C98" s="47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x14ac:dyDescent="0.25">
      <c r="A99" s="43"/>
      <c r="C99" s="47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x14ac:dyDescent="0.25">
      <c r="A100" s="43"/>
      <c r="C100" s="47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x14ac:dyDescent="0.25">
      <c r="A101" s="43"/>
      <c r="C101" s="47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x14ac:dyDescent="0.25">
      <c r="A102" s="43"/>
      <c r="C102" s="47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x14ac:dyDescent="0.25">
      <c r="A103" s="43"/>
      <c r="C103" s="47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x14ac:dyDescent="0.25">
      <c r="A104" s="43"/>
      <c r="C104" s="47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x14ac:dyDescent="0.25">
      <c r="A105" s="43"/>
      <c r="C105" s="47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x14ac:dyDescent="0.25">
      <c r="A106" s="43"/>
      <c r="C106" s="47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x14ac:dyDescent="0.25">
      <c r="A107" s="43"/>
      <c r="C107" s="47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x14ac:dyDescent="0.25">
      <c r="A108" s="43"/>
      <c r="C108" s="47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x14ac:dyDescent="0.25">
      <c r="A109" s="43"/>
      <c r="C109" s="47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x14ac:dyDescent="0.25">
      <c r="A110" s="43"/>
      <c r="C110" s="47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x14ac:dyDescent="0.25">
      <c r="A111" s="43"/>
      <c r="C111" s="47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x14ac:dyDescent="0.25">
      <c r="A112" s="43"/>
      <c r="C112" s="47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x14ac:dyDescent="0.25">
      <c r="A113" s="43"/>
      <c r="C113" s="47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x14ac:dyDescent="0.25">
      <c r="A114" s="43"/>
      <c r="C114" s="47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x14ac:dyDescent="0.25">
      <c r="A115" s="43"/>
      <c r="C115" s="47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x14ac:dyDescent="0.25">
      <c r="A116" s="43"/>
      <c r="C116" s="47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x14ac:dyDescent="0.25">
      <c r="A117" s="43"/>
      <c r="C117" s="47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</row>
    <row r="118" spans="1:256" x14ac:dyDescent="0.25">
      <c r="A118" s="43"/>
      <c r="C118" s="47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</row>
    <row r="119" spans="1:256" x14ac:dyDescent="0.25">
      <c r="A119" s="43"/>
      <c r="C119" s="47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</row>
    <row r="120" spans="1:256" x14ac:dyDescent="0.25">
      <c r="A120" s="43"/>
      <c r="C120" s="47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</row>
    <row r="121" spans="1:256" x14ac:dyDescent="0.25">
      <c r="A121" s="43"/>
      <c r="C121" s="47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</row>
    <row r="122" spans="1:256" x14ac:dyDescent="0.25">
      <c r="A122" s="43"/>
      <c r="C122" s="47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</row>
    <row r="123" spans="1:256" x14ac:dyDescent="0.25">
      <c r="A123" s="43"/>
      <c r="C123" s="47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</row>
    <row r="124" spans="1:256" x14ac:dyDescent="0.25">
      <c r="A124" s="43"/>
      <c r="C124" s="47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</row>
    <row r="125" spans="1:256" x14ac:dyDescent="0.25">
      <c r="A125" s="43"/>
      <c r="C125" s="47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</row>
    <row r="126" spans="1:256" x14ac:dyDescent="0.25">
      <c r="A126" s="43"/>
      <c r="C126" s="47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</row>
    <row r="127" spans="1:256" x14ac:dyDescent="0.25">
      <c r="A127" s="43"/>
      <c r="C127" s="47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</row>
    <row r="128" spans="1:256" x14ac:dyDescent="0.25">
      <c r="A128" s="43"/>
      <c r="C128" s="47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</row>
    <row r="129" spans="1:256" x14ac:dyDescent="0.25">
      <c r="A129" s="43"/>
      <c r="C129" s="47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</row>
    <row r="130" spans="1:256" x14ac:dyDescent="0.25">
      <c r="A130" s="43"/>
      <c r="C130" s="47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</row>
    <row r="131" spans="1:256" x14ac:dyDescent="0.25">
      <c r="A131" s="43"/>
      <c r="C131" s="47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</row>
    <row r="132" spans="1:256" x14ac:dyDescent="0.25">
      <c r="A132" s="43"/>
      <c r="C132" s="47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</row>
    <row r="133" spans="1:256" x14ac:dyDescent="0.25">
      <c r="A133" s="43"/>
      <c r="C133" s="47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</row>
    <row r="134" spans="1:256" x14ac:dyDescent="0.25">
      <c r="A134" s="43"/>
      <c r="C134" s="47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</row>
    <row r="135" spans="1:256" x14ac:dyDescent="0.25">
      <c r="A135" s="43"/>
      <c r="C135" s="47"/>
      <c r="IM135" s="59"/>
      <c r="IN135" s="59"/>
      <c r="IO135" s="59"/>
      <c r="IP135" s="59"/>
      <c r="IQ135" s="59"/>
      <c r="IR135" s="59"/>
      <c r="IS135" s="59"/>
      <c r="IT135" s="59"/>
      <c r="IU135" s="59"/>
      <c r="IV135" s="59"/>
    </row>
    <row r="136" spans="1:256" x14ac:dyDescent="0.25">
      <c r="A136" s="43"/>
      <c r="C136" s="47"/>
      <c r="IM136" s="59"/>
      <c r="IN136" s="59"/>
      <c r="IO136" s="59"/>
      <c r="IP136" s="59"/>
      <c r="IQ136" s="59"/>
      <c r="IR136" s="59"/>
      <c r="IS136" s="59"/>
      <c r="IT136" s="59"/>
      <c r="IU136" s="59"/>
      <c r="IV136" s="59"/>
    </row>
    <row r="137" spans="1:256" x14ac:dyDescent="0.25">
      <c r="A137" s="43"/>
      <c r="C137" s="47"/>
      <c r="IM137" s="59"/>
      <c r="IN137" s="59"/>
      <c r="IO137" s="59"/>
      <c r="IP137" s="59"/>
      <c r="IQ137" s="59"/>
      <c r="IR137" s="59"/>
      <c r="IS137" s="59"/>
      <c r="IT137" s="59"/>
      <c r="IU137" s="59"/>
      <c r="IV137" s="59"/>
    </row>
    <row r="138" spans="1:256" x14ac:dyDescent="0.25">
      <c r="A138" s="43"/>
      <c r="C138" s="47"/>
      <c r="IM138" s="59"/>
      <c r="IN138" s="59"/>
      <c r="IO138" s="59"/>
      <c r="IP138" s="59"/>
      <c r="IQ138" s="59"/>
      <c r="IR138" s="59"/>
      <c r="IS138" s="59"/>
      <c r="IT138" s="59"/>
      <c r="IU138" s="59"/>
      <c r="IV138" s="59"/>
    </row>
    <row r="139" spans="1:256" x14ac:dyDescent="0.25">
      <c r="A139" s="43"/>
      <c r="C139" s="47"/>
      <c r="IM139" s="59"/>
      <c r="IN139" s="59"/>
      <c r="IO139" s="59"/>
      <c r="IP139" s="59"/>
      <c r="IQ139" s="59"/>
      <c r="IR139" s="59"/>
      <c r="IS139" s="59"/>
      <c r="IT139" s="59"/>
      <c r="IU139" s="59"/>
      <c r="IV139" s="59"/>
    </row>
    <row r="140" spans="1:256" x14ac:dyDescent="0.25">
      <c r="A140" s="43"/>
      <c r="C140" s="47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</row>
    <row r="141" spans="1:256" x14ac:dyDescent="0.25">
      <c r="A141" s="43"/>
      <c r="C141" s="47"/>
      <c r="IM141" s="59"/>
      <c r="IN141" s="59"/>
      <c r="IO141" s="59"/>
      <c r="IP141" s="59"/>
      <c r="IQ141" s="59"/>
      <c r="IR141" s="59"/>
      <c r="IS141" s="59"/>
      <c r="IT141" s="59"/>
      <c r="IU141" s="59"/>
      <c r="IV141" s="59"/>
    </row>
    <row r="142" spans="1:256" x14ac:dyDescent="0.25">
      <c r="A142" s="43"/>
      <c r="C142" s="47"/>
      <c r="IM142" s="59"/>
      <c r="IN142" s="59"/>
      <c r="IO142" s="59"/>
      <c r="IP142" s="59"/>
      <c r="IQ142" s="59"/>
      <c r="IR142" s="59"/>
      <c r="IS142" s="59"/>
      <c r="IT142" s="59"/>
      <c r="IU142" s="59"/>
      <c r="IV142" s="59"/>
    </row>
    <row r="143" spans="1:256" x14ac:dyDescent="0.25">
      <c r="A143" s="43"/>
      <c r="C143" s="47"/>
      <c r="IM143" s="59"/>
      <c r="IN143" s="59"/>
      <c r="IO143" s="59"/>
      <c r="IP143" s="59"/>
      <c r="IQ143" s="59"/>
      <c r="IR143" s="59"/>
      <c r="IS143" s="59"/>
      <c r="IT143" s="59"/>
      <c r="IU143" s="59"/>
      <c r="IV143" s="59"/>
    </row>
    <row r="144" spans="1:256" x14ac:dyDescent="0.25">
      <c r="A144" s="43"/>
      <c r="C144" s="47"/>
      <c r="IM144" s="59"/>
      <c r="IN144" s="59"/>
      <c r="IO144" s="59"/>
      <c r="IP144" s="59"/>
      <c r="IQ144" s="59"/>
      <c r="IR144" s="59"/>
      <c r="IS144" s="59"/>
      <c r="IT144" s="59"/>
      <c r="IU144" s="59"/>
      <c r="IV144" s="59"/>
    </row>
    <row r="145" spans="1:256" x14ac:dyDescent="0.25">
      <c r="A145" s="43"/>
      <c r="C145" s="47"/>
      <c r="IM145" s="59"/>
      <c r="IN145" s="59"/>
      <c r="IO145" s="59"/>
      <c r="IP145" s="59"/>
      <c r="IQ145" s="59"/>
      <c r="IR145" s="59"/>
      <c r="IS145" s="59"/>
      <c r="IT145" s="59"/>
      <c r="IU145" s="59"/>
      <c r="IV145" s="59"/>
    </row>
    <row r="146" spans="1:256" x14ac:dyDescent="0.25">
      <c r="A146" s="43"/>
      <c r="C146" s="47"/>
      <c r="IM146" s="59"/>
      <c r="IN146" s="59"/>
      <c r="IO146" s="59"/>
      <c r="IP146" s="59"/>
      <c r="IQ146" s="59"/>
      <c r="IR146" s="59"/>
      <c r="IS146" s="59"/>
      <c r="IT146" s="59"/>
      <c r="IU146" s="59"/>
      <c r="IV146" s="59"/>
    </row>
    <row r="147" spans="1:256" x14ac:dyDescent="0.25">
      <c r="A147" s="43"/>
      <c r="C147" s="47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</row>
    <row r="148" spans="1:256" x14ac:dyDescent="0.25">
      <c r="A148" s="43"/>
      <c r="C148" s="47"/>
      <c r="IM148" s="59"/>
      <c r="IN148" s="59"/>
      <c r="IO148" s="59"/>
      <c r="IP148" s="59"/>
      <c r="IQ148" s="59"/>
      <c r="IR148" s="59"/>
      <c r="IS148" s="59"/>
      <c r="IT148" s="59"/>
      <c r="IU148" s="59"/>
      <c r="IV148" s="59"/>
    </row>
    <row r="149" spans="1:256" x14ac:dyDescent="0.25">
      <c r="A149" s="43"/>
      <c r="C149" s="47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</row>
    <row r="150" spans="1:256" x14ac:dyDescent="0.25">
      <c r="A150" s="43"/>
      <c r="C150" s="47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</row>
    <row r="151" spans="1:256" x14ac:dyDescent="0.25">
      <c r="A151" s="43"/>
      <c r="C151" s="47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1:256" x14ac:dyDescent="0.25">
      <c r="A152" s="43"/>
      <c r="C152" s="47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1:256" x14ac:dyDescent="0.25">
      <c r="A153" s="43"/>
      <c r="C153" s="47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</row>
    <row r="154" spans="1:256" x14ac:dyDescent="0.25">
      <c r="A154" s="43"/>
      <c r="C154" s="47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</row>
    <row r="155" spans="1:256" x14ac:dyDescent="0.25">
      <c r="A155" s="43"/>
      <c r="C155" s="47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</row>
    <row r="156" spans="1:256" x14ac:dyDescent="0.25">
      <c r="A156" s="43"/>
      <c r="C156" s="47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</row>
    <row r="157" spans="1:256" x14ac:dyDescent="0.25">
      <c r="A157" s="43"/>
      <c r="C157" s="47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</row>
    <row r="158" spans="1:256" x14ac:dyDescent="0.25">
      <c r="A158" s="43"/>
      <c r="C158" s="47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</row>
    <row r="159" spans="1:256" x14ac:dyDescent="0.25">
      <c r="A159" s="43"/>
      <c r="C159" s="47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x14ac:dyDescent="0.25">
      <c r="A160" s="43"/>
      <c r="C160" s="47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x14ac:dyDescent="0.25">
      <c r="A161" s="43"/>
      <c r="C161" s="47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x14ac:dyDescent="0.25">
      <c r="A162" s="43"/>
      <c r="C162" s="47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x14ac:dyDescent="0.25">
      <c r="A163" s="43"/>
      <c r="C163" s="47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x14ac:dyDescent="0.25">
      <c r="A164" s="43"/>
      <c r="C164" s="47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x14ac:dyDescent="0.25">
      <c r="A165" s="43"/>
      <c r="C165" s="47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x14ac:dyDescent="0.25">
      <c r="A166" s="43"/>
      <c r="C166" s="47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x14ac:dyDescent="0.25">
      <c r="A167" s="43"/>
      <c r="C167" s="47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x14ac:dyDescent="0.25">
      <c r="A168" s="43"/>
      <c r="C168" s="47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x14ac:dyDescent="0.25">
      <c r="A169" s="43"/>
      <c r="C169" s="47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x14ac:dyDescent="0.25">
      <c r="A170" s="43"/>
      <c r="C170" s="47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x14ac:dyDescent="0.25">
      <c r="A171" s="43"/>
      <c r="C171" s="47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x14ac:dyDescent="0.25">
      <c r="A172" s="43"/>
      <c r="C172" s="47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x14ac:dyDescent="0.25">
      <c r="A173" s="43"/>
      <c r="C173" s="47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x14ac:dyDescent="0.25">
      <c r="A174" s="43"/>
      <c r="C174" s="47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x14ac:dyDescent="0.25">
      <c r="A175" s="43"/>
      <c r="C175" s="47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x14ac:dyDescent="0.25">
      <c r="A176" s="43"/>
      <c r="C176" s="47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</row>
    <row r="177" spans="1:256" x14ac:dyDescent="0.25">
      <c r="A177" s="43"/>
      <c r="C177" s="47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</row>
    <row r="178" spans="1:256" x14ac:dyDescent="0.25">
      <c r="A178" s="43"/>
      <c r="C178" s="47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</row>
    <row r="179" spans="1:256" x14ac:dyDescent="0.25">
      <c r="A179" s="43"/>
      <c r="C179" s="47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x14ac:dyDescent="0.25">
      <c r="A180" s="43"/>
      <c r="C180" s="47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x14ac:dyDescent="0.25">
      <c r="A181" s="43"/>
      <c r="C181" s="47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x14ac:dyDescent="0.25">
      <c r="A182" s="43"/>
      <c r="C182" s="47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x14ac:dyDescent="0.25">
      <c r="A183" s="43"/>
      <c r="C183" s="47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x14ac:dyDescent="0.25">
      <c r="A184" s="43"/>
      <c r="C184" s="47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x14ac:dyDescent="0.25">
      <c r="A185" s="43"/>
      <c r="C185" s="47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x14ac:dyDescent="0.25">
      <c r="A186" s="43"/>
      <c r="C186" s="47"/>
      <c r="IM186" s="59"/>
      <c r="IN186" s="59"/>
      <c r="IO186" s="59"/>
      <c r="IP186" s="59"/>
      <c r="IQ186" s="59"/>
      <c r="IR186" s="59"/>
      <c r="IS186" s="59"/>
      <c r="IT186" s="59"/>
      <c r="IU186" s="59"/>
      <c r="IV186" s="59"/>
    </row>
    <row r="187" spans="1:256" x14ac:dyDescent="0.25">
      <c r="A187" s="43"/>
      <c r="C187" s="47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x14ac:dyDescent="0.25">
      <c r="A188" s="43"/>
      <c r="C188" s="47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:256" x14ac:dyDescent="0.25">
      <c r="A189" s="43"/>
      <c r="C189" s="47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:256" x14ac:dyDescent="0.25">
      <c r="A190" s="43"/>
      <c r="C190" s="47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:256" x14ac:dyDescent="0.25">
      <c r="A191" s="43"/>
      <c r="C191" s="47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:256" x14ac:dyDescent="0.25">
      <c r="A192" s="43"/>
      <c r="C192" s="47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:256" x14ac:dyDescent="0.25">
      <c r="A193" s="43"/>
      <c r="C193" s="47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x14ac:dyDescent="0.25">
      <c r="A194" s="43"/>
      <c r="C194" s="47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x14ac:dyDescent="0.25">
      <c r="A195" s="43"/>
      <c r="C195" s="47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x14ac:dyDescent="0.25">
      <c r="A196" s="43"/>
      <c r="C196" s="47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x14ac:dyDescent="0.25">
      <c r="A197" s="43"/>
      <c r="C197" s="47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x14ac:dyDescent="0.25">
      <c r="A198" s="43"/>
      <c r="C198" s="47"/>
      <c r="IM198" s="59"/>
      <c r="IN198" s="59"/>
      <c r="IO198" s="59"/>
      <c r="IP198" s="59"/>
      <c r="IQ198" s="59"/>
      <c r="IR198" s="59"/>
      <c r="IS198" s="59"/>
      <c r="IT198" s="59"/>
      <c r="IU198" s="59"/>
      <c r="IV198" s="59"/>
    </row>
    <row r="199" spans="1:256" x14ac:dyDescent="0.25">
      <c r="A199" s="43"/>
      <c r="C199" s="47"/>
      <c r="IM199" s="59"/>
      <c r="IN199" s="59"/>
      <c r="IO199" s="59"/>
      <c r="IP199" s="59"/>
      <c r="IQ199" s="59"/>
      <c r="IR199" s="59"/>
      <c r="IS199" s="59"/>
      <c r="IT199" s="59"/>
      <c r="IU199" s="59"/>
      <c r="IV199" s="59"/>
    </row>
    <row r="200" spans="1:256" x14ac:dyDescent="0.25">
      <c r="A200" s="43"/>
      <c r="C200" s="47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x14ac:dyDescent="0.25">
      <c r="A201" s="43"/>
      <c r="C201" s="47"/>
      <c r="IM201" s="59"/>
      <c r="IN201" s="59"/>
      <c r="IO201" s="59"/>
      <c r="IP201" s="59"/>
      <c r="IQ201" s="59"/>
      <c r="IR201" s="59"/>
      <c r="IS201" s="59"/>
      <c r="IT201" s="59"/>
      <c r="IU201" s="59"/>
      <c r="IV201" s="59"/>
    </row>
    <row r="202" spans="1:256" x14ac:dyDescent="0.25">
      <c r="A202" s="43"/>
      <c r="C202" s="47"/>
      <c r="IM202" s="59"/>
      <c r="IN202" s="59"/>
      <c r="IO202" s="59"/>
      <c r="IP202" s="59"/>
      <c r="IQ202" s="59"/>
      <c r="IR202" s="59"/>
      <c r="IS202" s="59"/>
      <c r="IT202" s="59"/>
      <c r="IU202" s="59"/>
      <c r="IV202" s="59"/>
    </row>
    <row r="203" spans="1:256" x14ac:dyDescent="0.25">
      <c r="A203" s="43"/>
      <c r="C203" s="47"/>
      <c r="IM203" s="59"/>
      <c r="IN203" s="59"/>
      <c r="IO203" s="59"/>
      <c r="IP203" s="59"/>
      <c r="IQ203" s="59"/>
      <c r="IR203" s="59"/>
      <c r="IS203" s="59"/>
      <c r="IT203" s="59"/>
      <c r="IU203" s="59"/>
      <c r="IV203" s="59"/>
    </row>
    <row r="204" spans="1:256" x14ac:dyDescent="0.25">
      <c r="A204" s="43"/>
      <c r="C204" s="47"/>
      <c r="IM204" s="59"/>
      <c r="IN204" s="59"/>
      <c r="IO204" s="59"/>
      <c r="IP204" s="59"/>
      <c r="IQ204" s="59"/>
      <c r="IR204" s="59"/>
      <c r="IS204" s="59"/>
      <c r="IT204" s="59"/>
      <c r="IU204" s="59"/>
      <c r="IV204" s="59"/>
    </row>
    <row r="205" spans="1:256" x14ac:dyDescent="0.25">
      <c r="A205" s="43"/>
      <c r="C205" s="47"/>
      <c r="IM205" s="59"/>
      <c r="IN205" s="59"/>
      <c r="IO205" s="59"/>
      <c r="IP205" s="59"/>
      <c r="IQ205" s="59"/>
      <c r="IR205" s="59"/>
      <c r="IS205" s="59"/>
      <c r="IT205" s="59"/>
      <c r="IU205" s="59"/>
      <c r="IV205" s="59"/>
    </row>
    <row r="206" spans="1:256" x14ac:dyDescent="0.25">
      <c r="A206" s="43"/>
      <c r="C206" s="47"/>
      <c r="IM206" s="59"/>
      <c r="IN206" s="59"/>
      <c r="IO206" s="59"/>
      <c r="IP206" s="59"/>
      <c r="IQ206" s="59"/>
      <c r="IR206" s="59"/>
      <c r="IS206" s="59"/>
      <c r="IT206" s="59"/>
      <c r="IU206" s="59"/>
      <c r="IV206" s="59"/>
    </row>
    <row r="207" spans="1:256" x14ac:dyDescent="0.25">
      <c r="A207" s="43"/>
      <c r="C207" s="47"/>
      <c r="IM207" s="59"/>
      <c r="IN207" s="59"/>
      <c r="IO207" s="59"/>
      <c r="IP207" s="59"/>
      <c r="IQ207" s="59"/>
      <c r="IR207" s="59"/>
      <c r="IS207" s="59"/>
      <c r="IT207" s="59"/>
      <c r="IU207" s="59"/>
      <c r="IV207" s="59"/>
    </row>
    <row r="208" spans="1:256" x14ac:dyDescent="0.25">
      <c r="A208" s="43"/>
      <c r="C208" s="47"/>
      <c r="IM208" s="59"/>
      <c r="IN208" s="59"/>
      <c r="IO208" s="59"/>
      <c r="IP208" s="59"/>
      <c r="IQ208" s="59"/>
      <c r="IR208" s="59"/>
      <c r="IS208" s="59"/>
      <c r="IT208" s="59"/>
      <c r="IU208" s="59"/>
      <c r="IV208" s="59"/>
    </row>
    <row r="209" spans="1:256" x14ac:dyDescent="0.25">
      <c r="A209" s="43"/>
      <c r="C209" s="47"/>
      <c r="IM209" s="59"/>
      <c r="IN209" s="59"/>
      <c r="IO209" s="59"/>
      <c r="IP209" s="59"/>
      <c r="IQ209" s="59"/>
      <c r="IR209" s="59"/>
      <c r="IS209" s="59"/>
      <c r="IT209" s="59"/>
      <c r="IU209" s="59"/>
      <c r="IV209" s="59"/>
    </row>
    <row r="210" spans="1:256" x14ac:dyDescent="0.25">
      <c r="A210" s="43"/>
      <c r="C210" s="47"/>
      <c r="IM210" s="59"/>
      <c r="IN210" s="59"/>
      <c r="IO210" s="59"/>
      <c r="IP210" s="59"/>
      <c r="IQ210" s="59"/>
      <c r="IR210" s="59"/>
      <c r="IS210" s="59"/>
      <c r="IT210" s="59"/>
      <c r="IU210" s="59"/>
      <c r="IV210" s="59"/>
    </row>
    <row r="211" spans="1:256" x14ac:dyDescent="0.25">
      <c r="A211" s="43"/>
      <c r="C211" s="47"/>
      <c r="IM211" s="59"/>
      <c r="IN211" s="59"/>
      <c r="IO211" s="59"/>
      <c r="IP211" s="59"/>
      <c r="IQ211" s="59"/>
      <c r="IR211" s="59"/>
      <c r="IS211" s="59"/>
      <c r="IT211" s="59"/>
      <c r="IU211" s="59"/>
      <c r="IV211" s="59"/>
    </row>
    <row r="212" spans="1:256" x14ac:dyDescent="0.25">
      <c r="A212" s="43"/>
      <c r="C212" s="47"/>
      <c r="IM212" s="59"/>
      <c r="IN212" s="59"/>
      <c r="IO212" s="59"/>
      <c r="IP212" s="59"/>
      <c r="IQ212" s="59"/>
      <c r="IR212" s="59"/>
      <c r="IS212" s="59"/>
      <c r="IT212" s="59"/>
      <c r="IU212" s="59"/>
      <c r="IV212" s="59"/>
    </row>
    <row r="213" spans="1:256" x14ac:dyDescent="0.25">
      <c r="A213" s="43"/>
      <c r="C213" s="47"/>
      <c r="IM213" s="59"/>
      <c r="IN213" s="59"/>
      <c r="IO213" s="59"/>
      <c r="IP213" s="59"/>
      <c r="IQ213" s="59"/>
      <c r="IR213" s="59"/>
      <c r="IS213" s="59"/>
      <c r="IT213" s="59"/>
      <c r="IU213" s="59"/>
      <c r="IV213" s="59"/>
    </row>
    <row r="214" spans="1:256" x14ac:dyDescent="0.25">
      <c r="A214" s="43"/>
      <c r="C214" s="47"/>
      <c r="IM214" s="59"/>
      <c r="IN214" s="59"/>
      <c r="IO214" s="59"/>
      <c r="IP214" s="59"/>
      <c r="IQ214" s="59"/>
      <c r="IR214" s="59"/>
      <c r="IS214" s="59"/>
      <c r="IT214" s="59"/>
      <c r="IU214" s="59"/>
      <c r="IV214" s="59"/>
    </row>
    <row r="215" spans="1:256" x14ac:dyDescent="0.25">
      <c r="A215" s="43"/>
      <c r="C215" s="47"/>
      <c r="IM215" s="59"/>
      <c r="IN215" s="59"/>
      <c r="IO215" s="59"/>
      <c r="IP215" s="59"/>
      <c r="IQ215" s="59"/>
      <c r="IR215" s="59"/>
      <c r="IS215" s="59"/>
      <c r="IT215" s="59"/>
      <c r="IU215" s="59"/>
      <c r="IV215" s="59"/>
    </row>
    <row r="216" spans="1:256" x14ac:dyDescent="0.25">
      <c r="A216" s="43"/>
      <c r="C216" s="47"/>
      <c r="IM216" s="59"/>
      <c r="IN216" s="59"/>
      <c r="IO216" s="59"/>
      <c r="IP216" s="59"/>
      <c r="IQ216" s="59"/>
      <c r="IR216" s="59"/>
      <c r="IS216" s="59"/>
      <c r="IT216" s="59"/>
      <c r="IU216" s="59"/>
      <c r="IV216" s="59"/>
    </row>
    <row r="217" spans="1:256" x14ac:dyDescent="0.25">
      <c r="A217" s="43"/>
      <c r="C217" s="47"/>
      <c r="IM217" s="59"/>
      <c r="IN217" s="59"/>
      <c r="IO217" s="59"/>
      <c r="IP217" s="59"/>
      <c r="IQ217" s="59"/>
      <c r="IR217" s="59"/>
      <c r="IS217" s="59"/>
      <c r="IT217" s="59"/>
      <c r="IU217" s="59"/>
      <c r="IV217" s="59"/>
    </row>
    <row r="218" spans="1:256" x14ac:dyDescent="0.25">
      <c r="A218" s="43"/>
      <c r="C218" s="47"/>
      <c r="IM218" s="59"/>
      <c r="IN218" s="59"/>
      <c r="IO218" s="59"/>
      <c r="IP218" s="59"/>
      <c r="IQ218" s="59"/>
      <c r="IR218" s="59"/>
      <c r="IS218" s="59"/>
      <c r="IT218" s="59"/>
      <c r="IU218" s="59"/>
      <c r="IV218" s="59"/>
    </row>
    <row r="219" spans="1:256" x14ac:dyDescent="0.25">
      <c r="A219" s="43"/>
      <c r="C219" s="47"/>
      <c r="IM219" s="59"/>
      <c r="IN219" s="59"/>
      <c r="IO219" s="59"/>
      <c r="IP219" s="59"/>
      <c r="IQ219" s="59"/>
      <c r="IR219" s="59"/>
      <c r="IS219" s="59"/>
      <c r="IT219" s="59"/>
      <c r="IU219" s="59"/>
      <c r="IV219" s="59"/>
    </row>
    <row r="220" spans="1:256" x14ac:dyDescent="0.25">
      <c r="A220" s="43"/>
      <c r="C220" s="47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</row>
    <row r="221" spans="1:256" x14ac:dyDescent="0.25">
      <c r="A221" s="43"/>
      <c r="C221" s="47"/>
      <c r="IM221" s="59"/>
      <c r="IN221" s="59"/>
      <c r="IO221" s="59"/>
      <c r="IP221" s="59"/>
      <c r="IQ221" s="59"/>
      <c r="IR221" s="59"/>
      <c r="IS221" s="59"/>
      <c r="IT221" s="59"/>
      <c r="IU221" s="59"/>
      <c r="IV221" s="59"/>
    </row>
    <row r="222" spans="1:256" x14ac:dyDescent="0.25">
      <c r="A222" s="43"/>
      <c r="C222" s="47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x14ac:dyDescent="0.25">
      <c r="A223" s="43"/>
      <c r="C223" s="47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x14ac:dyDescent="0.25">
      <c r="A224" s="43"/>
      <c r="C224" s="47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x14ac:dyDescent="0.25">
      <c r="A225" s="43"/>
      <c r="C225" s="47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x14ac:dyDescent="0.25">
      <c r="A226" s="43"/>
      <c r="C226" s="47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x14ac:dyDescent="0.25">
      <c r="A227" s="43"/>
      <c r="C227" s="47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x14ac:dyDescent="0.25">
      <c r="A228" s="43"/>
      <c r="C228" s="47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x14ac:dyDescent="0.25">
      <c r="A229" s="43"/>
      <c r="C229" s="47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6" x14ac:dyDescent="0.25">
      <c r="A230" s="43"/>
      <c r="C230" s="47"/>
      <c r="IM230" s="59"/>
      <c r="IN230" s="59"/>
      <c r="IO230" s="59"/>
      <c r="IP230" s="59"/>
      <c r="IQ230" s="59"/>
      <c r="IR230" s="59"/>
      <c r="IS230" s="59"/>
      <c r="IT230" s="59"/>
      <c r="IU230" s="59"/>
      <c r="IV230" s="59"/>
    </row>
    <row r="231" spans="1:256" x14ac:dyDescent="0.25">
      <c r="A231" s="43"/>
      <c r="C231" s="47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x14ac:dyDescent="0.25">
      <c r="A232" s="43"/>
      <c r="C232" s="47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x14ac:dyDescent="0.25">
      <c r="A233" s="43"/>
      <c r="C233" s="47"/>
      <c r="IM233" s="59"/>
      <c r="IN233" s="59"/>
      <c r="IO233" s="59"/>
      <c r="IP233" s="59"/>
      <c r="IQ233" s="59"/>
      <c r="IR233" s="59"/>
      <c r="IS233" s="59"/>
      <c r="IT233" s="59"/>
      <c r="IU233" s="59"/>
      <c r="IV233" s="59"/>
    </row>
    <row r="234" spans="1:256" x14ac:dyDescent="0.25">
      <c r="A234" s="43"/>
      <c r="C234" s="47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x14ac:dyDescent="0.25">
      <c r="A235" s="43"/>
      <c r="C235" s="47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x14ac:dyDescent="0.25">
      <c r="A236" s="43"/>
      <c r="C236" s="47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x14ac:dyDescent="0.25">
      <c r="A237" s="43"/>
      <c r="C237" s="47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256" x14ac:dyDescent="0.25">
      <c r="A238" s="43"/>
      <c r="C238" s="47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</row>
    <row r="239" spans="1:256" x14ac:dyDescent="0.25">
      <c r="A239" s="43"/>
      <c r="C239" s="47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</row>
    <row r="240" spans="1:256" x14ac:dyDescent="0.25">
      <c r="A240" s="43"/>
      <c r="C240" s="47"/>
      <c r="IM240" s="59"/>
      <c r="IN240" s="59"/>
      <c r="IO240" s="59"/>
      <c r="IP240" s="59"/>
      <c r="IQ240" s="59"/>
      <c r="IR240" s="59"/>
      <c r="IS240" s="59"/>
      <c r="IT240" s="59"/>
      <c r="IU240" s="59"/>
      <c r="IV240" s="59"/>
    </row>
    <row r="241" spans="1:256" x14ac:dyDescent="0.25">
      <c r="A241" s="43"/>
      <c r="C241" s="47"/>
      <c r="IM241" s="59"/>
      <c r="IN241" s="59"/>
      <c r="IO241" s="59"/>
      <c r="IP241" s="59"/>
      <c r="IQ241" s="59"/>
      <c r="IR241" s="59"/>
      <c r="IS241" s="59"/>
      <c r="IT241" s="59"/>
      <c r="IU241" s="59"/>
      <c r="IV241" s="59"/>
    </row>
    <row r="242" spans="1:256" x14ac:dyDescent="0.25">
      <c r="A242" s="43"/>
      <c r="C242" s="47"/>
      <c r="IM242" s="59"/>
      <c r="IN242" s="59"/>
      <c r="IO242" s="59"/>
      <c r="IP242" s="59"/>
      <c r="IQ242" s="59"/>
      <c r="IR242" s="59"/>
      <c r="IS242" s="59"/>
      <c r="IT242" s="59"/>
      <c r="IU242" s="59"/>
      <c r="IV242" s="59"/>
    </row>
    <row r="243" spans="1:256" x14ac:dyDescent="0.25">
      <c r="A243" s="43"/>
      <c r="C243" s="47"/>
      <c r="IM243" s="59"/>
      <c r="IN243" s="59"/>
      <c r="IO243" s="59"/>
      <c r="IP243" s="59"/>
      <c r="IQ243" s="59"/>
      <c r="IR243" s="59"/>
      <c r="IS243" s="59"/>
      <c r="IT243" s="59"/>
      <c r="IU243" s="59"/>
      <c r="IV243" s="59"/>
    </row>
    <row r="244" spans="1:256" x14ac:dyDescent="0.25">
      <c r="A244" s="43"/>
      <c r="C244" s="47"/>
      <c r="IM244" s="59"/>
      <c r="IN244" s="59"/>
      <c r="IO244" s="59"/>
      <c r="IP244" s="59"/>
      <c r="IQ244" s="59"/>
      <c r="IR244" s="59"/>
      <c r="IS244" s="59"/>
      <c r="IT244" s="59"/>
      <c r="IU244" s="59"/>
      <c r="IV244" s="59"/>
    </row>
    <row r="245" spans="1:256" x14ac:dyDescent="0.25">
      <c r="A245" s="43"/>
      <c r="C245" s="47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x14ac:dyDescent="0.25">
      <c r="A246" s="43"/>
      <c r="C246" s="47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x14ac:dyDescent="0.25">
      <c r="A247" s="43"/>
      <c r="C247" s="47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x14ac:dyDescent="0.25">
      <c r="A248" s="43"/>
      <c r="C248" s="47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x14ac:dyDescent="0.25">
      <c r="A249" s="43"/>
      <c r="C249" s="47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x14ac:dyDescent="0.25">
      <c r="A250" s="43"/>
      <c r="C250" s="47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x14ac:dyDescent="0.25">
      <c r="A251" s="43"/>
      <c r="C251" s="47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x14ac:dyDescent="0.25">
      <c r="A252" s="43"/>
      <c r="C252" s="47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x14ac:dyDescent="0.25">
      <c r="A253" s="43"/>
      <c r="C253" s="47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x14ac:dyDescent="0.25">
      <c r="A254" s="43"/>
      <c r="C254" s="47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x14ac:dyDescent="0.25">
      <c r="A255" s="43"/>
      <c r="C255" s="47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x14ac:dyDescent="0.25">
      <c r="A256" s="43"/>
      <c r="C256" s="47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x14ac:dyDescent="0.25">
      <c r="A257" s="43"/>
      <c r="C257" s="47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x14ac:dyDescent="0.25">
      <c r="A258" s="43"/>
      <c r="C258" s="47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x14ac:dyDescent="0.25">
      <c r="A259" s="43"/>
      <c r="C259" s="47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x14ac:dyDescent="0.25">
      <c r="A260" s="43"/>
      <c r="C260" s="47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x14ac:dyDescent="0.25">
      <c r="A261" s="43"/>
      <c r="C261" s="47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x14ac:dyDescent="0.25">
      <c r="A262" s="43"/>
      <c r="C262" s="47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x14ac:dyDescent="0.25">
      <c r="A263" s="43"/>
      <c r="C263" s="47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x14ac:dyDescent="0.25">
      <c r="A264" s="43"/>
      <c r="C264" s="47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x14ac:dyDescent="0.25">
      <c r="A265" s="43"/>
      <c r="C265" s="47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x14ac:dyDescent="0.25">
      <c r="A266" s="43"/>
      <c r="C266" s="47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x14ac:dyDescent="0.25">
      <c r="A267" s="43"/>
      <c r="C267" s="47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256" x14ac:dyDescent="0.25">
      <c r="A268" s="43"/>
      <c r="C268" s="47"/>
      <c r="IM268" s="59"/>
      <c r="IN268" s="59"/>
      <c r="IO268" s="59"/>
      <c r="IP268" s="59"/>
      <c r="IQ268" s="59"/>
      <c r="IR268" s="59"/>
      <c r="IS268" s="59"/>
      <c r="IT268" s="59"/>
      <c r="IU268" s="59"/>
      <c r="IV268" s="59"/>
    </row>
    <row r="269" spans="1:256" x14ac:dyDescent="0.25">
      <c r="A269" s="43"/>
      <c r="C269" s="47"/>
      <c r="IM269" s="59"/>
      <c r="IN269" s="59"/>
      <c r="IO269" s="59"/>
      <c r="IP269" s="59"/>
      <c r="IQ269" s="59"/>
      <c r="IR269" s="59"/>
      <c r="IS269" s="59"/>
      <c r="IT269" s="59"/>
      <c r="IU269" s="59"/>
      <c r="IV269" s="59"/>
    </row>
    <row r="270" spans="1:256" x14ac:dyDescent="0.25">
      <c r="A270" s="43"/>
      <c r="C270" s="47"/>
      <c r="IM270" s="59"/>
      <c r="IN270" s="59"/>
      <c r="IO270" s="59"/>
      <c r="IP270" s="59"/>
      <c r="IQ270" s="59"/>
      <c r="IR270" s="59"/>
      <c r="IS270" s="59"/>
      <c r="IT270" s="59"/>
      <c r="IU270" s="59"/>
      <c r="IV270" s="59"/>
    </row>
    <row r="271" spans="1:256" x14ac:dyDescent="0.25">
      <c r="A271" s="43"/>
      <c r="C271" s="47"/>
      <c r="IM271" s="59"/>
      <c r="IN271" s="59"/>
      <c r="IO271" s="59"/>
      <c r="IP271" s="59"/>
      <c r="IQ271" s="59"/>
      <c r="IR271" s="59"/>
      <c r="IS271" s="59"/>
      <c r="IT271" s="59"/>
      <c r="IU271" s="59"/>
      <c r="IV271" s="59"/>
    </row>
    <row r="272" spans="1:256" x14ac:dyDescent="0.25">
      <c r="A272" s="43"/>
      <c r="C272" s="47"/>
      <c r="IM272" s="59"/>
      <c r="IN272" s="59"/>
      <c r="IO272" s="59"/>
      <c r="IP272" s="59"/>
      <c r="IQ272" s="59"/>
      <c r="IR272" s="59"/>
      <c r="IS272" s="59"/>
      <c r="IT272" s="59"/>
      <c r="IU272" s="59"/>
      <c r="IV272" s="59"/>
    </row>
    <row r="273" spans="1:256" x14ac:dyDescent="0.25">
      <c r="A273" s="43"/>
      <c r="C273" s="47"/>
      <c r="IM273" s="59"/>
      <c r="IN273" s="59"/>
      <c r="IO273" s="59"/>
      <c r="IP273" s="59"/>
      <c r="IQ273" s="59"/>
      <c r="IR273" s="59"/>
      <c r="IS273" s="59"/>
      <c r="IT273" s="59"/>
      <c r="IU273" s="59"/>
      <c r="IV273" s="59"/>
    </row>
    <row r="274" spans="1:256" x14ac:dyDescent="0.25">
      <c r="A274" s="43"/>
      <c r="C274" s="47"/>
      <c r="IM274" s="59"/>
      <c r="IN274" s="59"/>
      <c r="IO274" s="59"/>
      <c r="IP274" s="59"/>
      <c r="IQ274" s="59"/>
      <c r="IR274" s="59"/>
      <c r="IS274" s="59"/>
      <c r="IT274" s="59"/>
      <c r="IU274" s="59"/>
      <c r="IV274" s="59"/>
    </row>
    <row r="275" spans="1:256" x14ac:dyDescent="0.25">
      <c r="A275" s="43"/>
      <c r="C275" s="47"/>
      <c r="IM275" s="59"/>
      <c r="IN275" s="59"/>
      <c r="IO275" s="59"/>
      <c r="IP275" s="59"/>
      <c r="IQ275" s="59"/>
      <c r="IR275" s="59"/>
      <c r="IS275" s="59"/>
      <c r="IT275" s="59"/>
      <c r="IU275" s="59"/>
      <c r="IV275" s="59"/>
    </row>
    <row r="276" spans="1:256" x14ac:dyDescent="0.25">
      <c r="A276" s="43"/>
      <c r="C276" s="47"/>
      <c r="IM276" s="59"/>
      <c r="IN276" s="59"/>
      <c r="IO276" s="59"/>
      <c r="IP276" s="59"/>
      <c r="IQ276" s="59"/>
      <c r="IR276" s="59"/>
      <c r="IS276" s="59"/>
      <c r="IT276" s="59"/>
      <c r="IU276" s="59"/>
      <c r="IV276" s="59"/>
    </row>
    <row r="277" spans="1:256" x14ac:dyDescent="0.25">
      <c r="A277" s="43"/>
      <c r="C277" s="47"/>
      <c r="IM277" s="59"/>
      <c r="IN277" s="59"/>
      <c r="IO277" s="59"/>
      <c r="IP277" s="59"/>
      <c r="IQ277" s="59"/>
      <c r="IR277" s="59"/>
      <c r="IS277" s="59"/>
      <c r="IT277" s="59"/>
      <c r="IU277" s="59"/>
      <c r="IV277" s="59"/>
    </row>
    <row r="278" spans="1:256" x14ac:dyDescent="0.25">
      <c r="A278" s="43"/>
      <c r="C278" s="47"/>
      <c r="IM278" s="59"/>
      <c r="IN278" s="59"/>
      <c r="IO278" s="59"/>
      <c r="IP278" s="59"/>
      <c r="IQ278" s="59"/>
      <c r="IR278" s="59"/>
      <c r="IS278" s="59"/>
      <c r="IT278" s="59"/>
      <c r="IU278" s="59"/>
      <c r="IV278" s="59"/>
    </row>
    <row r="279" spans="1:256" x14ac:dyDescent="0.25">
      <c r="A279" s="43"/>
      <c r="C279" s="47"/>
      <c r="IM279" s="59"/>
      <c r="IN279" s="59"/>
      <c r="IO279" s="59"/>
      <c r="IP279" s="59"/>
      <c r="IQ279" s="59"/>
      <c r="IR279" s="59"/>
      <c r="IS279" s="59"/>
      <c r="IT279" s="59"/>
      <c r="IU279" s="59"/>
      <c r="IV279" s="59"/>
    </row>
    <row r="280" spans="1:256" x14ac:dyDescent="0.25">
      <c r="A280" s="43"/>
      <c r="C280" s="47"/>
      <c r="IM280" s="59"/>
      <c r="IN280" s="59"/>
      <c r="IO280" s="59"/>
      <c r="IP280" s="59"/>
      <c r="IQ280" s="59"/>
      <c r="IR280" s="59"/>
      <c r="IS280" s="59"/>
      <c r="IT280" s="59"/>
      <c r="IU280" s="59"/>
      <c r="IV280" s="59"/>
    </row>
    <row r="281" spans="1:256" x14ac:dyDescent="0.25">
      <c r="A281" s="43"/>
      <c r="C281" s="47"/>
      <c r="IM281" s="59"/>
      <c r="IN281" s="59"/>
      <c r="IO281" s="59"/>
      <c r="IP281" s="59"/>
      <c r="IQ281" s="59"/>
      <c r="IR281" s="59"/>
      <c r="IS281" s="59"/>
      <c r="IT281" s="59"/>
      <c r="IU281" s="59"/>
      <c r="IV281" s="59"/>
    </row>
    <row r="282" spans="1:256" x14ac:dyDescent="0.25">
      <c r="A282" s="43"/>
      <c r="C282" s="47"/>
      <c r="IM282" s="59"/>
      <c r="IN282" s="59"/>
      <c r="IO282" s="59"/>
      <c r="IP282" s="59"/>
      <c r="IQ282" s="59"/>
      <c r="IR282" s="59"/>
      <c r="IS282" s="59"/>
      <c r="IT282" s="59"/>
      <c r="IU282" s="59"/>
      <c r="IV282" s="59"/>
    </row>
    <row r="283" spans="1:256" x14ac:dyDescent="0.25">
      <c r="A283" s="43"/>
      <c r="C283" s="47"/>
      <c r="IM283" s="59"/>
      <c r="IN283" s="59"/>
      <c r="IO283" s="59"/>
      <c r="IP283" s="59"/>
      <c r="IQ283" s="59"/>
      <c r="IR283" s="59"/>
      <c r="IS283" s="59"/>
      <c r="IT283" s="59"/>
      <c r="IU283" s="59"/>
      <c r="IV283" s="59"/>
    </row>
    <row r="284" spans="1:256" x14ac:dyDescent="0.25">
      <c r="A284" s="43"/>
      <c r="C284" s="47"/>
      <c r="IM284" s="59"/>
      <c r="IN284" s="59"/>
      <c r="IO284" s="59"/>
      <c r="IP284" s="59"/>
      <c r="IQ284" s="59"/>
      <c r="IR284" s="59"/>
      <c r="IS284" s="59"/>
      <c r="IT284" s="59"/>
      <c r="IU284" s="59"/>
      <c r="IV284" s="59"/>
    </row>
    <row r="285" spans="1:256" x14ac:dyDescent="0.25">
      <c r="A285" s="43"/>
      <c r="C285" s="47"/>
      <c r="IM285" s="59"/>
      <c r="IN285" s="59"/>
      <c r="IO285" s="59"/>
      <c r="IP285" s="59"/>
      <c r="IQ285" s="59"/>
      <c r="IR285" s="59"/>
      <c r="IS285" s="59"/>
      <c r="IT285" s="59"/>
      <c r="IU285" s="59"/>
      <c r="IV285" s="59"/>
    </row>
    <row r="286" spans="1:256" x14ac:dyDescent="0.25">
      <c r="A286" s="43"/>
      <c r="C286" s="47"/>
      <c r="IM286" s="59"/>
      <c r="IN286" s="59"/>
      <c r="IO286" s="59"/>
      <c r="IP286" s="59"/>
      <c r="IQ286" s="59"/>
      <c r="IR286" s="59"/>
      <c r="IS286" s="59"/>
      <c r="IT286" s="59"/>
      <c r="IU286" s="59"/>
      <c r="IV286" s="59"/>
    </row>
    <row r="287" spans="1:256" x14ac:dyDescent="0.25">
      <c r="A287" s="43"/>
      <c r="C287" s="47"/>
      <c r="IM287" s="59"/>
      <c r="IN287" s="59"/>
      <c r="IO287" s="59"/>
      <c r="IP287" s="59"/>
      <c r="IQ287" s="59"/>
      <c r="IR287" s="59"/>
      <c r="IS287" s="59"/>
      <c r="IT287" s="59"/>
      <c r="IU287" s="59"/>
      <c r="IV287" s="59"/>
    </row>
    <row r="288" spans="1:256" x14ac:dyDescent="0.25">
      <c r="A288" s="43"/>
      <c r="C288" s="47"/>
      <c r="IM288" s="59"/>
      <c r="IN288" s="59"/>
      <c r="IO288" s="59"/>
      <c r="IP288" s="59"/>
      <c r="IQ288" s="59"/>
      <c r="IR288" s="59"/>
      <c r="IS288" s="59"/>
      <c r="IT288" s="59"/>
      <c r="IU288" s="59"/>
      <c r="IV288" s="59"/>
    </row>
    <row r="289" spans="1:256" x14ac:dyDescent="0.25">
      <c r="A289" s="43"/>
      <c r="C289" s="47"/>
      <c r="IM289" s="59"/>
      <c r="IN289" s="59"/>
      <c r="IO289" s="59"/>
      <c r="IP289" s="59"/>
      <c r="IQ289" s="59"/>
      <c r="IR289" s="59"/>
      <c r="IS289" s="59"/>
      <c r="IT289" s="59"/>
      <c r="IU289" s="59"/>
      <c r="IV289" s="59"/>
    </row>
    <row r="290" spans="1:256" x14ac:dyDescent="0.25">
      <c r="A290" s="43"/>
      <c r="C290" s="47"/>
      <c r="IM290" s="59"/>
      <c r="IN290" s="59"/>
      <c r="IO290" s="59"/>
      <c r="IP290" s="59"/>
      <c r="IQ290" s="59"/>
      <c r="IR290" s="59"/>
      <c r="IS290" s="59"/>
      <c r="IT290" s="59"/>
      <c r="IU290" s="59"/>
      <c r="IV290" s="59"/>
    </row>
    <row r="291" spans="1:256" x14ac:dyDescent="0.25">
      <c r="A291" s="43"/>
      <c r="C291" s="47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</row>
    <row r="292" spans="1:256" x14ac:dyDescent="0.25">
      <c r="A292" s="43"/>
      <c r="C292" s="47"/>
      <c r="IM292" s="59"/>
      <c r="IN292" s="59"/>
      <c r="IO292" s="59"/>
      <c r="IP292" s="59"/>
      <c r="IQ292" s="59"/>
      <c r="IR292" s="59"/>
      <c r="IS292" s="59"/>
      <c r="IT292" s="59"/>
      <c r="IU292" s="59"/>
      <c r="IV292" s="59"/>
    </row>
    <row r="293" spans="1:256" x14ac:dyDescent="0.25">
      <c r="A293" s="43"/>
      <c r="C293" s="47"/>
      <c r="IM293" s="59"/>
      <c r="IN293" s="59"/>
      <c r="IO293" s="59"/>
      <c r="IP293" s="59"/>
      <c r="IQ293" s="59"/>
      <c r="IR293" s="59"/>
      <c r="IS293" s="59"/>
      <c r="IT293" s="59"/>
      <c r="IU293" s="59"/>
      <c r="IV293" s="59"/>
    </row>
    <row r="294" spans="1:256" x14ac:dyDescent="0.25">
      <c r="A294" s="43"/>
      <c r="C294" s="47"/>
      <c r="IM294" s="59"/>
      <c r="IN294" s="59"/>
      <c r="IO294" s="59"/>
      <c r="IP294" s="59"/>
      <c r="IQ294" s="59"/>
      <c r="IR294" s="59"/>
      <c r="IS294" s="59"/>
      <c r="IT294" s="59"/>
      <c r="IU294" s="59"/>
      <c r="IV294" s="59"/>
    </row>
    <row r="295" spans="1:256" x14ac:dyDescent="0.25">
      <c r="A295" s="43"/>
      <c r="C295" s="47"/>
      <c r="IM295" s="59"/>
      <c r="IN295" s="59"/>
      <c r="IO295" s="59"/>
      <c r="IP295" s="59"/>
      <c r="IQ295" s="59"/>
      <c r="IR295" s="59"/>
      <c r="IS295" s="59"/>
      <c r="IT295" s="59"/>
      <c r="IU295" s="59"/>
      <c r="IV295" s="59"/>
    </row>
    <row r="296" spans="1:256" x14ac:dyDescent="0.25">
      <c r="A296" s="43"/>
      <c r="C296" s="47"/>
      <c r="IM296" s="59"/>
      <c r="IN296" s="59"/>
      <c r="IO296" s="59"/>
      <c r="IP296" s="59"/>
      <c r="IQ296" s="59"/>
      <c r="IR296" s="59"/>
      <c r="IS296" s="59"/>
      <c r="IT296" s="59"/>
      <c r="IU296" s="59"/>
      <c r="IV296" s="59"/>
    </row>
    <row r="297" spans="1:256" x14ac:dyDescent="0.25">
      <c r="A297" s="43"/>
      <c r="C297" s="47"/>
      <c r="IM297" s="59"/>
      <c r="IN297" s="59"/>
      <c r="IO297" s="59"/>
      <c r="IP297" s="59"/>
      <c r="IQ297" s="59"/>
      <c r="IR297" s="59"/>
      <c r="IS297" s="59"/>
      <c r="IT297" s="59"/>
      <c r="IU297" s="59"/>
      <c r="IV297" s="59"/>
    </row>
    <row r="298" spans="1:256" x14ac:dyDescent="0.25">
      <c r="A298" s="43"/>
      <c r="C298" s="47"/>
      <c r="IM298" s="59"/>
      <c r="IN298" s="59"/>
      <c r="IO298" s="59"/>
      <c r="IP298" s="59"/>
      <c r="IQ298" s="59"/>
      <c r="IR298" s="59"/>
      <c r="IS298" s="59"/>
      <c r="IT298" s="59"/>
      <c r="IU298" s="59"/>
      <c r="IV298" s="59"/>
    </row>
    <row r="299" spans="1:256" x14ac:dyDescent="0.25">
      <c r="A299" s="43"/>
      <c r="C299" s="47"/>
      <c r="IM299" s="59"/>
      <c r="IN299" s="59"/>
      <c r="IO299" s="59"/>
      <c r="IP299" s="59"/>
      <c r="IQ299" s="59"/>
      <c r="IR299" s="59"/>
      <c r="IS299" s="59"/>
      <c r="IT299" s="59"/>
      <c r="IU299" s="59"/>
      <c r="IV299" s="59"/>
    </row>
    <row r="300" spans="1:256" x14ac:dyDescent="0.25">
      <c r="A300" s="43"/>
      <c r="C300" s="47"/>
      <c r="IM300" s="59"/>
      <c r="IN300" s="59"/>
      <c r="IO300" s="59"/>
      <c r="IP300" s="59"/>
      <c r="IQ300" s="59"/>
      <c r="IR300" s="59"/>
      <c r="IS300" s="59"/>
      <c r="IT300" s="59"/>
      <c r="IU300" s="59"/>
      <c r="IV300" s="59"/>
    </row>
    <row r="301" spans="1:256" x14ac:dyDescent="0.25">
      <c r="A301" s="43"/>
      <c r="C301" s="47"/>
      <c r="IM301" s="59"/>
      <c r="IN301" s="59"/>
      <c r="IO301" s="59"/>
      <c r="IP301" s="59"/>
      <c r="IQ301" s="59"/>
      <c r="IR301" s="59"/>
      <c r="IS301" s="59"/>
      <c r="IT301" s="59"/>
      <c r="IU301" s="59"/>
      <c r="IV301" s="59"/>
    </row>
    <row r="302" spans="1:256" x14ac:dyDescent="0.25">
      <c r="A302" s="43"/>
      <c r="C302" s="47"/>
      <c r="IM302" s="59"/>
      <c r="IN302" s="59"/>
      <c r="IO302" s="59"/>
      <c r="IP302" s="59"/>
      <c r="IQ302" s="59"/>
      <c r="IR302" s="59"/>
      <c r="IS302" s="59"/>
      <c r="IT302" s="59"/>
      <c r="IU302" s="59"/>
      <c r="IV302" s="59"/>
    </row>
    <row r="303" spans="1:256" x14ac:dyDescent="0.25">
      <c r="A303" s="43"/>
      <c r="C303" s="47"/>
      <c r="IM303" s="59"/>
      <c r="IN303" s="59"/>
      <c r="IO303" s="59"/>
      <c r="IP303" s="59"/>
      <c r="IQ303" s="59"/>
      <c r="IR303" s="59"/>
      <c r="IS303" s="59"/>
      <c r="IT303" s="59"/>
      <c r="IU303" s="59"/>
      <c r="IV303" s="59"/>
    </row>
    <row r="304" spans="1:256" x14ac:dyDescent="0.25">
      <c r="A304" s="43"/>
      <c r="C304" s="47"/>
      <c r="IM304" s="59"/>
      <c r="IN304" s="59"/>
      <c r="IO304" s="59"/>
      <c r="IP304" s="59"/>
      <c r="IQ304" s="59"/>
      <c r="IR304" s="59"/>
      <c r="IS304" s="59"/>
      <c r="IT304" s="59"/>
      <c r="IU304" s="59"/>
      <c r="IV304" s="59"/>
    </row>
    <row r="305" spans="1:256" x14ac:dyDescent="0.25">
      <c r="A305" s="43"/>
      <c r="C305" s="47"/>
      <c r="IM305" s="59"/>
      <c r="IN305" s="59"/>
      <c r="IO305" s="59"/>
      <c r="IP305" s="59"/>
      <c r="IQ305" s="59"/>
      <c r="IR305" s="59"/>
      <c r="IS305" s="59"/>
      <c r="IT305" s="59"/>
      <c r="IU305" s="59"/>
      <c r="IV305" s="59"/>
    </row>
    <row r="306" spans="1:256" x14ac:dyDescent="0.25">
      <c r="A306" s="43"/>
      <c r="C306" s="47"/>
      <c r="IM306" s="59"/>
      <c r="IN306" s="59"/>
      <c r="IO306" s="59"/>
      <c r="IP306" s="59"/>
      <c r="IQ306" s="59"/>
      <c r="IR306" s="59"/>
      <c r="IS306" s="59"/>
      <c r="IT306" s="59"/>
      <c r="IU306" s="59"/>
      <c r="IV306" s="59"/>
    </row>
    <row r="307" spans="1:256" x14ac:dyDescent="0.25">
      <c r="A307" s="43"/>
      <c r="C307" s="47"/>
      <c r="IM307" s="59"/>
      <c r="IN307" s="59"/>
      <c r="IO307" s="59"/>
      <c r="IP307" s="59"/>
      <c r="IQ307" s="59"/>
      <c r="IR307" s="59"/>
      <c r="IS307" s="59"/>
      <c r="IT307" s="59"/>
      <c r="IU307" s="59"/>
      <c r="IV307" s="59"/>
    </row>
    <row r="308" spans="1:256" x14ac:dyDescent="0.25">
      <c r="A308" s="43"/>
      <c r="C308" s="47"/>
      <c r="IM308" s="59"/>
      <c r="IN308" s="59"/>
      <c r="IO308" s="59"/>
      <c r="IP308" s="59"/>
      <c r="IQ308" s="59"/>
      <c r="IR308" s="59"/>
      <c r="IS308" s="59"/>
      <c r="IT308" s="59"/>
      <c r="IU308" s="59"/>
      <c r="IV308" s="59"/>
    </row>
    <row r="309" spans="1:256" x14ac:dyDescent="0.25">
      <c r="A309" s="43"/>
      <c r="C309" s="47"/>
      <c r="IM309" s="59"/>
      <c r="IN309" s="59"/>
      <c r="IO309" s="59"/>
      <c r="IP309" s="59"/>
      <c r="IQ309" s="59"/>
      <c r="IR309" s="59"/>
      <c r="IS309" s="59"/>
      <c r="IT309" s="59"/>
      <c r="IU309" s="59"/>
      <c r="IV309" s="59"/>
    </row>
    <row r="310" spans="1:256" x14ac:dyDescent="0.25">
      <c r="A310" s="43"/>
      <c r="C310" s="47"/>
      <c r="IM310" s="59"/>
      <c r="IN310" s="59"/>
      <c r="IO310" s="59"/>
      <c r="IP310" s="59"/>
      <c r="IQ310" s="59"/>
      <c r="IR310" s="59"/>
      <c r="IS310" s="59"/>
      <c r="IT310" s="59"/>
      <c r="IU310" s="59"/>
      <c r="IV310" s="59"/>
    </row>
    <row r="311" spans="1:256" x14ac:dyDescent="0.25">
      <c r="A311" s="43"/>
      <c r="C311" s="47"/>
      <c r="IM311" s="59"/>
      <c r="IN311" s="59"/>
      <c r="IO311" s="59"/>
      <c r="IP311" s="59"/>
      <c r="IQ311" s="59"/>
      <c r="IR311" s="59"/>
      <c r="IS311" s="59"/>
      <c r="IT311" s="59"/>
      <c r="IU311" s="59"/>
      <c r="IV311" s="59"/>
    </row>
    <row r="312" spans="1:256" x14ac:dyDescent="0.25">
      <c r="A312" s="43"/>
      <c r="C312" s="47"/>
      <c r="IM312" s="59"/>
      <c r="IN312" s="59"/>
      <c r="IO312" s="59"/>
      <c r="IP312" s="59"/>
      <c r="IQ312" s="59"/>
      <c r="IR312" s="59"/>
      <c r="IS312" s="59"/>
      <c r="IT312" s="59"/>
      <c r="IU312" s="59"/>
      <c r="IV312" s="59"/>
    </row>
    <row r="313" spans="1:256" x14ac:dyDescent="0.25">
      <c r="A313" s="43"/>
      <c r="C313" s="47"/>
      <c r="IM313" s="59"/>
      <c r="IN313" s="59"/>
      <c r="IO313" s="59"/>
      <c r="IP313" s="59"/>
      <c r="IQ313" s="59"/>
      <c r="IR313" s="59"/>
      <c r="IS313" s="59"/>
      <c r="IT313" s="59"/>
      <c r="IU313" s="59"/>
      <c r="IV313" s="59"/>
    </row>
    <row r="314" spans="1:256" x14ac:dyDescent="0.25">
      <c r="A314" s="43"/>
      <c r="C314" s="47"/>
      <c r="IM314" s="59"/>
      <c r="IN314" s="59"/>
      <c r="IO314" s="59"/>
      <c r="IP314" s="59"/>
      <c r="IQ314" s="59"/>
      <c r="IR314" s="59"/>
      <c r="IS314" s="59"/>
      <c r="IT314" s="59"/>
      <c r="IU314" s="59"/>
      <c r="IV314" s="59"/>
    </row>
    <row r="315" spans="1:256" x14ac:dyDescent="0.25">
      <c r="A315" s="43"/>
      <c r="C315" s="47"/>
      <c r="IM315" s="59"/>
      <c r="IN315" s="59"/>
      <c r="IO315" s="59"/>
      <c r="IP315" s="59"/>
      <c r="IQ315" s="59"/>
      <c r="IR315" s="59"/>
      <c r="IS315" s="59"/>
      <c r="IT315" s="59"/>
      <c r="IU315" s="59"/>
      <c r="IV315" s="59"/>
    </row>
    <row r="316" spans="1:256" x14ac:dyDescent="0.25">
      <c r="A316" s="43"/>
      <c r="C316" s="47"/>
      <c r="IM316" s="59"/>
      <c r="IN316" s="59"/>
      <c r="IO316" s="59"/>
      <c r="IP316" s="59"/>
      <c r="IQ316" s="59"/>
      <c r="IR316" s="59"/>
      <c r="IS316" s="59"/>
      <c r="IT316" s="59"/>
      <c r="IU316" s="59"/>
      <c r="IV316" s="59"/>
    </row>
    <row r="317" spans="1:256" x14ac:dyDescent="0.25">
      <c r="A317" s="43"/>
      <c r="C317" s="47"/>
      <c r="IM317" s="59"/>
      <c r="IN317" s="59"/>
      <c r="IO317" s="59"/>
      <c r="IP317" s="59"/>
      <c r="IQ317" s="59"/>
      <c r="IR317" s="59"/>
      <c r="IS317" s="59"/>
      <c r="IT317" s="59"/>
      <c r="IU317" s="59"/>
      <c r="IV317" s="59"/>
    </row>
    <row r="318" spans="1:256" x14ac:dyDescent="0.25">
      <c r="A318" s="43"/>
      <c r="C318" s="47"/>
      <c r="IM318" s="59"/>
      <c r="IN318" s="59"/>
      <c r="IO318" s="59"/>
      <c r="IP318" s="59"/>
      <c r="IQ318" s="59"/>
      <c r="IR318" s="59"/>
      <c r="IS318" s="59"/>
      <c r="IT318" s="59"/>
      <c r="IU318" s="59"/>
      <c r="IV318" s="59"/>
    </row>
    <row r="319" spans="1:256" x14ac:dyDescent="0.25">
      <c r="A319" s="43"/>
      <c r="C319" s="47"/>
      <c r="IM319" s="59"/>
      <c r="IN319" s="59"/>
      <c r="IO319" s="59"/>
      <c r="IP319" s="59"/>
      <c r="IQ319" s="59"/>
      <c r="IR319" s="59"/>
      <c r="IS319" s="59"/>
      <c r="IT319" s="59"/>
      <c r="IU319" s="59"/>
      <c r="IV319" s="59"/>
    </row>
    <row r="320" spans="1:256" x14ac:dyDescent="0.25">
      <c r="A320" s="43"/>
      <c r="C320" s="47"/>
      <c r="IM320" s="59"/>
      <c r="IN320" s="59"/>
      <c r="IO320" s="59"/>
      <c r="IP320" s="59"/>
      <c r="IQ320" s="59"/>
      <c r="IR320" s="59"/>
      <c r="IS320" s="59"/>
      <c r="IT320" s="59"/>
      <c r="IU320" s="59"/>
      <c r="IV320" s="59"/>
    </row>
    <row r="321" spans="1:256" x14ac:dyDescent="0.25">
      <c r="A321" s="43"/>
      <c r="C321" s="47"/>
      <c r="IM321" s="59"/>
      <c r="IN321" s="59"/>
      <c r="IO321" s="59"/>
      <c r="IP321" s="59"/>
      <c r="IQ321" s="59"/>
      <c r="IR321" s="59"/>
      <c r="IS321" s="59"/>
      <c r="IT321" s="59"/>
      <c r="IU321" s="59"/>
      <c r="IV321" s="59"/>
    </row>
    <row r="322" spans="1:256" x14ac:dyDescent="0.25">
      <c r="A322" s="43"/>
      <c r="C322" s="47"/>
      <c r="IM322" s="59"/>
      <c r="IN322" s="59"/>
      <c r="IO322" s="59"/>
      <c r="IP322" s="59"/>
      <c r="IQ322" s="59"/>
      <c r="IR322" s="59"/>
      <c r="IS322" s="59"/>
      <c r="IT322" s="59"/>
      <c r="IU322" s="59"/>
      <c r="IV322" s="59"/>
    </row>
    <row r="323" spans="1:256" x14ac:dyDescent="0.25">
      <c r="A323" s="43"/>
      <c r="C323" s="47"/>
      <c r="IM323" s="59"/>
      <c r="IN323" s="59"/>
      <c r="IO323" s="59"/>
      <c r="IP323" s="59"/>
      <c r="IQ323" s="59"/>
      <c r="IR323" s="59"/>
      <c r="IS323" s="59"/>
      <c r="IT323" s="59"/>
      <c r="IU323" s="59"/>
      <c r="IV323" s="59"/>
    </row>
    <row r="324" spans="1:256" x14ac:dyDescent="0.25">
      <c r="A324" s="43"/>
      <c r="C324" s="47"/>
      <c r="IM324" s="59"/>
      <c r="IN324" s="59"/>
      <c r="IO324" s="59"/>
      <c r="IP324" s="59"/>
      <c r="IQ324" s="59"/>
      <c r="IR324" s="59"/>
      <c r="IS324" s="59"/>
      <c r="IT324" s="59"/>
      <c r="IU324" s="59"/>
      <c r="IV324" s="59"/>
    </row>
    <row r="325" spans="1:256" x14ac:dyDescent="0.25">
      <c r="A325" s="43"/>
      <c r="C325" s="47"/>
      <c r="IM325" s="59"/>
      <c r="IN325" s="59"/>
      <c r="IO325" s="59"/>
      <c r="IP325" s="59"/>
      <c r="IQ325" s="59"/>
      <c r="IR325" s="59"/>
      <c r="IS325" s="59"/>
      <c r="IT325" s="59"/>
      <c r="IU325" s="59"/>
      <c r="IV325" s="59"/>
    </row>
    <row r="326" spans="1:256" x14ac:dyDescent="0.25">
      <c r="A326" s="43"/>
      <c r="C326" s="47"/>
      <c r="IM326" s="59"/>
      <c r="IN326" s="59"/>
      <c r="IO326" s="59"/>
      <c r="IP326" s="59"/>
      <c r="IQ326" s="59"/>
      <c r="IR326" s="59"/>
      <c r="IS326" s="59"/>
      <c r="IT326" s="59"/>
      <c r="IU326" s="59"/>
      <c r="IV326" s="59"/>
    </row>
    <row r="327" spans="1:256" x14ac:dyDescent="0.25">
      <c r="A327" s="43"/>
      <c r="C327" s="47"/>
      <c r="IM327" s="59"/>
      <c r="IN327" s="59"/>
      <c r="IO327" s="59"/>
      <c r="IP327" s="59"/>
      <c r="IQ327" s="59"/>
      <c r="IR327" s="59"/>
      <c r="IS327" s="59"/>
      <c r="IT327" s="59"/>
      <c r="IU327" s="59"/>
      <c r="IV327" s="59"/>
    </row>
    <row r="328" spans="1:256" x14ac:dyDescent="0.25">
      <c r="A328" s="43"/>
      <c r="C328" s="47"/>
      <c r="IM328" s="59"/>
      <c r="IN328" s="59"/>
      <c r="IO328" s="59"/>
      <c r="IP328" s="59"/>
      <c r="IQ328" s="59"/>
      <c r="IR328" s="59"/>
      <c r="IS328" s="59"/>
      <c r="IT328" s="59"/>
      <c r="IU328" s="59"/>
      <c r="IV328" s="59"/>
    </row>
    <row r="329" spans="1:256" x14ac:dyDescent="0.25">
      <c r="A329" s="43"/>
      <c r="C329" s="47"/>
      <c r="IM329" s="59"/>
      <c r="IN329" s="59"/>
      <c r="IO329" s="59"/>
      <c r="IP329" s="59"/>
      <c r="IQ329" s="59"/>
      <c r="IR329" s="59"/>
      <c r="IS329" s="59"/>
      <c r="IT329" s="59"/>
      <c r="IU329" s="59"/>
      <c r="IV329" s="59"/>
    </row>
    <row r="330" spans="1:256" x14ac:dyDescent="0.25">
      <c r="A330" s="43"/>
      <c r="C330" s="47"/>
      <c r="IM330" s="59"/>
      <c r="IN330" s="59"/>
      <c r="IO330" s="59"/>
      <c r="IP330" s="59"/>
      <c r="IQ330" s="59"/>
      <c r="IR330" s="59"/>
      <c r="IS330" s="59"/>
      <c r="IT330" s="59"/>
      <c r="IU330" s="59"/>
      <c r="IV330" s="59"/>
    </row>
    <row r="331" spans="1:256" x14ac:dyDescent="0.25">
      <c r="A331" s="43"/>
      <c r="C331" s="47"/>
      <c r="IM331" s="59"/>
      <c r="IN331" s="59"/>
      <c r="IO331" s="59"/>
      <c r="IP331" s="59"/>
      <c r="IQ331" s="59"/>
      <c r="IR331" s="59"/>
      <c r="IS331" s="59"/>
      <c r="IT331" s="59"/>
      <c r="IU331" s="59"/>
      <c r="IV331" s="59"/>
    </row>
    <row r="332" spans="1:256" x14ac:dyDescent="0.25">
      <c r="A332" s="43"/>
      <c r="C332" s="47"/>
      <c r="IM332" s="59"/>
      <c r="IN332" s="59"/>
      <c r="IO332" s="59"/>
      <c r="IP332" s="59"/>
      <c r="IQ332" s="59"/>
      <c r="IR332" s="59"/>
      <c r="IS332" s="59"/>
      <c r="IT332" s="59"/>
      <c r="IU332" s="59"/>
      <c r="IV332" s="59"/>
    </row>
    <row r="333" spans="1:256" x14ac:dyDescent="0.25">
      <c r="A333" s="43"/>
      <c r="C333" s="47"/>
      <c r="IM333" s="59"/>
      <c r="IN333" s="59"/>
      <c r="IO333" s="59"/>
      <c r="IP333" s="59"/>
      <c r="IQ333" s="59"/>
      <c r="IR333" s="59"/>
      <c r="IS333" s="59"/>
      <c r="IT333" s="59"/>
      <c r="IU333" s="59"/>
      <c r="IV333" s="59"/>
    </row>
    <row r="334" spans="1:256" x14ac:dyDescent="0.25">
      <c r="A334" s="43"/>
      <c r="C334" s="47"/>
      <c r="IM334" s="59"/>
      <c r="IN334" s="59"/>
      <c r="IO334" s="59"/>
      <c r="IP334" s="59"/>
      <c r="IQ334" s="59"/>
      <c r="IR334" s="59"/>
      <c r="IS334" s="59"/>
      <c r="IT334" s="59"/>
      <c r="IU334" s="59"/>
      <c r="IV334" s="59"/>
    </row>
    <row r="335" spans="1:256" x14ac:dyDescent="0.25">
      <c r="A335" s="43"/>
      <c r="C335" s="47"/>
      <c r="IM335" s="59"/>
      <c r="IN335" s="59"/>
      <c r="IO335" s="59"/>
      <c r="IP335" s="59"/>
      <c r="IQ335" s="59"/>
      <c r="IR335" s="59"/>
      <c r="IS335" s="59"/>
      <c r="IT335" s="59"/>
      <c r="IU335" s="59"/>
      <c r="IV335" s="59"/>
    </row>
    <row r="336" spans="1:256" x14ac:dyDescent="0.25">
      <c r="A336" s="43"/>
      <c r="C336" s="47"/>
      <c r="IM336" s="59"/>
      <c r="IN336" s="59"/>
      <c r="IO336" s="59"/>
      <c r="IP336" s="59"/>
      <c r="IQ336" s="59"/>
      <c r="IR336" s="59"/>
      <c r="IS336" s="59"/>
      <c r="IT336" s="59"/>
      <c r="IU336" s="59"/>
      <c r="IV336" s="59"/>
    </row>
    <row r="337" spans="1:256" x14ac:dyDescent="0.25">
      <c r="A337" s="43"/>
      <c r="C337" s="47"/>
      <c r="IM337" s="59"/>
      <c r="IN337" s="59"/>
      <c r="IO337" s="59"/>
      <c r="IP337" s="59"/>
      <c r="IQ337" s="59"/>
      <c r="IR337" s="59"/>
      <c r="IS337" s="59"/>
      <c r="IT337" s="59"/>
      <c r="IU337" s="59"/>
      <c r="IV337" s="59"/>
    </row>
    <row r="338" spans="1:256" x14ac:dyDescent="0.25">
      <c r="A338" s="43"/>
      <c r="C338" s="47"/>
      <c r="IM338" s="59"/>
      <c r="IN338" s="59"/>
      <c r="IO338" s="59"/>
      <c r="IP338" s="59"/>
      <c r="IQ338" s="59"/>
      <c r="IR338" s="59"/>
      <c r="IS338" s="59"/>
      <c r="IT338" s="59"/>
      <c r="IU338" s="59"/>
      <c r="IV338" s="59"/>
    </row>
    <row r="339" spans="1:256" x14ac:dyDescent="0.25">
      <c r="A339" s="43"/>
      <c r="C339" s="47"/>
      <c r="IM339" s="59"/>
      <c r="IN339" s="59"/>
      <c r="IO339" s="59"/>
      <c r="IP339" s="59"/>
      <c r="IQ339" s="59"/>
      <c r="IR339" s="59"/>
      <c r="IS339" s="59"/>
      <c r="IT339" s="59"/>
      <c r="IU339" s="59"/>
      <c r="IV339" s="59"/>
    </row>
    <row r="340" spans="1:256" x14ac:dyDescent="0.25">
      <c r="A340" s="43"/>
      <c r="C340" s="47"/>
      <c r="IM340" s="59"/>
      <c r="IN340" s="59"/>
      <c r="IO340" s="59"/>
      <c r="IP340" s="59"/>
      <c r="IQ340" s="59"/>
      <c r="IR340" s="59"/>
      <c r="IS340" s="59"/>
      <c r="IT340" s="59"/>
      <c r="IU340" s="59"/>
      <c r="IV340" s="59"/>
    </row>
    <row r="341" spans="1:256" x14ac:dyDescent="0.25">
      <c r="A341" s="43"/>
      <c r="C341" s="47"/>
      <c r="IM341" s="59"/>
      <c r="IN341" s="59"/>
      <c r="IO341" s="59"/>
      <c r="IP341" s="59"/>
      <c r="IQ341" s="59"/>
      <c r="IR341" s="59"/>
      <c r="IS341" s="59"/>
      <c r="IT341" s="59"/>
      <c r="IU341" s="59"/>
      <c r="IV341" s="59"/>
    </row>
    <row r="342" spans="1:256" x14ac:dyDescent="0.25">
      <c r="A342" s="43"/>
      <c r="C342" s="47"/>
      <c r="IM342" s="59"/>
      <c r="IN342" s="59"/>
      <c r="IO342" s="59"/>
      <c r="IP342" s="59"/>
      <c r="IQ342" s="59"/>
      <c r="IR342" s="59"/>
      <c r="IS342" s="59"/>
      <c r="IT342" s="59"/>
      <c r="IU342" s="59"/>
      <c r="IV342" s="59"/>
    </row>
    <row r="343" spans="1:256" x14ac:dyDescent="0.25">
      <c r="A343" s="43"/>
      <c r="C343" s="47"/>
      <c r="IM343" s="59"/>
      <c r="IN343" s="59"/>
      <c r="IO343" s="59"/>
      <c r="IP343" s="59"/>
      <c r="IQ343" s="59"/>
      <c r="IR343" s="59"/>
      <c r="IS343" s="59"/>
      <c r="IT343" s="59"/>
      <c r="IU343" s="59"/>
      <c r="IV343" s="59"/>
    </row>
    <row r="344" spans="1:256" x14ac:dyDescent="0.25">
      <c r="A344" s="43"/>
      <c r="C344" s="47"/>
      <c r="IM344" s="59"/>
      <c r="IN344" s="59"/>
      <c r="IO344" s="59"/>
      <c r="IP344" s="59"/>
      <c r="IQ344" s="59"/>
      <c r="IR344" s="59"/>
      <c r="IS344" s="59"/>
      <c r="IT344" s="59"/>
      <c r="IU344" s="59"/>
      <c r="IV344" s="59"/>
    </row>
    <row r="345" spans="1:256" x14ac:dyDescent="0.25">
      <c r="A345" s="43"/>
      <c r="C345" s="47"/>
      <c r="IM345" s="59"/>
      <c r="IN345" s="59"/>
      <c r="IO345" s="59"/>
      <c r="IP345" s="59"/>
      <c r="IQ345" s="59"/>
      <c r="IR345" s="59"/>
      <c r="IS345" s="59"/>
      <c r="IT345" s="59"/>
      <c r="IU345" s="59"/>
      <c r="IV345" s="59"/>
    </row>
    <row r="346" spans="1:256" x14ac:dyDescent="0.25">
      <c r="A346" s="43"/>
      <c r="C346" s="47"/>
      <c r="IM346" s="59"/>
      <c r="IN346" s="59"/>
      <c r="IO346" s="59"/>
      <c r="IP346" s="59"/>
      <c r="IQ346" s="59"/>
      <c r="IR346" s="59"/>
      <c r="IS346" s="59"/>
      <c r="IT346" s="59"/>
      <c r="IU346" s="59"/>
      <c r="IV346" s="59"/>
    </row>
    <row r="347" spans="1:256" x14ac:dyDescent="0.25">
      <c r="A347" s="43"/>
      <c r="C347" s="47"/>
      <c r="IM347" s="59"/>
      <c r="IN347" s="59"/>
      <c r="IO347" s="59"/>
      <c r="IP347" s="59"/>
      <c r="IQ347" s="59"/>
      <c r="IR347" s="59"/>
      <c r="IS347" s="59"/>
      <c r="IT347" s="59"/>
      <c r="IU347" s="59"/>
      <c r="IV347" s="59"/>
    </row>
    <row r="348" spans="1:256" x14ac:dyDescent="0.25">
      <c r="A348" s="43"/>
      <c r="C348" s="47"/>
      <c r="IM348" s="59"/>
      <c r="IN348" s="59"/>
      <c r="IO348" s="59"/>
      <c r="IP348" s="59"/>
      <c r="IQ348" s="59"/>
      <c r="IR348" s="59"/>
      <c r="IS348" s="59"/>
      <c r="IT348" s="59"/>
      <c r="IU348" s="59"/>
      <c r="IV348" s="59"/>
    </row>
    <row r="349" spans="1:256" x14ac:dyDescent="0.25">
      <c r="A349" s="43"/>
      <c r="C349" s="47"/>
      <c r="IM349" s="59"/>
      <c r="IN349" s="59"/>
      <c r="IO349" s="59"/>
      <c r="IP349" s="59"/>
      <c r="IQ349" s="59"/>
      <c r="IR349" s="59"/>
      <c r="IS349" s="59"/>
      <c r="IT349" s="59"/>
      <c r="IU349" s="59"/>
      <c r="IV349" s="59"/>
    </row>
    <row r="350" spans="1:256" x14ac:dyDescent="0.25">
      <c r="A350" s="43"/>
      <c r="C350" s="47"/>
      <c r="IM350" s="59"/>
      <c r="IN350" s="59"/>
      <c r="IO350" s="59"/>
      <c r="IP350" s="59"/>
      <c r="IQ350" s="59"/>
      <c r="IR350" s="59"/>
      <c r="IS350" s="59"/>
      <c r="IT350" s="59"/>
      <c r="IU350" s="59"/>
      <c r="IV350" s="59"/>
    </row>
    <row r="351" spans="1:256" x14ac:dyDescent="0.25">
      <c r="A351" s="43"/>
      <c r="C351" s="47"/>
      <c r="IM351" s="59"/>
      <c r="IN351" s="59"/>
      <c r="IO351" s="59"/>
      <c r="IP351" s="59"/>
      <c r="IQ351" s="59"/>
      <c r="IR351" s="59"/>
      <c r="IS351" s="59"/>
      <c r="IT351" s="59"/>
      <c r="IU351" s="59"/>
      <c r="IV351" s="59"/>
    </row>
    <row r="352" spans="1:256" x14ac:dyDescent="0.25">
      <c r="A352" s="43"/>
      <c r="C352" s="47"/>
      <c r="IM352" s="59"/>
      <c r="IN352" s="59"/>
      <c r="IO352" s="59"/>
      <c r="IP352" s="59"/>
      <c r="IQ352" s="59"/>
      <c r="IR352" s="59"/>
      <c r="IS352" s="59"/>
      <c r="IT352" s="59"/>
      <c r="IU352" s="59"/>
      <c r="IV352" s="59"/>
    </row>
    <row r="353" spans="1:256" x14ac:dyDescent="0.25">
      <c r="A353" s="43"/>
      <c r="C353" s="47"/>
      <c r="IM353" s="59"/>
      <c r="IN353" s="59"/>
      <c r="IO353" s="59"/>
      <c r="IP353" s="59"/>
      <c r="IQ353" s="59"/>
      <c r="IR353" s="59"/>
      <c r="IS353" s="59"/>
      <c r="IT353" s="59"/>
      <c r="IU353" s="59"/>
      <c r="IV353" s="59"/>
    </row>
    <row r="354" spans="1:256" x14ac:dyDescent="0.25">
      <c r="A354" s="43"/>
      <c r="C354" s="47"/>
      <c r="IM354" s="59"/>
      <c r="IN354" s="59"/>
      <c r="IO354" s="59"/>
      <c r="IP354" s="59"/>
      <c r="IQ354" s="59"/>
      <c r="IR354" s="59"/>
      <c r="IS354" s="59"/>
      <c r="IT354" s="59"/>
      <c r="IU354" s="59"/>
      <c r="IV354" s="59"/>
    </row>
    <row r="355" spans="1:256" x14ac:dyDescent="0.25">
      <c r="A355" s="43"/>
      <c r="C355" s="47"/>
      <c r="IM355" s="59"/>
      <c r="IN355" s="59"/>
      <c r="IO355" s="59"/>
      <c r="IP355" s="59"/>
      <c r="IQ355" s="59"/>
      <c r="IR355" s="59"/>
      <c r="IS355" s="59"/>
      <c r="IT355" s="59"/>
      <c r="IU355" s="59"/>
      <c r="IV355" s="59"/>
    </row>
    <row r="356" spans="1:256" x14ac:dyDescent="0.25">
      <c r="A356" s="43"/>
      <c r="C356" s="47"/>
      <c r="IM356" s="59"/>
      <c r="IN356" s="59"/>
      <c r="IO356" s="59"/>
      <c r="IP356" s="59"/>
      <c r="IQ356" s="59"/>
      <c r="IR356" s="59"/>
      <c r="IS356" s="59"/>
      <c r="IT356" s="59"/>
      <c r="IU356" s="59"/>
      <c r="IV356" s="59"/>
    </row>
    <row r="357" spans="1:256" x14ac:dyDescent="0.25">
      <c r="A357" s="43"/>
      <c r="C357" s="47"/>
      <c r="IM357" s="59"/>
      <c r="IN357" s="59"/>
      <c r="IO357" s="59"/>
      <c r="IP357" s="59"/>
      <c r="IQ357" s="59"/>
      <c r="IR357" s="59"/>
      <c r="IS357" s="59"/>
      <c r="IT357" s="59"/>
      <c r="IU357" s="59"/>
      <c r="IV357" s="59"/>
    </row>
    <row r="358" spans="1:256" x14ac:dyDescent="0.25">
      <c r="A358" s="43"/>
      <c r="C358" s="47"/>
      <c r="IM358" s="59"/>
      <c r="IN358" s="59"/>
      <c r="IO358" s="59"/>
      <c r="IP358" s="59"/>
      <c r="IQ358" s="59"/>
      <c r="IR358" s="59"/>
      <c r="IS358" s="59"/>
      <c r="IT358" s="59"/>
      <c r="IU358" s="59"/>
      <c r="IV358" s="59"/>
    </row>
    <row r="359" spans="1:256" x14ac:dyDescent="0.25">
      <c r="A359" s="43"/>
      <c r="C359" s="47"/>
      <c r="IM359" s="59"/>
      <c r="IN359" s="59"/>
      <c r="IO359" s="59"/>
      <c r="IP359" s="59"/>
      <c r="IQ359" s="59"/>
      <c r="IR359" s="59"/>
      <c r="IS359" s="59"/>
      <c r="IT359" s="59"/>
      <c r="IU359" s="59"/>
      <c r="IV359" s="59"/>
    </row>
    <row r="360" spans="1:256" x14ac:dyDescent="0.25">
      <c r="A360" s="43"/>
      <c r="C360" s="47"/>
      <c r="IM360" s="59"/>
      <c r="IN360" s="59"/>
      <c r="IO360" s="59"/>
      <c r="IP360" s="59"/>
      <c r="IQ360" s="59"/>
      <c r="IR360" s="59"/>
      <c r="IS360" s="59"/>
      <c r="IT360" s="59"/>
      <c r="IU360" s="59"/>
      <c r="IV360" s="59"/>
    </row>
    <row r="361" spans="1:256" x14ac:dyDescent="0.25">
      <c r="A361" s="43"/>
      <c r="C361" s="47"/>
      <c r="IM361" s="59"/>
      <c r="IN361" s="59"/>
      <c r="IO361" s="59"/>
      <c r="IP361" s="59"/>
      <c r="IQ361" s="59"/>
      <c r="IR361" s="59"/>
      <c r="IS361" s="59"/>
      <c r="IT361" s="59"/>
      <c r="IU361" s="59"/>
      <c r="IV361" s="59"/>
    </row>
    <row r="362" spans="1:256" x14ac:dyDescent="0.25">
      <c r="A362" s="43"/>
      <c r="C362" s="47"/>
      <c r="IM362" s="59"/>
      <c r="IN362" s="59"/>
      <c r="IO362" s="59"/>
      <c r="IP362" s="59"/>
      <c r="IQ362" s="59"/>
      <c r="IR362" s="59"/>
      <c r="IS362" s="59"/>
      <c r="IT362" s="59"/>
      <c r="IU362" s="59"/>
      <c r="IV362" s="59"/>
    </row>
    <row r="363" spans="1:256" x14ac:dyDescent="0.25">
      <c r="A363" s="43"/>
      <c r="C363" s="47"/>
      <c r="IM363" s="59"/>
      <c r="IN363" s="59"/>
      <c r="IO363" s="59"/>
      <c r="IP363" s="59"/>
      <c r="IQ363" s="59"/>
      <c r="IR363" s="59"/>
      <c r="IS363" s="59"/>
      <c r="IT363" s="59"/>
      <c r="IU363" s="59"/>
      <c r="IV363" s="59"/>
    </row>
    <row r="364" spans="1:256" x14ac:dyDescent="0.25">
      <c r="A364" s="43"/>
      <c r="C364" s="47"/>
      <c r="IM364" s="59"/>
      <c r="IN364" s="59"/>
      <c r="IO364" s="59"/>
      <c r="IP364" s="59"/>
      <c r="IQ364" s="59"/>
      <c r="IR364" s="59"/>
      <c r="IS364" s="59"/>
      <c r="IT364" s="59"/>
      <c r="IU364" s="59"/>
      <c r="IV364" s="59"/>
    </row>
    <row r="365" spans="1:256" x14ac:dyDescent="0.25">
      <c r="A365" s="43"/>
      <c r="C365" s="47"/>
      <c r="IM365" s="59"/>
      <c r="IN365" s="59"/>
      <c r="IO365" s="59"/>
      <c r="IP365" s="59"/>
      <c r="IQ365" s="59"/>
      <c r="IR365" s="59"/>
      <c r="IS365" s="59"/>
      <c r="IT365" s="59"/>
      <c r="IU365" s="59"/>
      <c r="IV365" s="59"/>
    </row>
    <row r="366" spans="1:256" x14ac:dyDescent="0.25">
      <c r="A366" s="43"/>
      <c r="C366" s="47"/>
      <c r="IM366" s="59"/>
      <c r="IN366" s="59"/>
      <c r="IO366" s="59"/>
      <c r="IP366" s="59"/>
      <c r="IQ366" s="59"/>
      <c r="IR366" s="59"/>
      <c r="IS366" s="59"/>
      <c r="IT366" s="59"/>
      <c r="IU366" s="59"/>
      <c r="IV366" s="59"/>
    </row>
    <row r="367" spans="1:256" x14ac:dyDescent="0.25">
      <c r="A367" s="43"/>
      <c r="C367" s="47"/>
      <c r="IM367" s="59"/>
      <c r="IN367" s="59"/>
      <c r="IO367" s="59"/>
      <c r="IP367" s="59"/>
      <c r="IQ367" s="59"/>
      <c r="IR367" s="59"/>
      <c r="IS367" s="59"/>
      <c r="IT367" s="59"/>
      <c r="IU367" s="59"/>
      <c r="IV367" s="59"/>
    </row>
    <row r="368" spans="1:256" x14ac:dyDescent="0.25">
      <c r="A368" s="43"/>
      <c r="C368" s="47"/>
      <c r="IM368" s="59"/>
      <c r="IN368" s="59"/>
      <c r="IO368" s="59"/>
      <c r="IP368" s="59"/>
      <c r="IQ368" s="59"/>
      <c r="IR368" s="59"/>
      <c r="IS368" s="59"/>
      <c r="IT368" s="59"/>
      <c r="IU368" s="59"/>
      <c r="IV368" s="59"/>
    </row>
    <row r="369" spans="1:256" x14ac:dyDescent="0.25">
      <c r="A369" s="43"/>
      <c r="C369" s="47"/>
      <c r="IM369" s="59"/>
      <c r="IN369" s="59"/>
      <c r="IO369" s="59"/>
      <c r="IP369" s="59"/>
      <c r="IQ369" s="59"/>
      <c r="IR369" s="59"/>
      <c r="IS369" s="59"/>
      <c r="IT369" s="59"/>
      <c r="IU369" s="59"/>
      <c r="IV369" s="59"/>
    </row>
    <row r="370" spans="1:256" x14ac:dyDescent="0.25">
      <c r="A370" s="43"/>
      <c r="C370" s="47"/>
      <c r="IM370" s="59"/>
      <c r="IN370" s="59"/>
      <c r="IO370" s="59"/>
      <c r="IP370" s="59"/>
      <c r="IQ370" s="59"/>
      <c r="IR370" s="59"/>
      <c r="IS370" s="59"/>
      <c r="IT370" s="59"/>
      <c r="IU370" s="59"/>
      <c r="IV370" s="59"/>
    </row>
    <row r="371" spans="1:256" x14ac:dyDescent="0.25">
      <c r="A371" s="43"/>
      <c r="C371" s="47"/>
      <c r="IM371" s="59"/>
      <c r="IN371" s="59"/>
      <c r="IO371" s="59"/>
      <c r="IP371" s="59"/>
      <c r="IQ371" s="59"/>
      <c r="IR371" s="59"/>
      <c r="IS371" s="59"/>
      <c r="IT371" s="59"/>
      <c r="IU371" s="59"/>
      <c r="IV371" s="59"/>
    </row>
    <row r="372" spans="1:256" x14ac:dyDescent="0.25">
      <c r="A372" s="43"/>
      <c r="C372" s="47"/>
      <c r="IM372" s="59"/>
      <c r="IN372" s="59"/>
      <c r="IO372" s="59"/>
      <c r="IP372" s="59"/>
      <c r="IQ372" s="59"/>
      <c r="IR372" s="59"/>
      <c r="IS372" s="59"/>
      <c r="IT372" s="59"/>
      <c r="IU372" s="59"/>
      <c r="IV372" s="59"/>
    </row>
    <row r="373" spans="1:256" x14ac:dyDescent="0.25">
      <c r="A373" s="43"/>
      <c r="C373" s="47"/>
      <c r="IM373" s="59"/>
      <c r="IN373" s="59"/>
      <c r="IO373" s="59"/>
      <c r="IP373" s="59"/>
      <c r="IQ373" s="59"/>
      <c r="IR373" s="59"/>
      <c r="IS373" s="59"/>
      <c r="IT373" s="59"/>
      <c r="IU373" s="59"/>
      <c r="IV373" s="59"/>
    </row>
    <row r="374" spans="1:256" x14ac:dyDescent="0.25">
      <c r="A374" s="43"/>
      <c r="C374" s="47"/>
      <c r="IM374" s="59"/>
      <c r="IN374" s="59"/>
      <c r="IO374" s="59"/>
      <c r="IP374" s="59"/>
      <c r="IQ374" s="59"/>
      <c r="IR374" s="59"/>
      <c r="IS374" s="59"/>
      <c r="IT374" s="59"/>
      <c r="IU374" s="59"/>
      <c r="IV374" s="59"/>
    </row>
    <row r="375" spans="1:256" x14ac:dyDescent="0.25">
      <c r="A375" s="43"/>
      <c r="C375" s="47"/>
      <c r="IM375" s="59"/>
      <c r="IN375" s="59"/>
      <c r="IO375" s="59"/>
      <c r="IP375" s="59"/>
      <c r="IQ375" s="59"/>
      <c r="IR375" s="59"/>
      <c r="IS375" s="59"/>
      <c r="IT375" s="59"/>
      <c r="IU375" s="59"/>
      <c r="IV375" s="59"/>
    </row>
    <row r="376" spans="1:256" x14ac:dyDescent="0.25">
      <c r="A376" s="43"/>
      <c r="C376" s="47"/>
      <c r="IM376" s="59"/>
      <c r="IN376" s="59"/>
      <c r="IO376" s="59"/>
      <c r="IP376" s="59"/>
      <c r="IQ376" s="59"/>
      <c r="IR376" s="59"/>
      <c r="IS376" s="59"/>
      <c r="IT376" s="59"/>
      <c r="IU376" s="59"/>
      <c r="IV376" s="59"/>
    </row>
    <row r="377" spans="1:256" x14ac:dyDescent="0.25">
      <c r="A377" s="43"/>
      <c r="C377" s="47"/>
      <c r="IM377" s="59"/>
      <c r="IN377" s="59"/>
      <c r="IO377" s="59"/>
      <c r="IP377" s="59"/>
      <c r="IQ377" s="59"/>
      <c r="IR377" s="59"/>
      <c r="IS377" s="59"/>
      <c r="IT377" s="59"/>
      <c r="IU377" s="59"/>
      <c r="IV377" s="59"/>
    </row>
    <row r="378" spans="1:256" x14ac:dyDescent="0.25">
      <c r="A378" s="43"/>
      <c r="C378" s="47"/>
      <c r="IM378" s="59"/>
      <c r="IN378" s="59"/>
      <c r="IO378" s="59"/>
      <c r="IP378" s="59"/>
      <c r="IQ378" s="59"/>
      <c r="IR378" s="59"/>
      <c r="IS378" s="59"/>
      <c r="IT378" s="59"/>
      <c r="IU378" s="59"/>
      <c r="IV378" s="59"/>
    </row>
    <row r="379" spans="1:256" x14ac:dyDescent="0.25">
      <c r="A379" s="43"/>
      <c r="C379" s="47"/>
      <c r="IM379" s="59"/>
      <c r="IN379" s="59"/>
      <c r="IO379" s="59"/>
      <c r="IP379" s="59"/>
      <c r="IQ379" s="59"/>
      <c r="IR379" s="59"/>
      <c r="IS379" s="59"/>
      <c r="IT379" s="59"/>
      <c r="IU379" s="59"/>
      <c r="IV379" s="59"/>
    </row>
    <row r="380" spans="1:256" x14ac:dyDescent="0.25">
      <c r="A380" s="43"/>
      <c r="C380" s="47"/>
      <c r="IM380" s="59"/>
      <c r="IN380" s="59"/>
      <c r="IO380" s="59"/>
      <c r="IP380" s="59"/>
      <c r="IQ380" s="59"/>
      <c r="IR380" s="59"/>
      <c r="IS380" s="59"/>
      <c r="IT380" s="59"/>
      <c r="IU380" s="59"/>
      <c r="IV380" s="59"/>
    </row>
    <row r="381" spans="1:256" x14ac:dyDescent="0.25">
      <c r="A381" s="43"/>
      <c r="C381" s="47"/>
      <c r="IM381" s="59"/>
      <c r="IN381" s="59"/>
      <c r="IO381" s="59"/>
      <c r="IP381" s="59"/>
      <c r="IQ381" s="59"/>
      <c r="IR381" s="59"/>
      <c r="IS381" s="59"/>
      <c r="IT381" s="59"/>
      <c r="IU381" s="59"/>
      <c r="IV381" s="59"/>
    </row>
    <row r="382" spans="1:256" x14ac:dyDescent="0.25">
      <c r="A382" s="43"/>
      <c r="C382" s="47"/>
      <c r="IM382" s="59"/>
      <c r="IN382" s="59"/>
      <c r="IO382" s="59"/>
      <c r="IP382" s="59"/>
      <c r="IQ382" s="59"/>
      <c r="IR382" s="59"/>
      <c r="IS382" s="59"/>
      <c r="IT382" s="59"/>
      <c r="IU382" s="59"/>
      <c r="IV382" s="59"/>
    </row>
    <row r="383" spans="1:256" x14ac:dyDescent="0.25">
      <c r="A383" s="43"/>
      <c r="C383" s="47"/>
      <c r="IM383" s="59"/>
      <c r="IN383" s="59"/>
      <c r="IO383" s="59"/>
      <c r="IP383" s="59"/>
      <c r="IQ383" s="59"/>
      <c r="IR383" s="59"/>
      <c r="IS383" s="59"/>
      <c r="IT383" s="59"/>
      <c r="IU383" s="59"/>
      <c r="IV383" s="59"/>
    </row>
    <row r="384" spans="1:256" x14ac:dyDescent="0.25">
      <c r="A384" s="43"/>
      <c r="C384" s="47"/>
      <c r="IM384" s="59"/>
      <c r="IN384" s="59"/>
      <c r="IO384" s="59"/>
      <c r="IP384" s="59"/>
      <c r="IQ384" s="59"/>
      <c r="IR384" s="59"/>
      <c r="IS384" s="59"/>
      <c r="IT384" s="59"/>
      <c r="IU384" s="59"/>
      <c r="IV384" s="59"/>
    </row>
    <row r="385" spans="1:256" x14ac:dyDescent="0.25">
      <c r="A385" s="43"/>
      <c r="C385" s="47"/>
      <c r="IM385" s="59"/>
      <c r="IN385" s="59"/>
      <c r="IO385" s="59"/>
      <c r="IP385" s="59"/>
      <c r="IQ385" s="59"/>
      <c r="IR385" s="59"/>
      <c r="IS385" s="59"/>
      <c r="IT385" s="59"/>
      <c r="IU385" s="59"/>
      <c r="IV385" s="59"/>
    </row>
    <row r="386" spans="1:256" x14ac:dyDescent="0.25">
      <c r="A386" s="43"/>
      <c r="C386" s="47"/>
      <c r="IM386" s="59"/>
      <c r="IN386" s="59"/>
      <c r="IO386" s="59"/>
      <c r="IP386" s="59"/>
      <c r="IQ386" s="59"/>
      <c r="IR386" s="59"/>
      <c r="IS386" s="59"/>
      <c r="IT386" s="59"/>
      <c r="IU386" s="59"/>
      <c r="IV386" s="59"/>
    </row>
    <row r="387" spans="1:256" x14ac:dyDescent="0.25">
      <c r="A387" s="43"/>
      <c r="C387" s="47"/>
      <c r="IM387" s="59"/>
      <c r="IN387" s="59"/>
      <c r="IO387" s="59"/>
      <c r="IP387" s="59"/>
      <c r="IQ387" s="59"/>
      <c r="IR387" s="59"/>
      <c r="IS387" s="59"/>
      <c r="IT387" s="59"/>
      <c r="IU387" s="59"/>
      <c r="IV387" s="59"/>
    </row>
    <row r="388" spans="1:256" x14ac:dyDescent="0.25">
      <c r="A388" s="43"/>
      <c r="C388" s="47"/>
      <c r="IM388" s="59"/>
      <c r="IN388" s="59"/>
      <c r="IO388" s="59"/>
      <c r="IP388" s="59"/>
      <c r="IQ388" s="59"/>
      <c r="IR388" s="59"/>
      <c r="IS388" s="59"/>
      <c r="IT388" s="59"/>
      <c r="IU388" s="59"/>
      <c r="IV388" s="59"/>
    </row>
    <row r="389" spans="1:256" x14ac:dyDescent="0.25">
      <c r="A389" s="43"/>
      <c r="C389" s="47"/>
      <c r="IM389" s="59"/>
      <c r="IN389" s="59"/>
      <c r="IO389" s="59"/>
      <c r="IP389" s="59"/>
      <c r="IQ389" s="59"/>
      <c r="IR389" s="59"/>
      <c r="IS389" s="59"/>
      <c r="IT389" s="59"/>
      <c r="IU389" s="59"/>
      <c r="IV389" s="59"/>
    </row>
    <row r="390" spans="1:256" x14ac:dyDescent="0.25">
      <c r="A390" s="43"/>
      <c r="C390" s="47"/>
      <c r="IM390" s="59"/>
      <c r="IN390" s="59"/>
      <c r="IO390" s="59"/>
      <c r="IP390" s="59"/>
      <c r="IQ390" s="59"/>
      <c r="IR390" s="59"/>
      <c r="IS390" s="59"/>
      <c r="IT390" s="59"/>
      <c r="IU390" s="59"/>
      <c r="IV390" s="59"/>
    </row>
    <row r="391" spans="1:256" x14ac:dyDescent="0.25">
      <c r="A391" s="43"/>
      <c r="C391" s="47"/>
      <c r="IM391" s="59"/>
      <c r="IN391" s="59"/>
      <c r="IO391" s="59"/>
      <c r="IP391" s="59"/>
      <c r="IQ391" s="59"/>
      <c r="IR391" s="59"/>
      <c r="IS391" s="59"/>
      <c r="IT391" s="59"/>
      <c r="IU391" s="59"/>
      <c r="IV391" s="59"/>
    </row>
    <row r="392" spans="1:256" x14ac:dyDescent="0.25">
      <c r="A392" s="43"/>
      <c r="C392" s="47"/>
      <c r="IM392" s="59"/>
      <c r="IN392" s="59"/>
      <c r="IO392" s="59"/>
      <c r="IP392" s="59"/>
      <c r="IQ392" s="59"/>
      <c r="IR392" s="59"/>
      <c r="IS392" s="59"/>
      <c r="IT392" s="59"/>
      <c r="IU392" s="59"/>
      <c r="IV392" s="59"/>
    </row>
    <row r="393" spans="1:256" x14ac:dyDescent="0.25">
      <c r="A393" s="43"/>
      <c r="C393" s="47"/>
      <c r="IM393" s="59"/>
      <c r="IN393" s="59"/>
      <c r="IO393" s="59"/>
      <c r="IP393" s="59"/>
      <c r="IQ393" s="59"/>
      <c r="IR393" s="59"/>
      <c r="IS393" s="59"/>
      <c r="IT393" s="59"/>
      <c r="IU393" s="59"/>
      <c r="IV393" s="59"/>
    </row>
    <row r="394" spans="1:256" x14ac:dyDescent="0.25">
      <c r="A394" s="43"/>
      <c r="C394" s="47"/>
      <c r="IM394" s="59"/>
      <c r="IN394" s="59"/>
      <c r="IO394" s="59"/>
      <c r="IP394" s="59"/>
      <c r="IQ394" s="59"/>
      <c r="IR394" s="59"/>
      <c r="IS394" s="59"/>
      <c r="IT394" s="59"/>
      <c r="IU394" s="59"/>
      <c r="IV394" s="59"/>
    </row>
    <row r="395" spans="1:256" x14ac:dyDescent="0.25">
      <c r="A395" s="43"/>
      <c r="C395" s="47"/>
      <c r="IM395" s="59"/>
      <c r="IN395" s="59"/>
      <c r="IO395" s="59"/>
      <c r="IP395" s="59"/>
      <c r="IQ395" s="59"/>
      <c r="IR395" s="59"/>
      <c r="IS395" s="59"/>
      <c r="IT395" s="59"/>
      <c r="IU395" s="59"/>
      <c r="IV395" s="59"/>
    </row>
    <row r="396" spans="1:256" x14ac:dyDescent="0.25">
      <c r="A396" s="43"/>
      <c r="C396" s="47"/>
      <c r="IM396" s="59"/>
      <c r="IN396" s="59"/>
      <c r="IO396" s="59"/>
      <c r="IP396" s="59"/>
      <c r="IQ396" s="59"/>
      <c r="IR396" s="59"/>
      <c r="IS396" s="59"/>
      <c r="IT396" s="59"/>
      <c r="IU396" s="59"/>
      <c r="IV396" s="59"/>
    </row>
    <row r="397" spans="1:256" x14ac:dyDescent="0.25">
      <c r="A397" s="43"/>
      <c r="C397" s="47"/>
      <c r="IM397" s="59"/>
      <c r="IN397" s="59"/>
      <c r="IO397" s="59"/>
      <c r="IP397" s="59"/>
      <c r="IQ397" s="59"/>
      <c r="IR397" s="59"/>
      <c r="IS397" s="59"/>
      <c r="IT397" s="59"/>
      <c r="IU397" s="59"/>
      <c r="IV397" s="59"/>
    </row>
    <row r="398" spans="1:256" x14ac:dyDescent="0.25">
      <c r="A398" s="43"/>
      <c r="C398" s="47"/>
      <c r="IM398" s="59"/>
      <c r="IN398" s="59"/>
      <c r="IO398" s="59"/>
      <c r="IP398" s="59"/>
      <c r="IQ398" s="59"/>
      <c r="IR398" s="59"/>
      <c r="IS398" s="59"/>
      <c r="IT398" s="59"/>
      <c r="IU398" s="59"/>
      <c r="IV398" s="59"/>
    </row>
    <row r="399" spans="1:256" x14ac:dyDescent="0.25">
      <c r="A399" s="43"/>
      <c r="C399" s="47"/>
      <c r="IM399" s="59"/>
      <c r="IN399" s="59"/>
      <c r="IO399" s="59"/>
      <c r="IP399" s="59"/>
      <c r="IQ399" s="59"/>
      <c r="IR399" s="59"/>
      <c r="IS399" s="59"/>
      <c r="IT399" s="59"/>
      <c r="IU399" s="59"/>
      <c r="IV399" s="59"/>
    </row>
    <row r="400" spans="1:256" x14ac:dyDescent="0.25">
      <c r="A400" s="43"/>
      <c r="C400" s="47"/>
      <c r="IM400" s="59"/>
      <c r="IN400" s="59"/>
      <c r="IO400" s="59"/>
      <c r="IP400" s="59"/>
      <c r="IQ400" s="59"/>
      <c r="IR400" s="59"/>
      <c r="IS400" s="59"/>
      <c r="IT400" s="59"/>
      <c r="IU400" s="59"/>
      <c r="IV400" s="59"/>
    </row>
    <row r="401" spans="1:256" x14ac:dyDescent="0.25">
      <c r="A401" s="43"/>
      <c r="C401" s="47"/>
      <c r="IM401" s="59"/>
      <c r="IN401" s="59"/>
      <c r="IO401" s="59"/>
      <c r="IP401" s="59"/>
      <c r="IQ401" s="59"/>
      <c r="IR401" s="59"/>
      <c r="IS401" s="59"/>
      <c r="IT401" s="59"/>
      <c r="IU401" s="59"/>
      <c r="IV401" s="59"/>
    </row>
    <row r="402" spans="1:256" x14ac:dyDescent="0.25">
      <c r="A402" s="43"/>
      <c r="C402" s="47"/>
      <c r="IM402" s="59"/>
      <c r="IN402" s="59"/>
      <c r="IO402" s="59"/>
      <c r="IP402" s="59"/>
      <c r="IQ402" s="59"/>
      <c r="IR402" s="59"/>
      <c r="IS402" s="59"/>
      <c r="IT402" s="59"/>
      <c r="IU402" s="59"/>
      <c r="IV402" s="59"/>
    </row>
    <row r="403" spans="1:256" x14ac:dyDescent="0.25">
      <c r="A403" s="43"/>
      <c r="C403" s="47"/>
      <c r="IM403" s="59"/>
      <c r="IN403" s="59"/>
      <c r="IO403" s="59"/>
      <c r="IP403" s="59"/>
      <c r="IQ403" s="59"/>
      <c r="IR403" s="59"/>
      <c r="IS403" s="59"/>
      <c r="IT403" s="59"/>
      <c r="IU403" s="59"/>
      <c r="IV403" s="59"/>
    </row>
    <row r="404" spans="1:256" x14ac:dyDescent="0.25">
      <c r="A404" s="43"/>
      <c r="C404" s="47"/>
      <c r="IM404" s="59"/>
      <c r="IN404" s="59"/>
      <c r="IO404" s="59"/>
      <c r="IP404" s="59"/>
      <c r="IQ404" s="59"/>
      <c r="IR404" s="59"/>
      <c r="IS404" s="59"/>
      <c r="IT404" s="59"/>
      <c r="IU404" s="59"/>
      <c r="IV404" s="59"/>
    </row>
    <row r="405" spans="1:256" x14ac:dyDescent="0.25">
      <c r="A405" s="43"/>
      <c r="C405" s="47"/>
      <c r="IM405" s="59"/>
      <c r="IN405" s="59"/>
      <c r="IO405" s="59"/>
      <c r="IP405" s="59"/>
      <c r="IQ405" s="59"/>
      <c r="IR405" s="59"/>
      <c r="IS405" s="59"/>
      <c r="IT405" s="59"/>
      <c r="IU405" s="59"/>
      <c r="IV405" s="59"/>
    </row>
    <row r="406" spans="1:256" x14ac:dyDescent="0.25">
      <c r="A406" s="43"/>
      <c r="C406" s="47"/>
      <c r="IM406" s="59"/>
      <c r="IN406" s="59"/>
      <c r="IO406" s="59"/>
      <c r="IP406" s="59"/>
      <c r="IQ406" s="59"/>
      <c r="IR406" s="59"/>
      <c r="IS406" s="59"/>
      <c r="IT406" s="59"/>
      <c r="IU406" s="59"/>
      <c r="IV406" s="59"/>
    </row>
    <row r="407" spans="1:256" x14ac:dyDescent="0.25">
      <c r="A407" s="43"/>
      <c r="C407" s="47"/>
      <c r="IM407" s="59"/>
      <c r="IN407" s="59"/>
      <c r="IO407" s="59"/>
      <c r="IP407" s="59"/>
      <c r="IQ407" s="59"/>
      <c r="IR407" s="59"/>
      <c r="IS407" s="59"/>
      <c r="IT407" s="59"/>
      <c r="IU407" s="59"/>
      <c r="IV407" s="59"/>
    </row>
    <row r="408" spans="1:256" x14ac:dyDescent="0.25">
      <c r="A408" s="43"/>
      <c r="C408" s="47"/>
      <c r="IM408" s="59"/>
      <c r="IN408" s="59"/>
      <c r="IO408" s="59"/>
      <c r="IP408" s="59"/>
      <c r="IQ408" s="59"/>
      <c r="IR408" s="59"/>
      <c r="IS408" s="59"/>
      <c r="IT408" s="59"/>
      <c r="IU408" s="59"/>
      <c r="IV408" s="59"/>
    </row>
    <row r="409" spans="1:256" x14ac:dyDescent="0.25">
      <c r="A409" s="43"/>
      <c r="C409" s="47"/>
      <c r="IM409" s="59"/>
      <c r="IN409" s="59"/>
      <c r="IO409" s="59"/>
      <c r="IP409" s="59"/>
      <c r="IQ409" s="59"/>
      <c r="IR409" s="59"/>
      <c r="IS409" s="59"/>
      <c r="IT409" s="59"/>
      <c r="IU409" s="59"/>
      <c r="IV409" s="59"/>
    </row>
    <row r="410" spans="1:256" x14ac:dyDescent="0.25">
      <c r="A410" s="43"/>
      <c r="C410" s="47"/>
      <c r="IM410" s="59"/>
      <c r="IN410" s="59"/>
      <c r="IO410" s="59"/>
      <c r="IP410" s="59"/>
      <c r="IQ410" s="59"/>
      <c r="IR410" s="59"/>
      <c r="IS410" s="59"/>
      <c r="IT410" s="59"/>
      <c r="IU410" s="59"/>
      <c r="IV410" s="59"/>
    </row>
    <row r="411" spans="1:256" x14ac:dyDescent="0.25">
      <c r="A411" s="43"/>
      <c r="C411" s="47"/>
      <c r="IM411" s="59"/>
      <c r="IN411" s="59"/>
      <c r="IO411" s="59"/>
      <c r="IP411" s="59"/>
      <c r="IQ411" s="59"/>
      <c r="IR411" s="59"/>
      <c r="IS411" s="59"/>
      <c r="IT411" s="59"/>
      <c r="IU411" s="59"/>
      <c r="IV411" s="59"/>
    </row>
    <row r="412" spans="1:256" x14ac:dyDescent="0.25">
      <c r="A412" s="43"/>
      <c r="C412" s="47"/>
      <c r="IM412" s="59"/>
      <c r="IN412" s="59"/>
      <c r="IO412" s="59"/>
      <c r="IP412" s="59"/>
      <c r="IQ412" s="59"/>
      <c r="IR412" s="59"/>
      <c r="IS412" s="59"/>
      <c r="IT412" s="59"/>
      <c r="IU412" s="59"/>
      <c r="IV412" s="59"/>
    </row>
    <row r="413" spans="1:256" x14ac:dyDescent="0.25">
      <c r="A413" s="43"/>
      <c r="C413" s="47"/>
      <c r="IM413" s="59"/>
      <c r="IN413" s="59"/>
      <c r="IO413" s="59"/>
      <c r="IP413" s="59"/>
      <c r="IQ413" s="59"/>
      <c r="IR413" s="59"/>
      <c r="IS413" s="59"/>
      <c r="IT413" s="59"/>
      <c r="IU413" s="59"/>
      <c r="IV413" s="59"/>
    </row>
    <row r="414" spans="1:256" x14ac:dyDescent="0.25">
      <c r="A414" s="43"/>
      <c r="C414" s="47"/>
      <c r="IM414" s="59"/>
      <c r="IN414" s="59"/>
      <c r="IO414" s="59"/>
      <c r="IP414" s="59"/>
      <c r="IQ414" s="59"/>
      <c r="IR414" s="59"/>
      <c r="IS414" s="59"/>
      <c r="IT414" s="59"/>
      <c r="IU414" s="59"/>
      <c r="IV414" s="59"/>
    </row>
    <row r="415" spans="1:256" x14ac:dyDescent="0.25">
      <c r="A415" s="43"/>
      <c r="C415" s="47"/>
      <c r="IM415" s="59"/>
      <c r="IN415" s="59"/>
      <c r="IO415" s="59"/>
      <c r="IP415" s="59"/>
      <c r="IQ415" s="59"/>
      <c r="IR415" s="59"/>
      <c r="IS415" s="59"/>
      <c r="IT415" s="59"/>
      <c r="IU415" s="59"/>
      <c r="IV415" s="59"/>
    </row>
    <row r="416" spans="1:256" x14ac:dyDescent="0.25">
      <c r="A416" s="43"/>
      <c r="C416" s="47"/>
      <c r="IM416" s="59"/>
      <c r="IN416" s="59"/>
      <c r="IO416" s="59"/>
      <c r="IP416" s="59"/>
      <c r="IQ416" s="59"/>
      <c r="IR416" s="59"/>
      <c r="IS416" s="59"/>
      <c r="IT416" s="59"/>
      <c r="IU416" s="59"/>
      <c r="IV416" s="59"/>
    </row>
    <row r="417" spans="1:256" x14ac:dyDescent="0.25">
      <c r="A417" s="43"/>
      <c r="C417" s="47"/>
      <c r="IM417" s="59"/>
      <c r="IN417" s="59"/>
      <c r="IO417" s="59"/>
      <c r="IP417" s="59"/>
      <c r="IQ417" s="59"/>
      <c r="IR417" s="59"/>
      <c r="IS417" s="59"/>
      <c r="IT417" s="59"/>
      <c r="IU417" s="59"/>
      <c r="IV417" s="59"/>
    </row>
    <row r="418" spans="1:256" x14ac:dyDescent="0.25">
      <c r="A418" s="43"/>
      <c r="C418" s="47"/>
      <c r="IM418" s="59"/>
      <c r="IN418" s="59"/>
      <c r="IO418" s="59"/>
      <c r="IP418" s="59"/>
      <c r="IQ418" s="59"/>
      <c r="IR418" s="59"/>
      <c r="IS418" s="59"/>
      <c r="IT418" s="59"/>
      <c r="IU418" s="59"/>
      <c r="IV418" s="59"/>
    </row>
    <row r="419" spans="1:256" x14ac:dyDescent="0.25">
      <c r="A419" s="43"/>
      <c r="C419" s="47"/>
      <c r="IM419" s="59"/>
      <c r="IN419" s="59"/>
      <c r="IO419" s="59"/>
      <c r="IP419" s="59"/>
      <c r="IQ419" s="59"/>
      <c r="IR419" s="59"/>
      <c r="IS419" s="59"/>
      <c r="IT419" s="59"/>
      <c r="IU419" s="59"/>
      <c r="IV419" s="59"/>
    </row>
    <row r="420" spans="1:256" x14ac:dyDescent="0.25">
      <c r="A420" s="43"/>
      <c r="C420" s="47"/>
      <c r="IM420" s="59"/>
      <c r="IN420" s="59"/>
      <c r="IO420" s="59"/>
      <c r="IP420" s="59"/>
      <c r="IQ420" s="59"/>
      <c r="IR420" s="59"/>
      <c r="IS420" s="59"/>
      <c r="IT420" s="59"/>
      <c r="IU420" s="59"/>
      <c r="IV420" s="59"/>
    </row>
    <row r="421" spans="1:256" x14ac:dyDescent="0.25">
      <c r="A421" s="43"/>
      <c r="C421" s="47"/>
      <c r="IM421" s="59"/>
      <c r="IN421" s="59"/>
      <c r="IO421" s="59"/>
      <c r="IP421" s="59"/>
      <c r="IQ421" s="59"/>
      <c r="IR421" s="59"/>
      <c r="IS421" s="59"/>
      <c r="IT421" s="59"/>
      <c r="IU421" s="59"/>
      <c r="IV421" s="59"/>
    </row>
    <row r="422" spans="1:256" x14ac:dyDescent="0.25">
      <c r="A422" s="43"/>
      <c r="C422" s="47"/>
      <c r="IM422" s="59"/>
      <c r="IN422" s="59"/>
      <c r="IO422" s="59"/>
      <c r="IP422" s="59"/>
      <c r="IQ422" s="59"/>
      <c r="IR422" s="59"/>
      <c r="IS422" s="59"/>
      <c r="IT422" s="59"/>
      <c r="IU422" s="59"/>
      <c r="IV422" s="59"/>
    </row>
    <row r="423" spans="1:256" x14ac:dyDescent="0.25">
      <c r="A423" s="43"/>
      <c r="C423" s="47"/>
      <c r="IM423" s="59"/>
      <c r="IN423" s="59"/>
      <c r="IO423" s="59"/>
      <c r="IP423" s="59"/>
      <c r="IQ423" s="59"/>
      <c r="IR423" s="59"/>
      <c r="IS423" s="59"/>
      <c r="IT423" s="59"/>
      <c r="IU423" s="59"/>
      <c r="IV423" s="59"/>
    </row>
    <row r="424" spans="1:256" x14ac:dyDescent="0.25">
      <c r="A424" s="43"/>
      <c r="C424" s="47"/>
      <c r="IM424" s="59"/>
      <c r="IN424" s="59"/>
      <c r="IO424" s="59"/>
      <c r="IP424" s="59"/>
      <c r="IQ424" s="59"/>
      <c r="IR424" s="59"/>
      <c r="IS424" s="59"/>
      <c r="IT424" s="59"/>
      <c r="IU424" s="59"/>
      <c r="IV424" s="59"/>
    </row>
    <row r="425" spans="1:256" x14ac:dyDescent="0.25">
      <c r="A425" s="43"/>
      <c r="C425" s="47"/>
      <c r="IM425" s="59"/>
      <c r="IN425" s="59"/>
      <c r="IO425" s="59"/>
      <c r="IP425" s="59"/>
      <c r="IQ425" s="59"/>
      <c r="IR425" s="59"/>
      <c r="IS425" s="59"/>
      <c r="IT425" s="59"/>
      <c r="IU425" s="59"/>
      <c r="IV425" s="59"/>
    </row>
    <row r="426" spans="1:256" x14ac:dyDescent="0.25">
      <c r="A426" s="43"/>
      <c r="C426" s="47"/>
      <c r="IM426" s="59"/>
      <c r="IN426" s="59"/>
      <c r="IO426" s="59"/>
      <c r="IP426" s="59"/>
      <c r="IQ426" s="59"/>
      <c r="IR426" s="59"/>
      <c r="IS426" s="59"/>
      <c r="IT426" s="59"/>
      <c r="IU426" s="59"/>
      <c r="IV426" s="59"/>
    </row>
    <row r="427" spans="1:256" x14ac:dyDescent="0.25">
      <c r="A427" s="43"/>
      <c r="C427" s="47"/>
      <c r="IM427" s="59"/>
      <c r="IN427" s="59"/>
      <c r="IO427" s="59"/>
      <c r="IP427" s="59"/>
      <c r="IQ427" s="59"/>
      <c r="IR427" s="59"/>
      <c r="IS427" s="59"/>
      <c r="IT427" s="59"/>
      <c r="IU427" s="59"/>
      <c r="IV427" s="59"/>
    </row>
    <row r="428" spans="1:256" x14ac:dyDescent="0.25">
      <c r="A428" s="43"/>
      <c r="C428" s="47"/>
      <c r="IM428" s="59"/>
      <c r="IN428" s="59"/>
      <c r="IO428" s="59"/>
      <c r="IP428" s="59"/>
      <c r="IQ428" s="59"/>
      <c r="IR428" s="59"/>
      <c r="IS428" s="59"/>
      <c r="IT428" s="59"/>
      <c r="IU428" s="59"/>
      <c r="IV428" s="59"/>
    </row>
    <row r="429" spans="1:256" x14ac:dyDescent="0.25">
      <c r="A429" s="43"/>
      <c r="C429" s="47"/>
      <c r="IM429" s="59"/>
      <c r="IN429" s="59"/>
      <c r="IO429" s="59"/>
      <c r="IP429" s="59"/>
      <c r="IQ429" s="59"/>
      <c r="IR429" s="59"/>
      <c r="IS429" s="59"/>
      <c r="IT429" s="59"/>
      <c r="IU429" s="59"/>
      <c r="IV429" s="59"/>
    </row>
    <row r="430" spans="1:256" x14ac:dyDescent="0.25">
      <c r="A430" s="43"/>
      <c r="C430" s="47"/>
      <c r="IM430" s="59"/>
      <c r="IN430" s="59"/>
      <c r="IO430" s="59"/>
      <c r="IP430" s="59"/>
      <c r="IQ430" s="59"/>
      <c r="IR430" s="59"/>
      <c r="IS430" s="59"/>
      <c r="IT430" s="59"/>
      <c r="IU430" s="59"/>
      <c r="IV430" s="59"/>
    </row>
    <row r="431" spans="1:256" x14ac:dyDescent="0.25">
      <c r="A431" s="43"/>
      <c r="C431" s="47"/>
      <c r="IM431" s="59"/>
      <c r="IN431" s="59"/>
      <c r="IO431" s="59"/>
      <c r="IP431" s="59"/>
      <c r="IQ431" s="59"/>
      <c r="IR431" s="59"/>
      <c r="IS431" s="59"/>
      <c r="IT431" s="59"/>
      <c r="IU431" s="59"/>
      <c r="IV431" s="59"/>
    </row>
    <row r="432" spans="1:256" x14ac:dyDescent="0.25">
      <c r="A432" s="43"/>
      <c r="C432" s="47"/>
      <c r="IM432" s="59"/>
      <c r="IN432" s="59"/>
      <c r="IO432" s="59"/>
      <c r="IP432" s="59"/>
      <c r="IQ432" s="59"/>
      <c r="IR432" s="59"/>
      <c r="IS432" s="59"/>
      <c r="IT432" s="59"/>
      <c r="IU432" s="59"/>
      <c r="IV432" s="59"/>
    </row>
    <row r="433" spans="1:256" x14ac:dyDescent="0.25">
      <c r="A433" s="43"/>
      <c r="C433" s="47"/>
      <c r="IM433" s="59"/>
      <c r="IN433" s="59"/>
      <c r="IO433" s="59"/>
      <c r="IP433" s="59"/>
      <c r="IQ433" s="59"/>
      <c r="IR433" s="59"/>
      <c r="IS433" s="59"/>
      <c r="IT433" s="59"/>
      <c r="IU433" s="59"/>
      <c r="IV433" s="59"/>
    </row>
    <row r="434" spans="1:256" x14ac:dyDescent="0.25">
      <c r="A434" s="43"/>
      <c r="C434" s="47"/>
      <c r="IM434" s="59"/>
      <c r="IN434" s="59"/>
      <c r="IO434" s="59"/>
      <c r="IP434" s="59"/>
      <c r="IQ434" s="59"/>
      <c r="IR434" s="59"/>
      <c r="IS434" s="59"/>
      <c r="IT434" s="59"/>
      <c r="IU434" s="59"/>
      <c r="IV434" s="59"/>
    </row>
    <row r="435" spans="1:256" x14ac:dyDescent="0.25">
      <c r="A435" s="43"/>
      <c r="C435" s="47"/>
      <c r="IM435" s="59"/>
      <c r="IN435" s="59"/>
      <c r="IO435" s="59"/>
      <c r="IP435" s="59"/>
      <c r="IQ435" s="59"/>
      <c r="IR435" s="59"/>
      <c r="IS435" s="59"/>
      <c r="IT435" s="59"/>
      <c r="IU435" s="59"/>
      <c r="IV435" s="59"/>
    </row>
    <row r="436" spans="1:256" x14ac:dyDescent="0.25">
      <c r="A436" s="43"/>
      <c r="C436" s="47"/>
      <c r="IM436" s="59"/>
      <c r="IN436" s="59"/>
      <c r="IO436" s="59"/>
      <c r="IP436" s="59"/>
      <c r="IQ436" s="59"/>
      <c r="IR436" s="59"/>
      <c r="IS436" s="59"/>
      <c r="IT436" s="59"/>
      <c r="IU436" s="59"/>
      <c r="IV436" s="59"/>
    </row>
    <row r="437" spans="1:256" x14ac:dyDescent="0.25">
      <c r="A437" s="43"/>
      <c r="C437" s="47"/>
      <c r="IM437" s="59"/>
      <c r="IN437" s="59"/>
      <c r="IO437" s="59"/>
      <c r="IP437" s="59"/>
      <c r="IQ437" s="59"/>
      <c r="IR437" s="59"/>
      <c r="IS437" s="59"/>
      <c r="IT437" s="59"/>
      <c r="IU437" s="59"/>
      <c r="IV437" s="59"/>
    </row>
    <row r="438" spans="1:256" x14ac:dyDescent="0.25">
      <c r="A438" s="43"/>
      <c r="C438" s="47"/>
      <c r="IM438" s="59"/>
      <c r="IN438" s="59"/>
      <c r="IO438" s="59"/>
      <c r="IP438" s="59"/>
      <c r="IQ438" s="59"/>
      <c r="IR438" s="59"/>
      <c r="IS438" s="59"/>
      <c r="IT438" s="59"/>
      <c r="IU438" s="59"/>
      <c r="IV438" s="59"/>
    </row>
    <row r="439" spans="1:256" x14ac:dyDescent="0.25">
      <c r="A439" s="43"/>
      <c r="C439" s="47"/>
      <c r="IM439" s="59"/>
      <c r="IN439" s="59"/>
      <c r="IO439" s="59"/>
      <c r="IP439" s="59"/>
      <c r="IQ439" s="59"/>
      <c r="IR439" s="59"/>
      <c r="IS439" s="59"/>
      <c r="IT439" s="59"/>
      <c r="IU439" s="59"/>
      <c r="IV439" s="59"/>
    </row>
    <row r="440" spans="1:256" x14ac:dyDescent="0.25">
      <c r="A440" s="43"/>
      <c r="C440" s="47"/>
      <c r="IM440" s="59"/>
      <c r="IN440" s="59"/>
      <c r="IO440" s="59"/>
      <c r="IP440" s="59"/>
      <c r="IQ440" s="59"/>
      <c r="IR440" s="59"/>
      <c r="IS440" s="59"/>
      <c r="IT440" s="59"/>
      <c r="IU440" s="59"/>
      <c r="IV440" s="59"/>
    </row>
  </sheetData>
  <mergeCells count="4">
    <mergeCell ref="A1:C1"/>
    <mergeCell ref="A2:C2"/>
    <mergeCell ref="A3:C3"/>
    <mergeCell ref="A5:C5"/>
  </mergeCells>
  <pageMargins left="0" right="0" top="0" bottom="0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81"/>
  <sheetViews>
    <sheetView workbookViewId="0">
      <selection activeCell="A3" sqref="A3:F3"/>
    </sheetView>
  </sheetViews>
  <sheetFormatPr defaultRowHeight="12.75" x14ac:dyDescent="0.2"/>
  <cols>
    <col min="1" max="1" width="74" style="89" customWidth="1"/>
    <col min="2" max="3" width="8.140625" style="173" customWidth="1"/>
    <col min="4" max="4" width="14.140625" style="173" customWidth="1"/>
    <col min="5" max="5" width="6" style="173" customWidth="1"/>
    <col min="6" max="6" width="13" style="174" customWidth="1"/>
    <col min="7" max="242" width="8.85546875" style="89"/>
    <col min="243" max="243" width="50.85546875" style="89" customWidth="1"/>
    <col min="244" max="245" width="6.7109375" style="89" customWidth="1"/>
    <col min="246" max="246" width="12.85546875" style="89" customWidth="1"/>
    <col min="247" max="247" width="6" style="89" customWidth="1"/>
    <col min="248" max="249" width="14.140625" style="89" customWidth="1"/>
    <col min="250" max="250" width="8.85546875" style="89"/>
    <col min="251" max="251" width="50.85546875" style="89" customWidth="1"/>
    <col min="252" max="253" width="6.7109375" style="89" customWidth="1"/>
    <col min="254" max="254" width="12.85546875" style="89" customWidth="1"/>
    <col min="255" max="255" width="6" style="89" customWidth="1"/>
    <col min="256" max="256" width="14.140625" style="89" customWidth="1"/>
    <col min="257" max="257" width="0" style="89" hidden="1" customWidth="1"/>
    <col min="258" max="259" width="9.140625" style="89" customWidth="1"/>
    <col min="260" max="498" width="8.85546875" style="89"/>
    <col min="499" max="499" width="50.85546875" style="89" customWidth="1"/>
    <col min="500" max="501" width="6.7109375" style="89" customWidth="1"/>
    <col min="502" max="502" width="12.85546875" style="89" customWidth="1"/>
    <col min="503" max="503" width="6" style="89" customWidth="1"/>
    <col min="504" max="505" width="14.140625" style="89" customWidth="1"/>
    <col min="506" max="506" width="8.85546875" style="89"/>
    <col min="507" max="507" width="50.85546875" style="89" customWidth="1"/>
    <col min="508" max="509" width="6.7109375" style="89" customWidth="1"/>
    <col min="510" max="510" width="12.85546875" style="89" customWidth="1"/>
    <col min="511" max="511" width="6" style="89" customWidth="1"/>
    <col min="512" max="512" width="14.140625" style="89" customWidth="1"/>
    <col min="513" max="513" width="0" style="89" hidden="1" customWidth="1"/>
    <col min="514" max="515" width="9.140625" style="89" customWidth="1"/>
    <col min="516" max="754" width="8.85546875" style="89"/>
    <col min="755" max="755" width="50.85546875" style="89" customWidth="1"/>
    <col min="756" max="757" width="6.7109375" style="89" customWidth="1"/>
    <col min="758" max="758" width="12.85546875" style="89" customWidth="1"/>
    <col min="759" max="759" width="6" style="89" customWidth="1"/>
    <col min="760" max="761" width="14.140625" style="89" customWidth="1"/>
    <col min="762" max="762" width="8.85546875" style="89"/>
    <col min="763" max="763" width="50.85546875" style="89" customWidth="1"/>
    <col min="764" max="765" width="6.7109375" style="89" customWidth="1"/>
    <col min="766" max="766" width="12.85546875" style="89" customWidth="1"/>
    <col min="767" max="767" width="6" style="89" customWidth="1"/>
    <col min="768" max="768" width="14.140625" style="89" customWidth="1"/>
    <col min="769" max="769" width="0" style="89" hidden="1" customWidth="1"/>
    <col min="770" max="771" width="9.140625" style="89" customWidth="1"/>
    <col min="772" max="1010" width="8.85546875" style="89"/>
    <col min="1011" max="1011" width="50.85546875" style="89" customWidth="1"/>
    <col min="1012" max="1013" width="6.7109375" style="89" customWidth="1"/>
    <col min="1014" max="1014" width="12.85546875" style="89" customWidth="1"/>
    <col min="1015" max="1015" width="6" style="89" customWidth="1"/>
    <col min="1016" max="1017" width="14.140625" style="89" customWidth="1"/>
    <col min="1018" max="1018" width="8.85546875" style="89"/>
    <col min="1019" max="1019" width="50.85546875" style="89" customWidth="1"/>
    <col min="1020" max="1021" width="6.7109375" style="89" customWidth="1"/>
    <col min="1022" max="1022" width="12.85546875" style="89" customWidth="1"/>
    <col min="1023" max="1023" width="6" style="89" customWidth="1"/>
    <col min="1024" max="1024" width="14.140625" style="89" customWidth="1"/>
    <col min="1025" max="1025" width="0" style="89" hidden="1" customWidth="1"/>
    <col min="1026" max="1027" width="9.140625" style="89" customWidth="1"/>
    <col min="1028" max="1266" width="8.85546875" style="89"/>
    <col min="1267" max="1267" width="50.85546875" style="89" customWidth="1"/>
    <col min="1268" max="1269" width="6.7109375" style="89" customWidth="1"/>
    <col min="1270" max="1270" width="12.85546875" style="89" customWidth="1"/>
    <col min="1271" max="1271" width="6" style="89" customWidth="1"/>
    <col min="1272" max="1273" width="14.140625" style="89" customWidth="1"/>
    <col min="1274" max="1274" width="8.85546875" style="89"/>
    <col min="1275" max="1275" width="50.85546875" style="89" customWidth="1"/>
    <col min="1276" max="1277" width="6.7109375" style="89" customWidth="1"/>
    <col min="1278" max="1278" width="12.85546875" style="89" customWidth="1"/>
    <col min="1279" max="1279" width="6" style="89" customWidth="1"/>
    <col min="1280" max="1280" width="14.140625" style="89" customWidth="1"/>
    <col min="1281" max="1281" width="0" style="89" hidden="1" customWidth="1"/>
    <col min="1282" max="1283" width="9.140625" style="89" customWidth="1"/>
    <col min="1284" max="1522" width="8.85546875" style="89"/>
    <col min="1523" max="1523" width="50.85546875" style="89" customWidth="1"/>
    <col min="1524" max="1525" width="6.7109375" style="89" customWidth="1"/>
    <col min="1526" max="1526" width="12.85546875" style="89" customWidth="1"/>
    <col min="1527" max="1527" width="6" style="89" customWidth="1"/>
    <col min="1528" max="1529" width="14.140625" style="89" customWidth="1"/>
    <col min="1530" max="1530" width="8.85546875" style="89"/>
    <col min="1531" max="1531" width="50.85546875" style="89" customWidth="1"/>
    <col min="1532" max="1533" width="6.7109375" style="89" customWidth="1"/>
    <col min="1534" max="1534" width="12.85546875" style="89" customWidth="1"/>
    <col min="1535" max="1535" width="6" style="89" customWidth="1"/>
    <col min="1536" max="1536" width="14.140625" style="89" customWidth="1"/>
    <col min="1537" max="1537" width="0" style="89" hidden="1" customWidth="1"/>
    <col min="1538" max="1539" width="9.140625" style="89" customWidth="1"/>
    <col min="1540" max="1778" width="8.85546875" style="89"/>
    <col min="1779" max="1779" width="50.85546875" style="89" customWidth="1"/>
    <col min="1780" max="1781" width="6.7109375" style="89" customWidth="1"/>
    <col min="1782" max="1782" width="12.85546875" style="89" customWidth="1"/>
    <col min="1783" max="1783" width="6" style="89" customWidth="1"/>
    <col min="1784" max="1785" width="14.140625" style="89" customWidth="1"/>
    <col min="1786" max="1786" width="8.85546875" style="89"/>
    <col min="1787" max="1787" width="50.85546875" style="89" customWidth="1"/>
    <col min="1788" max="1789" width="6.7109375" style="89" customWidth="1"/>
    <col min="1790" max="1790" width="12.85546875" style="89" customWidth="1"/>
    <col min="1791" max="1791" width="6" style="89" customWidth="1"/>
    <col min="1792" max="1792" width="14.140625" style="89" customWidth="1"/>
    <col min="1793" max="1793" width="0" style="89" hidden="1" customWidth="1"/>
    <col min="1794" max="1795" width="9.140625" style="89" customWidth="1"/>
    <col min="1796" max="2034" width="8.85546875" style="89"/>
    <col min="2035" max="2035" width="50.85546875" style="89" customWidth="1"/>
    <col min="2036" max="2037" width="6.7109375" style="89" customWidth="1"/>
    <col min="2038" max="2038" width="12.85546875" style="89" customWidth="1"/>
    <col min="2039" max="2039" width="6" style="89" customWidth="1"/>
    <col min="2040" max="2041" width="14.140625" style="89" customWidth="1"/>
    <col min="2042" max="2042" width="8.85546875" style="89"/>
    <col min="2043" max="2043" width="50.85546875" style="89" customWidth="1"/>
    <col min="2044" max="2045" width="6.7109375" style="89" customWidth="1"/>
    <col min="2046" max="2046" width="12.85546875" style="89" customWidth="1"/>
    <col min="2047" max="2047" width="6" style="89" customWidth="1"/>
    <col min="2048" max="2048" width="14.140625" style="89" customWidth="1"/>
    <col min="2049" max="2049" width="0" style="89" hidden="1" customWidth="1"/>
    <col min="2050" max="2051" width="9.140625" style="89" customWidth="1"/>
    <col min="2052" max="2290" width="8.85546875" style="89"/>
    <col min="2291" max="2291" width="50.85546875" style="89" customWidth="1"/>
    <col min="2292" max="2293" width="6.7109375" style="89" customWidth="1"/>
    <col min="2294" max="2294" width="12.85546875" style="89" customWidth="1"/>
    <col min="2295" max="2295" width="6" style="89" customWidth="1"/>
    <col min="2296" max="2297" width="14.140625" style="89" customWidth="1"/>
    <col min="2298" max="2298" width="8.85546875" style="89"/>
    <col min="2299" max="2299" width="50.85546875" style="89" customWidth="1"/>
    <col min="2300" max="2301" width="6.7109375" style="89" customWidth="1"/>
    <col min="2302" max="2302" width="12.85546875" style="89" customWidth="1"/>
    <col min="2303" max="2303" width="6" style="89" customWidth="1"/>
    <col min="2304" max="2304" width="14.140625" style="89" customWidth="1"/>
    <col min="2305" max="2305" width="0" style="89" hidden="1" customWidth="1"/>
    <col min="2306" max="2307" width="9.140625" style="89" customWidth="1"/>
    <col min="2308" max="2546" width="8.85546875" style="89"/>
    <col min="2547" max="2547" width="50.85546875" style="89" customWidth="1"/>
    <col min="2548" max="2549" width="6.7109375" style="89" customWidth="1"/>
    <col min="2550" max="2550" width="12.85546875" style="89" customWidth="1"/>
    <col min="2551" max="2551" width="6" style="89" customWidth="1"/>
    <col min="2552" max="2553" width="14.140625" style="89" customWidth="1"/>
    <col min="2554" max="2554" width="8.85546875" style="89"/>
    <col min="2555" max="2555" width="50.85546875" style="89" customWidth="1"/>
    <col min="2556" max="2557" width="6.7109375" style="89" customWidth="1"/>
    <col min="2558" max="2558" width="12.85546875" style="89" customWidth="1"/>
    <col min="2559" max="2559" width="6" style="89" customWidth="1"/>
    <col min="2560" max="2560" width="14.140625" style="89" customWidth="1"/>
    <col min="2561" max="2561" width="0" style="89" hidden="1" customWidth="1"/>
    <col min="2562" max="2563" width="9.140625" style="89" customWidth="1"/>
    <col min="2564" max="2802" width="8.85546875" style="89"/>
    <col min="2803" max="2803" width="50.85546875" style="89" customWidth="1"/>
    <col min="2804" max="2805" width="6.7109375" style="89" customWidth="1"/>
    <col min="2806" max="2806" width="12.85546875" style="89" customWidth="1"/>
    <col min="2807" max="2807" width="6" style="89" customWidth="1"/>
    <col min="2808" max="2809" width="14.140625" style="89" customWidth="1"/>
    <col min="2810" max="2810" width="8.85546875" style="89"/>
    <col min="2811" max="2811" width="50.85546875" style="89" customWidth="1"/>
    <col min="2812" max="2813" width="6.7109375" style="89" customWidth="1"/>
    <col min="2814" max="2814" width="12.85546875" style="89" customWidth="1"/>
    <col min="2815" max="2815" width="6" style="89" customWidth="1"/>
    <col min="2816" max="2816" width="14.140625" style="89" customWidth="1"/>
    <col min="2817" max="2817" width="0" style="89" hidden="1" customWidth="1"/>
    <col min="2818" max="2819" width="9.140625" style="89" customWidth="1"/>
    <col min="2820" max="3058" width="8.85546875" style="89"/>
    <col min="3059" max="3059" width="50.85546875" style="89" customWidth="1"/>
    <col min="3060" max="3061" width="6.7109375" style="89" customWidth="1"/>
    <col min="3062" max="3062" width="12.85546875" style="89" customWidth="1"/>
    <col min="3063" max="3063" width="6" style="89" customWidth="1"/>
    <col min="3064" max="3065" width="14.140625" style="89" customWidth="1"/>
    <col min="3066" max="3066" width="8.85546875" style="89"/>
    <col min="3067" max="3067" width="50.85546875" style="89" customWidth="1"/>
    <col min="3068" max="3069" width="6.7109375" style="89" customWidth="1"/>
    <col min="3070" max="3070" width="12.85546875" style="89" customWidth="1"/>
    <col min="3071" max="3071" width="6" style="89" customWidth="1"/>
    <col min="3072" max="3072" width="14.140625" style="89" customWidth="1"/>
    <col min="3073" max="3073" width="0" style="89" hidden="1" customWidth="1"/>
    <col min="3074" max="3075" width="9.140625" style="89" customWidth="1"/>
    <col min="3076" max="3314" width="8.85546875" style="89"/>
    <col min="3315" max="3315" width="50.85546875" style="89" customWidth="1"/>
    <col min="3316" max="3317" width="6.7109375" style="89" customWidth="1"/>
    <col min="3318" max="3318" width="12.85546875" style="89" customWidth="1"/>
    <col min="3319" max="3319" width="6" style="89" customWidth="1"/>
    <col min="3320" max="3321" width="14.140625" style="89" customWidth="1"/>
    <col min="3322" max="3322" width="8.85546875" style="89"/>
    <col min="3323" max="3323" width="50.85546875" style="89" customWidth="1"/>
    <col min="3324" max="3325" width="6.7109375" style="89" customWidth="1"/>
    <col min="3326" max="3326" width="12.85546875" style="89" customWidth="1"/>
    <col min="3327" max="3327" width="6" style="89" customWidth="1"/>
    <col min="3328" max="3328" width="14.140625" style="89" customWidth="1"/>
    <col min="3329" max="3329" width="0" style="89" hidden="1" customWidth="1"/>
    <col min="3330" max="3331" width="9.140625" style="89" customWidth="1"/>
    <col min="3332" max="3570" width="8.85546875" style="89"/>
    <col min="3571" max="3571" width="50.85546875" style="89" customWidth="1"/>
    <col min="3572" max="3573" width="6.7109375" style="89" customWidth="1"/>
    <col min="3574" max="3574" width="12.85546875" style="89" customWidth="1"/>
    <col min="3575" max="3575" width="6" style="89" customWidth="1"/>
    <col min="3576" max="3577" width="14.140625" style="89" customWidth="1"/>
    <col min="3578" max="3578" width="8.85546875" style="89"/>
    <col min="3579" max="3579" width="50.85546875" style="89" customWidth="1"/>
    <col min="3580" max="3581" width="6.7109375" style="89" customWidth="1"/>
    <col min="3582" max="3582" width="12.85546875" style="89" customWidth="1"/>
    <col min="3583" max="3583" width="6" style="89" customWidth="1"/>
    <col min="3584" max="3584" width="14.140625" style="89" customWidth="1"/>
    <col min="3585" max="3585" width="0" style="89" hidden="1" customWidth="1"/>
    <col min="3586" max="3587" width="9.140625" style="89" customWidth="1"/>
    <col min="3588" max="3826" width="8.85546875" style="89"/>
    <col min="3827" max="3827" width="50.85546875" style="89" customWidth="1"/>
    <col min="3828" max="3829" width="6.7109375" style="89" customWidth="1"/>
    <col min="3830" max="3830" width="12.85546875" style="89" customWidth="1"/>
    <col min="3831" max="3831" width="6" style="89" customWidth="1"/>
    <col min="3832" max="3833" width="14.140625" style="89" customWidth="1"/>
    <col min="3834" max="3834" width="8.85546875" style="89"/>
    <col min="3835" max="3835" width="50.85546875" style="89" customWidth="1"/>
    <col min="3836" max="3837" width="6.7109375" style="89" customWidth="1"/>
    <col min="3838" max="3838" width="12.85546875" style="89" customWidth="1"/>
    <col min="3839" max="3839" width="6" style="89" customWidth="1"/>
    <col min="3840" max="3840" width="14.140625" style="89" customWidth="1"/>
    <col min="3841" max="3841" width="0" style="89" hidden="1" customWidth="1"/>
    <col min="3842" max="3843" width="9.140625" style="89" customWidth="1"/>
    <col min="3844" max="4082" width="8.85546875" style="89"/>
    <col min="4083" max="4083" width="50.85546875" style="89" customWidth="1"/>
    <col min="4084" max="4085" width="6.7109375" style="89" customWidth="1"/>
    <col min="4086" max="4086" width="12.85546875" style="89" customWidth="1"/>
    <col min="4087" max="4087" width="6" style="89" customWidth="1"/>
    <col min="4088" max="4089" width="14.140625" style="89" customWidth="1"/>
    <col min="4090" max="4090" width="8.85546875" style="89"/>
    <col min="4091" max="4091" width="50.85546875" style="89" customWidth="1"/>
    <col min="4092" max="4093" width="6.7109375" style="89" customWidth="1"/>
    <col min="4094" max="4094" width="12.85546875" style="89" customWidth="1"/>
    <col min="4095" max="4095" width="6" style="89" customWidth="1"/>
    <col min="4096" max="4096" width="14.140625" style="89" customWidth="1"/>
    <col min="4097" max="4097" width="0" style="89" hidden="1" customWidth="1"/>
    <col min="4098" max="4099" width="9.140625" style="89" customWidth="1"/>
    <col min="4100" max="4338" width="8.85546875" style="89"/>
    <col min="4339" max="4339" width="50.85546875" style="89" customWidth="1"/>
    <col min="4340" max="4341" width="6.7109375" style="89" customWidth="1"/>
    <col min="4342" max="4342" width="12.85546875" style="89" customWidth="1"/>
    <col min="4343" max="4343" width="6" style="89" customWidth="1"/>
    <col min="4344" max="4345" width="14.140625" style="89" customWidth="1"/>
    <col min="4346" max="4346" width="8.85546875" style="89"/>
    <col min="4347" max="4347" width="50.85546875" style="89" customWidth="1"/>
    <col min="4348" max="4349" width="6.7109375" style="89" customWidth="1"/>
    <col min="4350" max="4350" width="12.85546875" style="89" customWidth="1"/>
    <col min="4351" max="4351" width="6" style="89" customWidth="1"/>
    <col min="4352" max="4352" width="14.140625" style="89" customWidth="1"/>
    <col min="4353" max="4353" width="0" style="89" hidden="1" customWidth="1"/>
    <col min="4354" max="4355" width="9.140625" style="89" customWidth="1"/>
    <col min="4356" max="4594" width="8.85546875" style="89"/>
    <col min="4595" max="4595" width="50.85546875" style="89" customWidth="1"/>
    <col min="4596" max="4597" width="6.7109375" style="89" customWidth="1"/>
    <col min="4598" max="4598" width="12.85546875" style="89" customWidth="1"/>
    <col min="4599" max="4599" width="6" style="89" customWidth="1"/>
    <col min="4600" max="4601" width="14.140625" style="89" customWidth="1"/>
    <col min="4602" max="4602" width="8.85546875" style="89"/>
    <col min="4603" max="4603" width="50.85546875" style="89" customWidth="1"/>
    <col min="4604" max="4605" width="6.7109375" style="89" customWidth="1"/>
    <col min="4606" max="4606" width="12.85546875" style="89" customWidth="1"/>
    <col min="4607" max="4607" width="6" style="89" customWidth="1"/>
    <col min="4608" max="4608" width="14.140625" style="89" customWidth="1"/>
    <col min="4609" max="4609" width="0" style="89" hidden="1" customWidth="1"/>
    <col min="4610" max="4611" width="9.140625" style="89" customWidth="1"/>
    <col min="4612" max="4850" width="8.85546875" style="89"/>
    <col min="4851" max="4851" width="50.85546875" style="89" customWidth="1"/>
    <col min="4852" max="4853" width="6.7109375" style="89" customWidth="1"/>
    <col min="4854" max="4854" width="12.85546875" style="89" customWidth="1"/>
    <col min="4855" max="4855" width="6" style="89" customWidth="1"/>
    <col min="4856" max="4857" width="14.140625" style="89" customWidth="1"/>
    <col min="4858" max="4858" width="8.85546875" style="89"/>
    <col min="4859" max="4859" width="50.85546875" style="89" customWidth="1"/>
    <col min="4860" max="4861" width="6.7109375" style="89" customWidth="1"/>
    <col min="4862" max="4862" width="12.85546875" style="89" customWidth="1"/>
    <col min="4863" max="4863" width="6" style="89" customWidth="1"/>
    <col min="4864" max="4864" width="14.140625" style="89" customWidth="1"/>
    <col min="4865" max="4865" width="0" style="89" hidden="1" customWidth="1"/>
    <col min="4866" max="4867" width="9.140625" style="89" customWidth="1"/>
    <col min="4868" max="5106" width="8.85546875" style="89"/>
    <col min="5107" max="5107" width="50.85546875" style="89" customWidth="1"/>
    <col min="5108" max="5109" width="6.7109375" style="89" customWidth="1"/>
    <col min="5110" max="5110" width="12.85546875" style="89" customWidth="1"/>
    <col min="5111" max="5111" width="6" style="89" customWidth="1"/>
    <col min="5112" max="5113" width="14.140625" style="89" customWidth="1"/>
    <col min="5114" max="5114" width="8.85546875" style="89"/>
    <col min="5115" max="5115" width="50.85546875" style="89" customWidth="1"/>
    <col min="5116" max="5117" width="6.7109375" style="89" customWidth="1"/>
    <col min="5118" max="5118" width="12.85546875" style="89" customWidth="1"/>
    <col min="5119" max="5119" width="6" style="89" customWidth="1"/>
    <col min="5120" max="5120" width="14.140625" style="89" customWidth="1"/>
    <col min="5121" max="5121" width="0" style="89" hidden="1" customWidth="1"/>
    <col min="5122" max="5123" width="9.140625" style="89" customWidth="1"/>
    <col min="5124" max="5362" width="8.85546875" style="89"/>
    <col min="5363" max="5363" width="50.85546875" style="89" customWidth="1"/>
    <col min="5364" max="5365" width="6.7109375" style="89" customWidth="1"/>
    <col min="5366" max="5366" width="12.85546875" style="89" customWidth="1"/>
    <col min="5367" max="5367" width="6" style="89" customWidth="1"/>
    <col min="5368" max="5369" width="14.140625" style="89" customWidth="1"/>
    <col min="5370" max="5370" width="8.85546875" style="89"/>
    <col min="5371" max="5371" width="50.85546875" style="89" customWidth="1"/>
    <col min="5372" max="5373" width="6.7109375" style="89" customWidth="1"/>
    <col min="5374" max="5374" width="12.85546875" style="89" customWidth="1"/>
    <col min="5375" max="5375" width="6" style="89" customWidth="1"/>
    <col min="5376" max="5376" width="14.140625" style="89" customWidth="1"/>
    <col min="5377" max="5377" width="0" style="89" hidden="1" customWidth="1"/>
    <col min="5378" max="5379" width="9.140625" style="89" customWidth="1"/>
    <col min="5380" max="5618" width="8.85546875" style="89"/>
    <col min="5619" max="5619" width="50.85546875" style="89" customWidth="1"/>
    <col min="5620" max="5621" width="6.7109375" style="89" customWidth="1"/>
    <col min="5622" max="5622" width="12.85546875" style="89" customWidth="1"/>
    <col min="5623" max="5623" width="6" style="89" customWidth="1"/>
    <col min="5624" max="5625" width="14.140625" style="89" customWidth="1"/>
    <col min="5626" max="5626" width="8.85546875" style="89"/>
    <col min="5627" max="5627" width="50.85546875" style="89" customWidth="1"/>
    <col min="5628" max="5629" width="6.7109375" style="89" customWidth="1"/>
    <col min="5630" max="5630" width="12.85546875" style="89" customWidth="1"/>
    <col min="5631" max="5631" width="6" style="89" customWidth="1"/>
    <col min="5632" max="5632" width="14.140625" style="89" customWidth="1"/>
    <col min="5633" max="5633" width="0" style="89" hidden="1" customWidth="1"/>
    <col min="5634" max="5635" width="9.140625" style="89" customWidth="1"/>
    <col min="5636" max="5874" width="8.85546875" style="89"/>
    <col min="5875" max="5875" width="50.85546875" style="89" customWidth="1"/>
    <col min="5876" max="5877" width="6.7109375" style="89" customWidth="1"/>
    <col min="5878" max="5878" width="12.85546875" style="89" customWidth="1"/>
    <col min="5879" max="5879" width="6" style="89" customWidth="1"/>
    <col min="5880" max="5881" width="14.140625" style="89" customWidth="1"/>
    <col min="5882" max="5882" width="8.85546875" style="89"/>
    <col min="5883" max="5883" width="50.85546875" style="89" customWidth="1"/>
    <col min="5884" max="5885" width="6.7109375" style="89" customWidth="1"/>
    <col min="5886" max="5886" width="12.85546875" style="89" customWidth="1"/>
    <col min="5887" max="5887" width="6" style="89" customWidth="1"/>
    <col min="5888" max="5888" width="14.140625" style="89" customWidth="1"/>
    <col min="5889" max="5889" width="0" style="89" hidden="1" customWidth="1"/>
    <col min="5890" max="5891" width="9.140625" style="89" customWidth="1"/>
    <col min="5892" max="6130" width="8.85546875" style="89"/>
    <col min="6131" max="6131" width="50.85546875" style="89" customWidth="1"/>
    <col min="6132" max="6133" width="6.7109375" style="89" customWidth="1"/>
    <col min="6134" max="6134" width="12.85546875" style="89" customWidth="1"/>
    <col min="6135" max="6135" width="6" style="89" customWidth="1"/>
    <col min="6136" max="6137" width="14.140625" style="89" customWidth="1"/>
    <col min="6138" max="6138" width="8.85546875" style="89"/>
    <col min="6139" max="6139" width="50.85546875" style="89" customWidth="1"/>
    <col min="6140" max="6141" width="6.7109375" style="89" customWidth="1"/>
    <col min="6142" max="6142" width="12.85546875" style="89" customWidth="1"/>
    <col min="6143" max="6143" width="6" style="89" customWidth="1"/>
    <col min="6144" max="6144" width="14.140625" style="89" customWidth="1"/>
    <col min="6145" max="6145" width="0" style="89" hidden="1" customWidth="1"/>
    <col min="6146" max="6147" width="9.140625" style="89" customWidth="1"/>
    <col min="6148" max="6386" width="8.85546875" style="89"/>
    <col min="6387" max="6387" width="50.85546875" style="89" customWidth="1"/>
    <col min="6388" max="6389" width="6.7109375" style="89" customWidth="1"/>
    <col min="6390" max="6390" width="12.85546875" style="89" customWidth="1"/>
    <col min="6391" max="6391" width="6" style="89" customWidth="1"/>
    <col min="6392" max="6393" width="14.140625" style="89" customWidth="1"/>
    <col min="6394" max="6394" width="8.85546875" style="89"/>
    <col min="6395" max="6395" width="50.85546875" style="89" customWidth="1"/>
    <col min="6396" max="6397" width="6.7109375" style="89" customWidth="1"/>
    <col min="6398" max="6398" width="12.85546875" style="89" customWidth="1"/>
    <col min="6399" max="6399" width="6" style="89" customWidth="1"/>
    <col min="6400" max="6400" width="14.140625" style="89" customWidth="1"/>
    <col min="6401" max="6401" width="0" style="89" hidden="1" customWidth="1"/>
    <col min="6402" max="6403" width="9.140625" style="89" customWidth="1"/>
    <col min="6404" max="6642" width="8.85546875" style="89"/>
    <col min="6643" max="6643" width="50.85546875" style="89" customWidth="1"/>
    <col min="6644" max="6645" width="6.7109375" style="89" customWidth="1"/>
    <col min="6646" max="6646" width="12.85546875" style="89" customWidth="1"/>
    <col min="6647" max="6647" width="6" style="89" customWidth="1"/>
    <col min="6648" max="6649" width="14.140625" style="89" customWidth="1"/>
    <col min="6650" max="6650" width="8.85546875" style="89"/>
    <col min="6651" max="6651" width="50.85546875" style="89" customWidth="1"/>
    <col min="6652" max="6653" width="6.7109375" style="89" customWidth="1"/>
    <col min="6654" max="6654" width="12.85546875" style="89" customWidth="1"/>
    <col min="6655" max="6655" width="6" style="89" customWidth="1"/>
    <col min="6656" max="6656" width="14.140625" style="89" customWidth="1"/>
    <col min="6657" max="6657" width="0" style="89" hidden="1" customWidth="1"/>
    <col min="6658" max="6659" width="9.140625" style="89" customWidth="1"/>
    <col min="6660" max="6898" width="8.85546875" style="89"/>
    <col min="6899" max="6899" width="50.85546875" style="89" customWidth="1"/>
    <col min="6900" max="6901" width="6.7109375" style="89" customWidth="1"/>
    <col min="6902" max="6902" width="12.85546875" style="89" customWidth="1"/>
    <col min="6903" max="6903" width="6" style="89" customWidth="1"/>
    <col min="6904" max="6905" width="14.140625" style="89" customWidth="1"/>
    <col min="6906" max="6906" width="8.85546875" style="89"/>
    <col min="6907" max="6907" width="50.85546875" style="89" customWidth="1"/>
    <col min="6908" max="6909" width="6.7109375" style="89" customWidth="1"/>
    <col min="6910" max="6910" width="12.85546875" style="89" customWidth="1"/>
    <col min="6911" max="6911" width="6" style="89" customWidth="1"/>
    <col min="6912" max="6912" width="14.140625" style="89" customWidth="1"/>
    <col min="6913" max="6913" width="0" style="89" hidden="1" customWidth="1"/>
    <col min="6914" max="6915" width="9.140625" style="89" customWidth="1"/>
    <col min="6916" max="7154" width="8.85546875" style="89"/>
    <col min="7155" max="7155" width="50.85546875" style="89" customWidth="1"/>
    <col min="7156" max="7157" width="6.7109375" style="89" customWidth="1"/>
    <col min="7158" max="7158" width="12.85546875" style="89" customWidth="1"/>
    <col min="7159" max="7159" width="6" style="89" customWidth="1"/>
    <col min="7160" max="7161" width="14.140625" style="89" customWidth="1"/>
    <col min="7162" max="7162" width="8.85546875" style="89"/>
    <col min="7163" max="7163" width="50.85546875" style="89" customWidth="1"/>
    <col min="7164" max="7165" width="6.7109375" style="89" customWidth="1"/>
    <col min="7166" max="7166" width="12.85546875" style="89" customWidth="1"/>
    <col min="7167" max="7167" width="6" style="89" customWidth="1"/>
    <col min="7168" max="7168" width="14.140625" style="89" customWidth="1"/>
    <col min="7169" max="7169" width="0" style="89" hidden="1" customWidth="1"/>
    <col min="7170" max="7171" width="9.140625" style="89" customWidth="1"/>
    <col min="7172" max="7410" width="8.85546875" style="89"/>
    <col min="7411" max="7411" width="50.85546875" style="89" customWidth="1"/>
    <col min="7412" max="7413" width="6.7109375" style="89" customWidth="1"/>
    <col min="7414" max="7414" width="12.85546875" style="89" customWidth="1"/>
    <col min="7415" max="7415" width="6" style="89" customWidth="1"/>
    <col min="7416" max="7417" width="14.140625" style="89" customWidth="1"/>
    <col min="7418" max="7418" width="8.85546875" style="89"/>
    <col min="7419" max="7419" width="50.85546875" style="89" customWidth="1"/>
    <col min="7420" max="7421" width="6.7109375" style="89" customWidth="1"/>
    <col min="7422" max="7422" width="12.85546875" style="89" customWidth="1"/>
    <col min="7423" max="7423" width="6" style="89" customWidth="1"/>
    <col min="7424" max="7424" width="14.140625" style="89" customWidth="1"/>
    <col min="7425" max="7425" width="0" style="89" hidden="1" customWidth="1"/>
    <col min="7426" max="7427" width="9.140625" style="89" customWidth="1"/>
    <col min="7428" max="7666" width="8.85546875" style="89"/>
    <col min="7667" max="7667" width="50.85546875" style="89" customWidth="1"/>
    <col min="7668" max="7669" width="6.7109375" style="89" customWidth="1"/>
    <col min="7670" max="7670" width="12.85546875" style="89" customWidth="1"/>
    <col min="7671" max="7671" width="6" style="89" customWidth="1"/>
    <col min="7672" max="7673" width="14.140625" style="89" customWidth="1"/>
    <col min="7674" max="7674" width="8.85546875" style="89"/>
    <col min="7675" max="7675" width="50.85546875" style="89" customWidth="1"/>
    <col min="7676" max="7677" width="6.7109375" style="89" customWidth="1"/>
    <col min="7678" max="7678" width="12.85546875" style="89" customWidth="1"/>
    <col min="7679" max="7679" width="6" style="89" customWidth="1"/>
    <col min="7680" max="7680" width="14.140625" style="89" customWidth="1"/>
    <col min="7681" max="7681" width="0" style="89" hidden="1" customWidth="1"/>
    <col min="7682" max="7683" width="9.140625" style="89" customWidth="1"/>
    <col min="7684" max="7922" width="8.85546875" style="89"/>
    <col min="7923" max="7923" width="50.85546875" style="89" customWidth="1"/>
    <col min="7924" max="7925" width="6.7109375" style="89" customWidth="1"/>
    <col min="7926" max="7926" width="12.85546875" style="89" customWidth="1"/>
    <col min="7927" max="7927" width="6" style="89" customWidth="1"/>
    <col min="7928" max="7929" width="14.140625" style="89" customWidth="1"/>
    <col min="7930" max="7930" width="8.85546875" style="89"/>
    <col min="7931" max="7931" width="50.85546875" style="89" customWidth="1"/>
    <col min="7932" max="7933" width="6.7109375" style="89" customWidth="1"/>
    <col min="7934" max="7934" width="12.85546875" style="89" customWidth="1"/>
    <col min="7935" max="7935" width="6" style="89" customWidth="1"/>
    <col min="7936" max="7936" width="14.140625" style="89" customWidth="1"/>
    <col min="7937" max="7937" width="0" style="89" hidden="1" customWidth="1"/>
    <col min="7938" max="7939" width="9.140625" style="89" customWidth="1"/>
    <col min="7940" max="8178" width="8.85546875" style="89"/>
    <col min="8179" max="8179" width="50.85546875" style="89" customWidth="1"/>
    <col min="8180" max="8181" width="6.7109375" style="89" customWidth="1"/>
    <col min="8182" max="8182" width="12.85546875" style="89" customWidth="1"/>
    <col min="8183" max="8183" width="6" style="89" customWidth="1"/>
    <col min="8184" max="8185" width="14.140625" style="89" customWidth="1"/>
    <col min="8186" max="8186" width="8.85546875" style="89"/>
    <col min="8187" max="8187" width="50.85546875" style="89" customWidth="1"/>
    <col min="8188" max="8189" width="6.7109375" style="89" customWidth="1"/>
    <col min="8190" max="8190" width="12.85546875" style="89" customWidth="1"/>
    <col min="8191" max="8191" width="6" style="89" customWidth="1"/>
    <col min="8192" max="8192" width="14.140625" style="89" customWidth="1"/>
    <col min="8193" max="8193" width="0" style="89" hidden="1" customWidth="1"/>
    <col min="8194" max="8195" width="9.140625" style="89" customWidth="1"/>
    <col min="8196" max="8434" width="8.85546875" style="89"/>
    <col min="8435" max="8435" width="50.85546875" style="89" customWidth="1"/>
    <col min="8436" max="8437" width="6.7109375" style="89" customWidth="1"/>
    <col min="8438" max="8438" width="12.85546875" style="89" customWidth="1"/>
    <col min="8439" max="8439" width="6" style="89" customWidth="1"/>
    <col min="8440" max="8441" width="14.140625" style="89" customWidth="1"/>
    <col min="8442" max="8442" width="8.85546875" style="89"/>
    <col min="8443" max="8443" width="50.85546875" style="89" customWidth="1"/>
    <col min="8444" max="8445" width="6.7109375" style="89" customWidth="1"/>
    <col min="8446" max="8446" width="12.85546875" style="89" customWidth="1"/>
    <col min="8447" max="8447" width="6" style="89" customWidth="1"/>
    <col min="8448" max="8448" width="14.140625" style="89" customWidth="1"/>
    <col min="8449" max="8449" width="0" style="89" hidden="1" customWidth="1"/>
    <col min="8450" max="8451" width="9.140625" style="89" customWidth="1"/>
    <col min="8452" max="8690" width="8.85546875" style="89"/>
    <col min="8691" max="8691" width="50.85546875" style="89" customWidth="1"/>
    <col min="8692" max="8693" width="6.7109375" style="89" customWidth="1"/>
    <col min="8694" max="8694" width="12.85546875" style="89" customWidth="1"/>
    <col min="8695" max="8695" width="6" style="89" customWidth="1"/>
    <col min="8696" max="8697" width="14.140625" style="89" customWidth="1"/>
    <col min="8698" max="8698" width="8.85546875" style="89"/>
    <col min="8699" max="8699" width="50.85546875" style="89" customWidth="1"/>
    <col min="8700" max="8701" width="6.7109375" style="89" customWidth="1"/>
    <col min="8702" max="8702" width="12.85546875" style="89" customWidth="1"/>
    <col min="8703" max="8703" width="6" style="89" customWidth="1"/>
    <col min="8704" max="8704" width="14.140625" style="89" customWidth="1"/>
    <col min="8705" max="8705" width="0" style="89" hidden="1" customWidth="1"/>
    <col min="8706" max="8707" width="9.140625" style="89" customWidth="1"/>
    <col min="8708" max="8946" width="8.85546875" style="89"/>
    <col min="8947" max="8947" width="50.85546875" style="89" customWidth="1"/>
    <col min="8948" max="8949" width="6.7109375" style="89" customWidth="1"/>
    <col min="8950" max="8950" width="12.85546875" style="89" customWidth="1"/>
    <col min="8951" max="8951" width="6" style="89" customWidth="1"/>
    <col min="8952" max="8953" width="14.140625" style="89" customWidth="1"/>
    <col min="8954" max="8954" width="8.85546875" style="89"/>
    <col min="8955" max="8955" width="50.85546875" style="89" customWidth="1"/>
    <col min="8956" max="8957" width="6.7109375" style="89" customWidth="1"/>
    <col min="8958" max="8958" width="12.85546875" style="89" customWidth="1"/>
    <col min="8959" max="8959" width="6" style="89" customWidth="1"/>
    <col min="8960" max="8960" width="14.140625" style="89" customWidth="1"/>
    <col min="8961" max="8961" width="0" style="89" hidden="1" customWidth="1"/>
    <col min="8962" max="8963" width="9.140625" style="89" customWidth="1"/>
    <col min="8964" max="9202" width="8.85546875" style="89"/>
    <col min="9203" max="9203" width="50.85546875" style="89" customWidth="1"/>
    <col min="9204" max="9205" width="6.7109375" style="89" customWidth="1"/>
    <col min="9206" max="9206" width="12.85546875" style="89" customWidth="1"/>
    <col min="9207" max="9207" width="6" style="89" customWidth="1"/>
    <col min="9208" max="9209" width="14.140625" style="89" customWidth="1"/>
    <col min="9210" max="9210" width="8.85546875" style="89"/>
    <col min="9211" max="9211" width="50.85546875" style="89" customWidth="1"/>
    <col min="9212" max="9213" width="6.7109375" style="89" customWidth="1"/>
    <col min="9214" max="9214" width="12.85546875" style="89" customWidth="1"/>
    <col min="9215" max="9215" width="6" style="89" customWidth="1"/>
    <col min="9216" max="9216" width="14.140625" style="89" customWidth="1"/>
    <col min="9217" max="9217" width="0" style="89" hidden="1" customWidth="1"/>
    <col min="9218" max="9219" width="9.140625" style="89" customWidth="1"/>
    <col min="9220" max="9458" width="8.85546875" style="89"/>
    <col min="9459" max="9459" width="50.85546875" style="89" customWidth="1"/>
    <col min="9460" max="9461" width="6.7109375" style="89" customWidth="1"/>
    <col min="9462" max="9462" width="12.85546875" style="89" customWidth="1"/>
    <col min="9463" max="9463" width="6" style="89" customWidth="1"/>
    <col min="9464" max="9465" width="14.140625" style="89" customWidth="1"/>
    <col min="9466" max="9466" width="8.85546875" style="89"/>
    <col min="9467" max="9467" width="50.85546875" style="89" customWidth="1"/>
    <col min="9468" max="9469" width="6.7109375" style="89" customWidth="1"/>
    <col min="9470" max="9470" width="12.85546875" style="89" customWidth="1"/>
    <col min="9471" max="9471" width="6" style="89" customWidth="1"/>
    <col min="9472" max="9472" width="14.140625" style="89" customWidth="1"/>
    <col min="9473" max="9473" width="0" style="89" hidden="1" customWidth="1"/>
    <col min="9474" max="9475" width="9.140625" style="89" customWidth="1"/>
    <col min="9476" max="9714" width="8.85546875" style="89"/>
    <col min="9715" max="9715" width="50.85546875" style="89" customWidth="1"/>
    <col min="9716" max="9717" width="6.7109375" style="89" customWidth="1"/>
    <col min="9718" max="9718" width="12.85546875" style="89" customWidth="1"/>
    <col min="9719" max="9719" width="6" style="89" customWidth="1"/>
    <col min="9720" max="9721" width="14.140625" style="89" customWidth="1"/>
    <col min="9722" max="9722" width="8.85546875" style="89"/>
    <col min="9723" max="9723" width="50.85546875" style="89" customWidth="1"/>
    <col min="9724" max="9725" width="6.7109375" style="89" customWidth="1"/>
    <col min="9726" max="9726" width="12.85546875" style="89" customWidth="1"/>
    <col min="9727" max="9727" width="6" style="89" customWidth="1"/>
    <col min="9728" max="9728" width="14.140625" style="89" customWidth="1"/>
    <col min="9729" max="9729" width="0" style="89" hidden="1" customWidth="1"/>
    <col min="9730" max="9731" width="9.140625" style="89" customWidth="1"/>
    <col min="9732" max="9970" width="8.85546875" style="89"/>
    <col min="9971" max="9971" width="50.85546875" style="89" customWidth="1"/>
    <col min="9972" max="9973" width="6.7109375" style="89" customWidth="1"/>
    <col min="9974" max="9974" width="12.85546875" style="89" customWidth="1"/>
    <col min="9975" max="9975" width="6" style="89" customWidth="1"/>
    <col min="9976" max="9977" width="14.140625" style="89" customWidth="1"/>
    <col min="9978" max="9978" width="8.85546875" style="89"/>
    <col min="9979" max="9979" width="50.85546875" style="89" customWidth="1"/>
    <col min="9980" max="9981" width="6.7109375" style="89" customWidth="1"/>
    <col min="9982" max="9982" width="12.85546875" style="89" customWidth="1"/>
    <col min="9983" max="9983" width="6" style="89" customWidth="1"/>
    <col min="9984" max="9984" width="14.140625" style="89" customWidth="1"/>
    <col min="9985" max="9985" width="0" style="89" hidden="1" customWidth="1"/>
    <col min="9986" max="9987" width="9.140625" style="89" customWidth="1"/>
    <col min="9988" max="10226" width="8.85546875" style="89"/>
    <col min="10227" max="10227" width="50.85546875" style="89" customWidth="1"/>
    <col min="10228" max="10229" width="6.7109375" style="89" customWidth="1"/>
    <col min="10230" max="10230" width="12.85546875" style="89" customWidth="1"/>
    <col min="10231" max="10231" width="6" style="89" customWidth="1"/>
    <col min="10232" max="10233" width="14.140625" style="89" customWidth="1"/>
    <col min="10234" max="10234" width="8.85546875" style="89"/>
    <col min="10235" max="10235" width="50.85546875" style="89" customWidth="1"/>
    <col min="10236" max="10237" width="6.7109375" style="89" customWidth="1"/>
    <col min="10238" max="10238" width="12.85546875" style="89" customWidth="1"/>
    <col min="10239" max="10239" width="6" style="89" customWidth="1"/>
    <col min="10240" max="10240" width="14.140625" style="89" customWidth="1"/>
    <col min="10241" max="10241" width="0" style="89" hidden="1" customWidth="1"/>
    <col min="10242" max="10243" width="9.140625" style="89" customWidth="1"/>
    <col min="10244" max="10482" width="8.85546875" style="89"/>
    <col min="10483" max="10483" width="50.85546875" style="89" customWidth="1"/>
    <col min="10484" max="10485" width="6.7109375" style="89" customWidth="1"/>
    <col min="10486" max="10486" width="12.85546875" style="89" customWidth="1"/>
    <col min="10487" max="10487" width="6" style="89" customWidth="1"/>
    <col min="10488" max="10489" width="14.140625" style="89" customWidth="1"/>
    <col min="10490" max="10490" width="8.85546875" style="89"/>
    <col min="10491" max="10491" width="50.85546875" style="89" customWidth="1"/>
    <col min="10492" max="10493" width="6.7109375" style="89" customWidth="1"/>
    <col min="10494" max="10494" width="12.85546875" style="89" customWidth="1"/>
    <col min="10495" max="10495" width="6" style="89" customWidth="1"/>
    <col min="10496" max="10496" width="14.140625" style="89" customWidth="1"/>
    <col min="10497" max="10497" width="0" style="89" hidden="1" customWidth="1"/>
    <col min="10498" max="10499" width="9.140625" style="89" customWidth="1"/>
    <col min="10500" max="10738" width="8.85546875" style="89"/>
    <col min="10739" max="10739" width="50.85546875" style="89" customWidth="1"/>
    <col min="10740" max="10741" width="6.7109375" style="89" customWidth="1"/>
    <col min="10742" max="10742" width="12.85546875" style="89" customWidth="1"/>
    <col min="10743" max="10743" width="6" style="89" customWidth="1"/>
    <col min="10744" max="10745" width="14.140625" style="89" customWidth="1"/>
    <col min="10746" max="10746" width="8.85546875" style="89"/>
    <col min="10747" max="10747" width="50.85546875" style="89" customWidth="1"/>
    <col min="10748" max="10749" width="6.7109375" style="89" customWidth="1"/>
    <col min="10750" max="10750" width="12.85546875" style="89" customWidth="1"/>
    <col min="10751" max="10751" width="6" style="89" customWidth="1"/>
    <col min="10752" max="10752" width="14.140625" style="89" customWidth="1"/>
    <col min="10753" max="10753" width="0" style="89" hidden="1" customWidth="1"/>
    <col min="10754" max="10755" width="9.140625" style="89" customWidth="1"/>
    <col min="10756" max="10994" width="8.85546875" style="89"/>
    <col min="10995" max="10995" width="50.85546875" style="89" customWidth="1"/>
    <col min="10996" max="10997" width="6.7109375" style="89" customWidth="1"/>
    <col min="10998" max="10998" width="12.85546875" style="89" customWidth="1"/>
    <col min="10999" max="10999" width="6" style="89" customWidth="1"/>
    <col min="11000" max="11001" width="14.140625" style="89" customWidth="1"/>
    <col min="11002" max="11002" width="8.85546875" style="89"/>
    <col min="11003" max="11003" width="50.85546875" style="89" customWidth="1"/>
    <col min="11004" max="11005" width="6.7109375" style="89" customWidth="1"/>
    <col min="11006" max="11006" width="12.85546875" style="89" customWidth="1"/>
    <col min="11007" max="11007" width="6" style="89" customWidth="1"/>
    <col min="11008" max="11008" width="14.140625" style="89" customWidth="1"/>
    <col min="11009" max="11009" width="0" style="89" hidden="1" customWidth="1"/>
    <col min="11010" max="11011" width="9.140625" style="89" customWidth="1"/>
    <col min="11012" max="11250" width="8.85546875" style="89"/>
    <col min="11251" max="11251" width="50.85546875" style="89" customWidth="1"/>
    <col min="11252" max="11253" width="6.7109375" style="89" customWidth="1"/>
    <col min="11254" max="11254" width="12.85546875" style="89" customWidth="1"/>
    <col min="11255" max="11255" width="6" style="89" customWidth="1"/>
    <col min="11256" max="11257" width="14.140625" style="89" customWidth="1"/>
    <col min="11258" max="11258" width="8.85546875" style="89"/>
    <col min="11259" max="11259" width="50.85546875" style="89" customWidth="1"/>
    <col min="11260" max="11261" width="6.7109375" style="89" customWidth="1"/>
    <col min="11262" max="11262" width="12.85546875" style="89" customWidth="1"/>
    <col min="11263" max="11263" width="6" style="89" customWidth="1"/>
    <col min="11264" max="11264" width="14.140625" style="89" customWidth="1"/>
    <col min="11265" max="11265" width="0" style="89" hidden="1" customWidth="1"/>
    <col min="11266" max="11267" width="9.140625" style="89" customWidth="1"/>
    <col min="11268" max="11506" width="8.85546875" style="89"/>
    <col min="11507" max="11507" width="50.85546875" style="89" customWidth="1"/>
    <col min="11508" max="11509" width="6.7109375" style="89" customWidth="1"/>
    <col min="11510" max="11510" width="12.85546875" style="89" customWidth="1"/>
    <col min="11511" max="11511" width="6" style="89" customWidth="1"/>
    <col min="11512" max="11513" width="14.140625" style="89" customWidth="1"/>
    <col min="11514" max="11514" width="8.85546875" style="89"/>
    <col min="11515" max="11515" width="50.85546875" style="89" customWidth="1"/>
    <col min="11516" max="11517" width="6.7109375" style="89" customWidth="1"/>
    <col min="11518" max="11518" width="12.85546875" style="89" customWidth="1"/>
    <col min="11519" max="11519" width="6" style="89" customWidth="1"/>
    <col min="11520" max="11520" width="14.140625" style="89" customWidth="1"/>
    <col min="11521" max="11521" width="0" style="89" hidden="1" customWidth="1"/>
    <col min="11522" max="11523" width="9.140625" style="89" customWidth="1"/>
    <col min="11524" max="11762" width="8.85546875" style="89"/>
    <col min="11763" max="11763" width="50.85546875" style="89" customWidth="1"/>
    <col min="11764" max="11765" width="6.7109375" style="89" customWidth="1"/>
    <col min="11766" max="11766" width="12.85546875" style="89" customWidth="1"/>
    <col min="11767" max="11767" width="6" style="89" customWidth="1"/>
    <col min="11768" max="11769" width="14.140625" style="89" customWidth="1"/>
    <col min="11770" max="11770" width="8.85546875" style="89"/>
    <col min="11771" max="11771" width="50.85546875" style="89" customWidth="1"/>
    <col min="11772" max="11773" width="6.7109375" style="89" customWidth="1"/>
    <col min="11774" max="11774" width="12.85546875" style="89" customWidth="1"/>
    <col min="11775" max="11775" width="6" style="89" customWidth="1"/>
    <col min="11776" max="11776" width="14.140625" style="89" customWidth="1"/>
    <col min="11777" max="11777" width="0" style="89" hidden="1" customWidth="1"/>
    <col min="11778" max="11779" width="9.140625" style="89" customWidth="1"/>
    <col min="11780" max="12018" width="8.85546875" style="89"/>
    <col min="12019" max="12019" width="50.85546875" style="89" customWidth="1"/>
    <col min="12020" max="12021" width="6.7109375" style="89" customWidth="1"/>
    <col min="12022" max="12022" width="12.85546875" style="89" customWidth="1"/>
    <col min="12023" max="12023" width="6" style="89" customWidth="1"/>
    <col min="12024" max="12025" width="14.140625" style="89" customWidth="1"/>
    <col min="12026" max="12026" width="8.85546875" style="89"/>
    <col min="12027" max="12027" width="50.85546875" style="89" customWidth="1"/>
    <col min="12028" max="12029" width="6.7109375" style="89" customWidth="1"/>
    <col min="12030" max="12030" width="12.85546875" style="89" customWidth="1"/>
    <col min="12031" max="12031" width="6" style="89" customWidth="1"/>
    <col min="12032" max="12032" width="14.140625" style="89" customWidth="1"/>
    <col min="12033" max="12033" width="0" style="89" hidden="1" customWidth="1"/>
    <col min="12034" max="12035" width="9.140625" style="89" customWidth="1"/>
    <col min="12036" max="12274" width="8.85546875" style="89"/>
    <col min="12275" max="12275" width="50.85546875" style="89" customWidth="1"/>
    <col min="12276" max="12277" width="6.7109375" style="89" customWidth="1"/>
    <col min="12278" max="12278" width="12.85546875" style="89" customWidth="1"/>
    <col min="12279" max="12279" width="6" style="89" customWidth="1"/>
    <col min="12280" max="12281" width="14.140625" style="89" customWidth="1"/>
    <col min="12282" max="12282" width="8.85546875" style="89"/>
    <col min="12283" max="12283" width="50.85546875" style="89" customWidth="1"/>
    <col min="12284" max="12285" width="6.7109375" style="89" customWidth="1"/>
    <col min="12286" max="12286" width="12.85546875" style="89" customWidth="1"/>
    <col min="12287" max="12287" width="6" style="89" customWidth="1"/>
    <col min="12288" max="12288" width="14.140625" style="89" customWidth="1"/>
    <col min="12289" max="12289" width="0" style="89" hidden="1" customWidth="1"/>
    <col min="12290" max="12291" width="9.140625" style="89" customWidth="1"/>
    <col min="12292" max="12530" width="8.85546875" style="89"/>
    <col min="12531" max="12531" width="50.85546875" style="89" customWidth="1"/>
    <col min="12532" max="12533" width="6.7109375" style="89" customWidth="1"/>
    <col min="12534" max="12534" width="12.85546875" style="89" customWidth="1"/>
    <col min="12535" max="12535" width="6" style="89" customWidth="1"/>
    <col min="12536" max="12537" width="14.140625" style="89" customWidth="1"/>
    <col min="12538" max="12538" width="8.85546875" style="89"/>
    <col min="12539" max="12539" width="50.85546875" style="89" customWidth="1"/>
    <col min="12540" max="12541" width="6.7109375" style="89" customWidth="1"/>
    <col min="12542" max="12542" width="12.85546875" style="89" customWidth="1"/>
    <col min="12543" max="12543" width="6" style="89" customWidth="1"/>
    <col min="12544" max="12544" width="14.140625" style="89" customWidth="1"/>
    <col min="12545" max="12545" width="0" style="89" hidden="1" customWidth="1"/>
    <col min="12546" max="12547" width="9.140625" style="89" customWidth="1"/>
    <col min="12548" max="12786" width="8.85546875" style="89"/>
    <col min="12787" max="12787" width="50.85546875" style="89" customWidth="1"/>
    <col min="12788" max="12789" width="6.7109375" style="89" customWidth="1"/>
    <col min="12790" max="12790" width="12.85546875" style="89" customWidth="1"/>
    <col min="12791" max="12791" width="6" style="89" customWidth="1"/>
    <col min="12792" max="12793" width="14.140625" style="89" customWidth="1"/>
    <col min="12794" max="12794" width="8.85546875" style="89"/>
    <col min="12795" max="12795" width="50.85546875" style="89" customWidth="1"/>
    <col min="12796" max="12797" width="6.7109375" style="89" customWidth="1"/>
    <col min="12798" max="12798" width="12.85546875" style="89" customWidth="1"/>
    <col min="12799" max="12799" width="6" style="89" customWidth="1"/>
    <col min="12800" max="12800" width="14.140625" style="89" customWidth="1"/>
    <col min="12801" max="12801" width="0" style="89" hidden="1" customWidth="1"/>
    <col min="12802" max="12803" width="9.140625" style="89" customWidth="1"/>
    <col min="12804" max="13042" width="8.85546875" style="89"/>
    <col min="13043" max="13043" width="50.85546875" style="89" customWidth="1"/>
    <col min="13044" max="13045" width="6.7109375" style="89" customWidth="1"/>
    <col min="13046" max="13046" width="12.85546875" style="89" customWidth="1"/>
    <col min="13047" max="13047" width="6" style="89" customWidth="1"/>
    <col min="13048" max="13049" width="14.140625" style="89" customWidth="1"/>
    <col min="13050" max="13050" width="8.85546875" style="89"/>
    <col min="13051" max="13051" width="50.85546875" style="89" customWidth="1"/>
    <col min="13052" max="13053" width="6.7109375" style="89" customWidth="1"/>
    <col min="13054" max="13054" width="12.85546875" style="89" customWidth="1"/>
    <col min="13055" max="13055" width="6" style="89" customWidth="1"/>
    <col min="13056" max="13056" width="14.140625" style="89" customWidth="1"/>
    <col min="13057" max="13057" width="0" style="89" hidden="1" customWidth="1"/>
    <col min="13058" max="13059" width="9.140625" style="89" customWidth="1"/>
    <col min="13060" max="13298" width="8.85546875" style="89"/>
    <col min="13299" max="13299" width="50.85546875" style="89" customWidth="1"/>
    <col min="13300" max="13301" width="6.7109375" style="89" customWidth="1"/>
    <col min="13302" max="13302" width="12.85546875" style="89" customWidth="1"/>
    <col min="13303" max="13303" width="6" style="89" customWidth="1"/>
    <col min="13304" max="13305" width="14.140625" style="89" customWidth="1"/>
    <col min="13306" max="13306" width="8.85546875" style="89"/>
    <col min="13307" max="13307" width="50.85546875" style="89" customWidth="1"/>
    <col min="13308" max="13309" width="6.7109375" style="89" customWidth="1"/>
    <col min="13310" max="13310" width="12.85546875" style="89" customWidth="1"/>
    <col min="13311" max="13311" width="6" style="89" customWidth="1"/>
    <col min="13312" max="13312" width="14.140625" style="89" customWidth="1"/>
    <col min="13313" max="13313" width="0" style="89" hidden="1" customWidth="1"/>
    <col min="13314" max="13315" width="9.140625" style="89" customWidth="1"/>
    <col min="13316" max="13554" width="8.85546875" style="89"/>
    <col min="13555" max="13555" width="50.85546875" style="89" customWidth="1"/>
    <col min="13556" max="13557" width="6.7109375" style="89" customWidth="1"/>
    <col min="13558" max="13558" width="12.85546875" style="89" customWidth="1"/>
    <col min="13559" max="13559" width="6" style="89" customWidth="1"/>
    <col min="13560" max="13561" width="14.140625" style="89" customWidth="1"/>
    <col min="13562" max="13562" width="8.85546875" style="89"/>
    <col min="13563" max="13563" width="50.85546875" style="89" customWidth="1"/>
    <col min="13564" max="13565" width="6.7109375" style="89" customWidth="1"/>
    <col min="13566" max="13566" width="12.85546875" style="89" customWidth="1"/>
    <col min="13567" max="13567" width="6" style="89" customWidth="1"/>
    <col min="13568" max="13568" width="14.140625" style="89" customWidth="1"/>
    <col min="13569" max="13569" width="0" style="89" hidden="1" customWidth="1"/>
    <col min="13570" max="13571" width="9.140625" style="89" customWidth="1"/>
    <col min="13572" max="13810" width="8.85546875" style="89"/>
    <col min="13811" max="13811" width="50.85546875" style="89" customWidth="1"/>
    <col min="13812" max="13813" width="6.7109375" style="89" customWidth="1"/>
    <col min="13814" max="13814" width="12.85546875" style="89" customWidth="1"/>
    <col min="13815" max="13815" width="6" style="89" customWidth="1"/>
    <col min="13816" max="13817" width="14.140625" style="89" customWidth="1"/>
    <col min="13818" max="13818" width="8.85546875" style="89"/>
    <col min="13819" max="13819" width="50.85546875" style="89" customWidth="1"/>
    <col min="13820" max="13821" width="6.7109375" style="89" customWidth="1"/>
    <col min="13822" max="13822" width="12.85546875" style="89" customWidth="1"/>
    <col min="13823" max="13823" width="6" style="89" customWidth="1"/>
    <col min="13824" max="13824" width="14.140625" style="89" customWidth="1"/>
    <col min="13825" max="13825" width="0" style="89" hidden="1" customWidth="1"/>
    <col min="13826" max="13827" width="9.140625" style="89" customWidth="1"/>
    <col min="13828" max="14066" width="8.85546875" style="89"/>
    <col min="14067" max="14067" width="50.85546875" style="89" customWidth="1"/>
    <col min="14068" max="14069" width="6.7109375" style="89" customWidth="1"/>
    <col min="14070" max="14070" width="12.85546875" style="89" customWidth="1"/>
    <col min="14071" max="14071" width="6" style="89" customWidth="1"/>
    <col min="14072" max="14073" width="14.140625" style="89" customWidth="1"/>
    <col min="14074" max="14074" width="8.85546875" style="89"/>
    <col min="14075" max="14075" width="50.85546875" style="89" customWidth="1"/>
    <col min="14076" max="14077" width="6.7109375" style="89" customWidth="1"/>
    <col min="14078" max="14078" width="12.85546875" style="89" customWidth="1"/>
    <col min="14079" max="14079" width="6" style="89" customWidth="1"/>
    <col min="14080" max="14080" width="14.140625" style="89" customWidth="1"/>
    <col min="14081" max="14081" width="0" style="89" hidden="1" customWidth="1"/>
    <col min="14082" max="14083" width="9.140625" style="89" customWidth="1"/>
    <col min="14084" max="14322" width="8.85546875" style="89"/>
    <col min="14323" max="14323" width="50.85546875" style="89" customWidth="1"/>
    <col min="14324" max="14325" width="6.7109375" style="89" customWidth="1"/>
    <col min="14326" max="14326" width="12.85546875" style="89" customWidth="1"/>
    <col min="14327" max="14327" width="6" style="89" customWidth="1"/>
    <col min="14328" max="14329" width="14.140625" style="89" customWidth="1"/>
    <col min="14330" max="14330" width="8.85546875" style="89"/>
    <col min="14331" max="14331" width="50.85546875" style="89" customWidth="1"/>
    <col min="14332" max="14333" width="6.7109375" style="89" customWidth="1"/>
    <col min="14334" max="14334" width="12.85546875" style="89" customWidth="1"/>
    <col min="14335" max="14335" width="6" style="89" customWidth="1"/>
    <col min="14336" max="14336" width="14.140625" style="89" customWidth="1"/>
    <col min="14337" max="14337" width="0" style="89" hidden="1" customWidth="1"/>
    <col min="14338" max="14339" width="9.140625" style="89" customWidth="1"/>
    <col min="14340" max="14578" width="8.85546875" style="89"/>
    <col min="14579" max="14579" width="50.85546875" style="89" customWidth="1"/>
    <col min="14580" max="14581" width="6.7109375" style="89" customWidth="1"/>
    <col min="14582" max="14582" width="12.85546875" style="89" customWidth="1"/>
    <col min="14583" max="14583" width="6" style="89" customWidth="1"/>
    <col min="14584" max="14585" width="14.140625" style="89" customWidth="1"/>
    <col min="14586" max="14586" width="8.85546875" style="89"/>
    <col min="14587" max="14587" width="50.85546875" style="89" customWidth="1"/>
    <col min="14588" max="14589" width="6.7109375" style="89" customWidth="1"/>
    <col min="14590" max="14590" width="12.85546875" style="89" customWidth="1"/>
    <col min="14591" max="14591" width="6" style="89" customWidth="1"/>
    <col min="14592" max="14592" width="14.140625" style="89" customWidth="1"/>
    <col min="14593" max="14593" width="0" style="89" hidden="1" customWidth="1"/>
    <col min="14594" max="14595" width="9.140625" style="89" customWidth="1"/>
    <col min="14596" max="14834" width="8.85546875" style="89"/>
    <col min="14835" max="14835" width="50.85546875" style="89" customWidth="1"/>
    <col min="14836" max="14837" width="6.7109375" style="89" customWidth="1"/>
    <col min="14838" max="14838" width="12.85546875" style="89" customWidth="1"/>
    <col min="14839" max="14839" width="6" style="89" customWidth="1"/>
    <col min="14840" max="14841" width="14.140625" style="89" customWidth="1"/>
    <col min="14842" max="14842" width="8.85546875" style="89"/>
    <col min="14843" max="14843" width="50.85546875" style="89" customWidth="1"/>
    <col min="14844" max="14845" width="6.7109375" style="89" customWidth="1"/>
    <col min="14846" max="14846" width="12.85546875" style="89" customWidth="1"/>
    <col min="14847" max="14847" width="6" style="89" customWidth="1"/>
    <col min="14848" max="14848" width="14.140625" style="89" customWidth="1"/>
    <col min="14849" max="14849" width="0" style="89" hidden="1" customWidth="1"/>
    <col min="14850" max="14851" width="9.140625" style="89" customWidth="1"/>
    <col min="14852" max="15090" width="8.85546875" style="89"/>
    <col min="15091" max="15091" width="50.85546875" style="89" customWidth="1"/>
    <col min="15092" max="15093" width="6.7109375" style="89" customWidth="1"/>
    <col min="15094" max="15094" width="12.85546875" style="89" customWidth="1"/>
    <col min="15095" max="15095" width="6" style="89" customWidth="1"/>
    <col min="15096" max="15097" width="14.140625" style="89" customWidth="1"/>
    <col min="15098" max="15098" width="8.85546875" style="89"/>
    <col min="15099" max="15099" width="50.85546875" style="89" customWidth="1"/>
    <col min="15100" max="15101" width="6.7109375" style="89" customWidth="1"/>
    <col min="15102" max="15102" width="12.85546875" style="89" customWidth="1"/>
    <col min="15103" max="15103" width="6" style="89" customWidth="1"/>
    <col min="15104" max="15104" width="14.140625" style="89" customWidth="1"/>
    <col min="15105" max="15105" width="0" style="89" hidden="1" customWidth="1"/>
    <col min="15106" max="15107" width="9.140625" style="89" customWidth="1"/>
    <col min="15108" max="15346" width="8.85546875" style="89"/>
    <col min="15347" max="15347" width="50.85546875" style="89" customWidth="1"/>
    <col min="15348" max="15349" width="6.7109375" style="89" customWidth="1"/>
    <col min="15350" max="15350" width="12.85546875" style="89" customWidth="1"/>
    <col min="15351" max="15351" width="6" style="89" customWidth="1"/>
    <col min="15352" max="15353" width="14.140625" style="89" customWidth="1"/>
    <col min="15354" max="15354" width="8.85546875" style="89"/>
    <col min="15355" max="15355" width="50.85546875" style="89" customWidth="1"/>
    <col min="15356" max="15357" width="6.7109375" style="89" customWidth="1"/>
    <col min="15358" max="15358" width="12.85546875" style="89" customWidth="1"/>
    <col min="15359" max="15359" width="6" style="89" customWidth="1"/>
    <col min="15360" max="15360" width="14.140625" style="89" customWidth="1"/>
    <col min="15361" max="15361" width="0" style="89" hidden="1" customWidth="1"/>
    <col min="15362" max="15363" width="9.140625" style="89" customWidth="1"/>
    <col min="15364" max="15602" width="8.85546875" style="89"/>
    <col min="15603" max="15603" width="50.85546875" style="89" customWidth="1"/>
    <col min="15604" max="15605" width="6.7109375" style="89" customWidth="1"/>
    <col min="15606" max="15606" width="12.85546875" style="89" customWidth="1"/>
    <col min="15607" max="15607" width="6" style="89" customWidth="1"/>
    <col min="15608" max="15609" width="14.140625" style="89" customWidth="1"/>
    <col min="15610" max="15610" width="8.85546875" style="89"/>
    <col min="15611" max="15611" width="50.85546875" style="89" customWidth="1"/>
    <col min="15612" max="15613" width="6.7109375" style="89" customWidth="1"/>
    <col min="15614" max="15614" width="12.85546875" style="89" customWidth="1"/>
    <col min="15615" max="15615" width="6" style="89" customWidth="1"/>
    <col min="15616" max="15616" width="14.140625" style="89" customWidth="1"/>
    <col min="15617" max="15617" width="0" style="89" hidden="1" customWidth="1"/>
    <col min="15618" max="15619" width="9.140625" style="89" customWidth="1"/>
    <col min="15620" max="15858" width="8.85546875" style="89"/>
    <col min="15859" max="15859" width="50.85546875" style="89" customWidth="1"/>
    <col min="15860" max="15861" width="6.7109375" style="89" customWidth="1"/>
    <col min="15862" max="15862" width="12.85546875" style="89" customWidth="1"/>
    <col min="15863" max="15863" width="6" style="89" customWidth="1"/>
    <col min="15864" max="15865" width="14.140625" style="89" customWidth="1"/>
    <col min="15866" max="15866" width="8.85546875" style="89"/>
    <col min="15867" max="15867" width="50.85546875" style="89" customWidth="1"/>
    <col min="15868" max="15869" width="6.7109375" style="89" customWidth="1"/>
    <col min="15870" max="15870" width="12.85546875" style="89" customWidth="1"/>
    <col min="15871" max="15871" width="6" style="89" customWidth="1"/>
    <col min="15872" max="15872" width="14.140625" style="89" customWidth="1"/>
    <col min="15873" max="15873" width="0" style="89" hidden="1" customWidth="1"/>
    <col min="15874" max="15875" width="9.140625" style="89" customWidth="1"/>
    <col min="15876" max="16114" width="8.85546875" style="89"/>
    <col min="16115" max="16115" width="50.85546875" style="89" customWidth="1"/>
    <col min="16116" max="16117" width="6.7109375" style="89" customWidth="1"/>
    <col min="16118" max="16118" width="12.85546875" style="89" customWidth="1"/>
    <col min="16119" max="16119" width="6" style="89" customWidth="1"/>
    <col min="16120" max="16121" width="14.140625" style="89" customWidth="1"/>
    <col min="16122" max="16122" width="8.85546875" style="89"/>
    <col min="16123" max="16123" width="50.85546875" style="89" customWidth="1"/>
    <col min="16124" max="16125" width="6.7109375" style="89" customWidth="1"/>
    <col min="16126" max="16126" width="12.85546875" style="89" customWidth="1"/>
    <col min="16127" max="16127" width="6" style="89" customWidth="1"/>
    <col min="16128" max="16128" width="14.140625" style="89" customWidth="1"/>
    <col min="16129" max="16129" width="0" style="89" hidden="1" customWidth="1"/>
    <col min="16130" max="16131" width="9.140625" style="89" customWidth="1"/>
    <col min="16132" max="16370" width="8.85546875" style="89"/>
    <col min="16371" max="16371" width="50.85546875" style="89" customWidth="1"/>
    <col min="16372" max="16373" width="6.7109375" style="89" customWidth="1"/>
    <col min="16374" max="16374" width="12.85546875" style="89" customWidth="1"/>
    <col min="16375" max="16375" width="6" style="89" customWidth="1"/>
    <col min="16376" max="16377" width="14.140625" style="89" customWidth="1"/>
    <col min="16378" max="16378" width="8.85546875" style="89"/>
    <col min="16379" max="16384" width="9.140625" style="89" customWidth="1"/>
  </cols>
  <sheetData>
    <row r="1" spans="1:6" x14ac:dyDescent="0.2">
      <c r="A1" s="346" t="s">
        <v>285</v>
      </c>
      <c r="B1" s="346"/>
      <c r="C1" s="346"/>
      <c r="D1" s="346"/>
      <c r="E1" s="346"/>
      <c r="F1" s="346"/>
    </row>
    <row r="2" spans="1:6" x14ac:dyDescent="0.2">
      <c r="A2" s="346" t="s">
        <v>286</v>
      </c>
      <c r="B2" s="346"/>
      <c r="C2" s="346"/>
      <c r="D2" s="346"/>
      <c r="E2" s="346"/>
      <c r="F2" s="346"/>
    </row>
    <row r="3" spans="1:6" x14ac:dyDescent="0.2">
      <c r="A3" s="346" t="s">
        <v>681</v>
      </c>
      <c r="B3" s="346"/>
      <c r="C3" s="346"/>
      <c r="D3" s="346"/>
      <c r="E3" s="346"/>
      <c r="F3" s="346"/>
    </row>
    <row r="4" spans="1:6" x14ac:dyDescent="0.2">
      <c r="A4" s="90"/>
      <c r="B4" s="90"/>
      <c r="C4" s="90"/>
      <c r="D4" s="90"/>
      <c r="E4" s="90"/>
      <c r="F4" s="91"/>
    </row>
    <row r="5" spans="1:6" ht="50.25" customHeight="1" x14ac:dyDescent="0.2">
      <c r="A5" s="347" t="s">
        <v>677</v>
      </c>
      <c r="B5" s="347"/>
      <c r="C5" s="347"/>
      <c r="D5" s="347"/>
      <c r="E5" s="347"/>
      <c r="F5" s="347"/>
    </row>
    <row r="6" spans="1:6" ht="18.75" x14ac:dyDescent="0.3">
      <c r="A6" s="92"/>
      <c r="B6" s="92"/>
      <c r="C6" s="92"/>
      <c r="D6" s="92"/>
      <c r="E6" s="92"/>
      <c r="F6" s="329" t="s">
        <v>1</v>
      </c>
    </row>
    <row r="7" spans="1:6" x14ac:dyDescent="0.2">
      <c r="A7" s="348" t="s">
        <v>3</v>
      </c>
      <c r="B7" s="349" t="s">
        <v>287</v>
      </c>
      <c r="C7" s="349" t="s">
        <v>288</v>
      </c>
      <c r="D7" s="349" t="s">
        <v>289</v>
      </c>
      <c r="E7" s="349" t="s">
        <v>290</v>
      </c>
      <c r="F7" s="345" t="s">
        <v>291</v>
      </c>
    </row>
    <row r="8" spans="1:6" x14ac:dyDescent="0.2">
      <c r="A8" s="348"/>
      <c r="B8" s="349"/>
      <c r="C8" s="349"/>
      <c r="D8" s="349"/>
      <c r="E8" s="349"/>
      <c r="F8" s="345"/>
    </row>
    <row r="9" spans="1:6" x14ac:dyDescent="0.2">
      <c r="A9" s="93">
        <v>1</v>
      </c>
      <c r="B9" s="94" t="s">
        <v>292</v>
      </c>
      <c r="C9" s="94" t="s">
        <v>293</v>
      </c>
      <c r="D9" s="94" t="s">
        <v>294</v>
      </c>
      <c r="E9" s="94" t="s">
        <v>295</v>
      </c>
      <c r="F9" s="95">
        <v>6</v>
      </c>
    </row>
    <row r="10" spans="1:6" ht="15.75" x14ac:dyDescent="0.25">
      <c r="A10" s="96" t="s">
        <v>296</v>
      </c>
      <c r="B10" s="97" t="s">
        <v>297</v>
      </c>
      <c r="C10" s="97"/>
      <c r="D10" s="97"/>
      <c r="E10" s="97"/>
      <c r="F10" s="98">
        <f>SUM(F11+F15+F22+F38+F41+F32+F35)</f>
        <v>111732.90000000001</v>
      </c>
    </row>
    <row r="11" spans="1:6" ht="28.5" x14ac:dyDescent="0.2">
      <c r="A11" s="99" t="s">
        <v>298</v>
      </c>
      <c r="B11" s="100" t="s">
        <v>297</v>
      </c>
      <c r="C11" s="100" t="s">
        <v>299</v>
      </c>
      <c r="D11" s="100"/>
      <c r="E11" s="100"/>
      <c r="F11" s="101">
        <f>SUM(F14)</f>
        <v>1772.82</v>
      </c>
    </row>
    <row r="12" spans="1:6" x14ac:dyDescent="0.2">
      <c r="A12" s="102" t="s">
        <v>300</v>
      </c>
      <c r="B12" s="100" t="s">
        <v>297</v>
      </c>
      <c r="C12" s="100" t="s">
        <v>299</v>
      </c>
      <c r="D12" s="100" t="s">
        <v>301</v>
      </c>
      <c r="E12" s="100"/>
      <c r="F12" s="101">
        <f>SUM(F14)</f>
        <v>1772.82</v>
      </c>
    </row>
    <row r="13" spans="1:6" x14ac:dyDescent="0.2">
      <c r="A13" s="103" t="s">
        <v>302</v>
      </c>
      <c r="B13" s="104" t="s">
        <v>297</v>
      </c>
      <c r="C13" s="104" t="s">
        <v>299</v>
      </c>
      <c r="D13" s="104" t="s">
        <v>301</v>
      </c>
      <c r="E13" s="104"/>
      <c r="F13" s="105">
        <f>SUM(F14)</f>
        <v>1772.82</v>
      </c>
    </row>
    <row r="14" spans="1:6" s="109" customFormat="1" ht="38.25" x14ac:dyDescent="0.2">
      <c r="A14" s="106" t="s">
        <v>303</v>
      </c>
      <c r="B14" s="107" t="s">
        <v>297</v>
      </c>
      <c r="C14" s="107" t="s">
        <v>299</v>
      </c>
      <c r="D14" s="107" t="s">
        <v>301</v>
      </c>
      <c r="E14" s="107" t="s">
        <v>304</v>
      </c>
      <c r="F14" s="108">
        <v>1772.82</v>
      </c>
    </row>
    <row r="15" spans="1:6" ht="28.5" x14ac:dyDescent="0.2">
      <c r="A15" s="99" t="s">
        <v>305</v>
      </c>
      <c r="B15" s="100" t="s">
        <v>297</v>
      </c>
      <c r="C15" s="100" t="s">
        <v>306</v>
      </c>
      <c r="D15" s="100"/>
      <c r="E15" s="100"/>
      <c r="F15" s="101">
        <f>SUM(F16+F18)</f>
        <v>4959.37</v>
      </c>
    </row>
    <row r="16" spans="1:6" s="112" customFormat="1" ht="25.5" x14ac:dyDescent="0.2">
      <c r="A16" s="110" t="s">
        <v>307</v>
      </c>
      <c r="B16" s="111" t="s">
        <v>297</v>
      </c>
      <c r="C16" s="111" t="s">
        <v>306</v>
      </c>
      <c r="D16" s="111" t="s">
        <v>308</v>
      </c>
      <c r="E16" s="100"/>
      <c r="F16" s="101">
        <f>SUM(F17)</f>
        <v>0</v>
      </c>
    </row>
    <row r="17" spans="1:250" s="109" customFormat="1" ht="38.25" x14ac:dyDescent="0.2">
      <c r="A17" s="106" t="s">
        <v>303</v>
      </c>
      <c r="B17" s="113" t="s">
        <v>297</v>
      </c>
      <c r="C17" s="113" t="s">
        <v>306</v>
      </c>
      <c r="D17" s="113" t="s">
        <v>308</v>
      </c>
      <c r="E17" s="107" t="s">
        <v>304</v>
      </c>
      <c r="F17" s="108">
        <v>0</v>
      </c>
    </row>
    <row r="18" spans="1:250" s="112" customFormat="1" x14ac:dyDescent="0.2">
      <c r="A18" s="102" t="s">
        <v>300</v>
      </c>
      <c r="B18" s="100" t="s">
        <v>297</v>
      </c>
      <c r="C18" s="100" t="s">
        <v>306</v>
      </c>
      <c r="D18" s="100" t="s">
        <v>309</v>
      </c>
      <c r="E18" s="100"/>
      <c r="F18" s="101">
        <f>SUM(F19)</f>
        <v>4959.37</v>
      </c>
    </row>
    <row r="19" spans="1:250" x14ac:dyDescent="0.2">
      <c r="A19" s="103" t="s">
        <v>310</v>
      </c>
      <c r="B19" s="104" t="s">
        <v>297</v>
      </c>
      <c r="C19" s="104" t="s">
        <v>306</v>
      </c>
      <c r="D19" s="104" t="s">
        <v>309</v>
      </c>
      <c r="E19" s="104"/>
      <c r="F19" s="105">
        <f>SUM(F20+F21)</f>
        <v>4959.37</v>
      </c>
    </row>
    <row r="20" spans="1:250" ht="38.25" x14ac:dyDescent="0.2">
      <c r="A20" s="106" t="s">
        <v>303</v>
      </c>
      <c r="B20" s="107" t="s">
        <v>297</v>
      </c>
      <c r="C20" s="107" t="s">
        <v>306</v>
      </c>
      <c r="D20" s="107" t="s">
        <v>309</v>
      </c>
      <c r="E20" s="107" t="s">
        <v>304</v>
      </c>
      <c r="F20" s="108">
        <v>3599.65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</row>
    <row r="21" spans="1:250" x14ac:dyDescent="0.2">
      <c r="A21" s="106" t="s">
        <v>311</v>
      </c>
      <c r="B21" s="107" t="s">
        <v>297</v>
      </c>
      <c r="C21" s="107" t="s">
        <v>306</v>
      </c>
      <c r="D21" s="107" t="s">
        <v>309</v>
      </c>
      <c r="E21" s="107" t="s">
        <v>312</v>
      </c>
      <c r="F21" s="108">
        <v>1359.72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</row>
    <row r="22" spans="1:250" ht="14.25" x14ac:dyDescent="0.2">
      <c r="A22" s="99" t="s">
        <v>313</v>
      </c>
      <c r="B22" s="114" t="s">
        <v>297</v>
      </c>
      <c r="C22" s="114" t="s">
        <v>314</v>
      </c>
      <c r="D22" s="114"/>
      <c r="E22" s="114"/>
      <c r="F22" s="115">
        <f>SUM(F25+F23)</f>
        <v>69852.800000000003</v>
      </c>
    </row>
    <row r="23" spans="1:250" ht="25.5" x14ac:dyDescent="0.2">
      <c r="A23" s="102" t="s">
        <v>315</v>
      </c>
      <c r="B23" s="116" t="s">
        <v>297</v>
      </c>
      <c r="C23" s="117" t="s">
        <v>314</v>
      </c>
      <c r="D23" s="100" t="s">
        <v>316</v>
      </c>
      <c r="E23" s="117"/>
      <c r="F23" s="101">
        <f>SUM(F24)</f>
        <v>1839.71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</row>
    <row r="24" spans="1:250" ht="38.25" x14ac:dyDescent="0.2">
      <c r="A24" s="106" t="s">
        <v>303</v>
      </c>
      <c r="B24" s="107" t="s">
        <v>297</v>
      </c>
      <c r="C24" s="107" t="s">
        <v>314</v>
      </c>
      <c r="D24" s="107" t="s">
        <v>316</v>
      </c>
      <c r="E24" s="107" t="s">
        <v>304</v>
      </c>
      <c r="F24" s="108">
        <v>1839.71</v>
      </c>
    </row>
    <row r="25" spans="1:250" x14ac:dyDescent="0.2">
      <c r="A25" s="102" t="s">
        <v>300</v>
      </c>
      <c r="B25" s="100" t="s">
        <v>297</v>
      </c>
      <c r="C25" s="100" t="s">
        <v>314</v>
      </c>
      <c r="D25" s="100"/>
      <c r="E25" s="100"/>
      <c r="F25" s="101">
        <f>SUM(F28+F26)</f>
        <v>68013.09</v>
      </c>
    </row>
    <row r="26" spans="1:250" x14ac:dyDescent="0.2">
      <c r="A26" s="103" t="s">
        <v>317</v>
      </c>
      <c r="B26" s="104" t="s">
        <v>297</v>
      </c>
      <c r="C26" s="104" t="s">
        <v>314</v>
      </c>
      <c r="D26" s="104" t="s">
        <v>318</v>
      </c>
      <c r="E26" s="104"/>
      <c r="F26" s="105">
        <f>SUM(F27)</f>
        <v>4137.97</v>
      </c>
    </row>
    <row r="27" spans="1:250" s="109" customFormat="1" ht="38.25" x14ac:dyDescent="0.2">
      <c r="A27" s="106" t="s">
        <v>303</v>
      </c>
      <c r="B27" s="107" t="s">
        <v>297</v>
      </c>
      <c r="C27" s="107" t="s">
        <v>314</v>
      </c>
      <c r="D27" s="107" t="s">
        <v>318</v>
      </c>
      <c r="E27" s="107" t="s">
        <v>304</v>
      </c>
      <c r="F27" s="108">
        <v>4137.97</v>
      </c>
    </row>
    <row r="28" spans="1:250" x14ac:dyDescent="0.2">
      <c r="A28" s="103" t="s">
        <v>310</v>
      </c>
      <c r="B28" s="104" t="s">
        <v>297</v>
      </c>
      <c r="C28" s="104" t="s">
        <v>314</v>
      </c>
      <c r="D28" s="104" t="s">
        <v>309</v>
      </c>
      <c r="E28" s="104"/>
      <c r="F28" s="105">
        <f>SUM(F29+F30+F31)</f>
        <v>63875.12</v>
      </c>
    </row>
    <row r="29" spans="1:250" s="109" customFormat="1" ht="38.25" x14ac:dyDescent="0.2">
      <c r="A29" s="106" t="s">
        <v>303</v>
      </c>
      <c r="B29" s="107" t="s">
        <v>297</v>
      </c>
      <c r="C29" s="107" t="s">
        <v>314</v>
      </c>
      <c r="D29" s="107" t="s">
        <v>309</v>
      </c>
      <c r="E29" s="107" t="s">
        <v>304</v>
      </c>
      <c r="F29" s="108">
        <v>55447.14</v>
      </c>
    </row>
    <row r="30" spans="1:250" s="109" customFormat="1" x14ac:dyDescent="0.2">
      <c r="A30" s="106" t="s">
        <v>319</v>
      </c>
      <c r="B30" s="107" t="s">
        <v>297</v>
      </c>
      <c r="C30" s="107" t="s">
        <v>314</v>
      </c>
      <c r="D30" s="107" t="s">
        <v>309</v>
      </c>
      <c r="E30" s="107" t="s">
        <v>312</v>
      </c>
      <c r="F30" s="108">
        <v>8394.2900000000009</v>
      </c>
    </row>
    <row r="31" spans="1:250" s="109" customFormat="1" x14ac:dyDescent="0.2">
      <c r="A31" s="106" t="s">
        <v>320</v>
      </c>
      <c r="B31" s="118" t="s">
        <v>297</v>
      </c>
      <c r="C31" s="119" t="s">
        <v>314</v>
      </c>
      <c r="D31" s="107" t="s">
        <v>309</v>
      </c>
      <c r="E31" s="119" t="s">
        <v>321</v>
      </c>
      <c r="F31" s="108">
        <v>33.69</v>
      </c>
    </row>
    <row r="32" spans="1:250" ht="15" x14ac:dyDescent="0.25">
      <c r="A32" s="99" t="s">
        <v>322</v>
      </c>
      <c r="B32" s="97" t="s">
        <v>297</v>
      </c>
      <c r="C32" s="120" t="s">
        <v>323</v>
      </c>
      <c r="D32" s="120"/>
      <c r="E32" s="120"/>
      <c r="F32" s="98">
        <f>SUM(F33)</f>
        <v>32.700000000000003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</row>
    <row r="33" spans="1:250" ht="38.25" x14ac:dyDescent="0.2">
      <c r="A33" s="102" t="s">
        <v>324</v>
      </c>
      <c r="B33" s="100" t="s">
        <v>297</v>
      </c>
      <c r="C33" s="100" t="s">
        <v>323</v>
      </c>
      <c r="D33" s="100" t="s">
        <v>325</v>
      </c>
      <c r="E33" s="100"/>
      <c r="F33" s="101">
        <f>SUM(F34)</f>
        <v>32.700000000000003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</row>
    <row r="34" spans="1:250" ht="26.25" x14ac:dyDescent="0.25">
      <c r="A34" s="106" t="s">
        <v>326</v>
      </c>
      <c r="B34" s="107" t="s">
        <v>297</v>
      </c>
      <c r="C34" s="107" t="s">
        <v>323</v>
      </c>
      <c r="D34" s="107" t="s">
        <v>325</v>
      </c>
      <c r="E34" s="107" t="s">
        <v>312</v>
      </c>
      <c r="F34" s="108">
        <v>32.700000000000003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</row>
    <row r="35" spans="1:250" ht="14.25" x14ac:dyDescent="0.2">
      <c r="A35" s="99" t="s">
        <v>327</v>
      </c>
      <c r="B35" s="114" t="s">
        <v>297</v>
      </c>
      <c r="C35" s="114" t="s">
        <v>328</v>
      </c>
      <c r="D35" s="114"/>
      <c r="E35" s="114"/>
      <c r="F35" s="98">
        <f>SUM(F36)</f>
        <v>3110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</row>
    <row r="36" spans="1:250" x14ac:dyDescent="0.2">
      <c r="A36" s="102" t="s">
        <v>327</v>
      </c>
      <c r="B36" s="100" t="s">
        <v>297</v>
      </c>
      <c r="C36" s="100" t="s">
        <v>328</v>
      </c>
      <c r="D36" s="100" t="s">
        <v>329</v>
      </c>
      <c r="E36" s="100"/>
      <c r="F36" s="101">
        <f>SUM(F37)</f>
        <v>3110</v>
      </c>
    </row>
    <row r="37" spans="1:250" ht="13.5" x14ac:dyDescent="0.25">
      <c r="A37" s="106" t="s">
        <v>320</v>
      </c>
      <c r="B37" s="107" t="s">
        <v>297</v>
      </c>
      <c r="C37" s="107" t="s">
        <v>328</v>
      </c>
      <c r="D37" s="107" t="s">
        <v>329</v>
      </c>
      <c r="E37" s="107" t="s">
        <v>321</v>
      </c>
      <c r="F37" s="108">
        <v>3110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</row>
    <row r="38" spans="1:250" ht="14.25" x14ac:dyDescent="0.2">
      <c r="A38" s="99" t="s">
        <v>330</v>
      </c>
      <c r="B38" s="97" t="s">
        <v>297</v>
      </c>
      <c r="C38" s="97" t="s">
        <v>331</v>
      </c>
      <c r="D38" s="97"/>
      <c r="E38" s="97"/>
      <c r="F38" s="98">
        <f>SUM(F39)</f>
        <v>0</v>
      </c>
    </row>
    <row r="39" spans="1:250" s="112" customFormat="1" x14ac:dyDescent="0.2">
      <c r="A39" s="102" t="s">
        <v>332</v>
      </c>
      <c r="B39" s="116" t="s">
        <v>297</v>
      </c>
      <c r="C39" s="116" t="s">
        <v>331</v>
      </c>
      <c r="D39" s="116" t="s">
        <v>333</v>
      </c>
      <c r="E39" s="116"/>
      <c r="F39" s="101">
        <f t="shared" ref="F39" si="0">SUM(F40)</f>
        <v>0</v>
      </c>
    </row>
    <row r="40" spans="1:250" s="109" customFormat="1" x14ac:dyDescent="0.2">
      <c r="A40" s="106" t="s">
        <v>320</v>
      </c>
      <c r="B40" s="118" t="s">
        <v>297</v>
      </c>
      <c r="C40" s="118" t="s">
        <v>331</v>
      </c>
      <c r="D40" s="118" t="s">
        <v>333</v>
      </c>
      <c r="E40" s="118" t="s">
        <v>321</v>
      </c>
      <c r="F40" s="108">
        <v>0</v>
      </c>
    </row>
    <row r="41" spans="1:250" ht="14.25" x14ac:dyDescent="0.2">
      <c r="A41" s="99" t="s">
        <v>334</v>
      </c>
      <c r="B41" s="97" t="s">
        <v>297</v>
      </c>
      <c r="C41" s="97" t="s">
        <v>335</v>
      </c>
      <c r="D41" s="97"/>
      <c r="E41" s="97"/>
      <c r="F41" s="98">
        <f>SUM(F42+F55+F68+F48+F60+F53+F89)</f>
        <v>32005.210000000003</v>
      </c>
    </row>
    <row r="42" spans="1:250" x14ac:dyDescent="0.2">
      <c r="A42" s="102" t="s">
        <v>300</v>
      </c>
      <c r="B42" s="100" t="s">
        <v>297</v>
      </c>
      <c r="C42" s="100" t="s">
        <v>335</v>
      </c>
      <c r="D42" s="100"/>
      <c r="E42" s="100"/>
      <c r="F42" s="101">
        <f>SUM(F43)</f>
        <v>1646.87</v>
      </c>
    </row>
    <row r="43" spans="1:250" x14ac:dyDescent="0.2">
      <c r="A43" s="103" t="s">
        <v>337</v>
      </c>
      <c r="B43" s="104" t="s">
        <v>338</v>
      </c>
      <c r="C43" s="104" t="s">
        <v>335</v>
      </c>
      <c r="D43" s="104"/>
      <c r="E43" s="104"/>
      <c r="F43" s="105">
        <f>SUM(F45+F46+F47+F44)</f>
        <v>1646.87</v>
      </c>
    </row>
    <row r="44" spans="1:250" ht="44.45" customHeight="1" x14ac:dyDescent="0.2">
      <c r="A44" s="106" t="s">
        <v>303</v>
      </c>
      <c r="B44" s="107" t="s">
        <v>297</v>
      </c>
      <c r="C44" s="107" t="s">
        <v>335</v>
      </c>
      <c r="D44" s="107" t="s">
        <v>576</v>
      </c>
      <c r="E44" s="107" t="s">
        <v>304</v>
      </c>
      <c r="F44" s="108">
        <v>36.07</v>
      </c>
    </row>
    <row r="45" spans="1:250" ht="44.45" customHeight="1" x14ac:dyDescent="0.2">
      <c r="A45" s="106" t="s">
        <v>303</v>
      </c>
      <c r="B45" s="107" t="s">
        <v>297</v>
      </c>
      <c r="C45" s="107" t="s">
        <v>335</v>
      </c>
      <c r="D45" s="107" t="s">
        <v>336</v>
      </c>
      <c r="E45" s="107" t="s">
        <v>304</v>
      </c>
      <c r="F45" s="108">
        <v>1201.22</v>
      </c>
    </row>
    <row r="46" spans="1:250" x14ac:dyDescent="0.2">
      <c r="A46" s="106" t="s">
        <v>319</v>
      </c>
      <c r="B46" s="107" t="s">
        <v>297</v>
      </c>
      <c r="C46" s="107" t="s">
        <v>335</v>
      </c>
      <c r="D46" s="107" t="s">
        <v>336</v>
      </c>
      <c r="E46" s="107" t="s">
        <v>312</v>
      </c>
      <c r="F46" s="108">
        <v>332.63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</row>
    <row r="47" spans="1:250" ht="38.25" x14ac:dyDescent="0.2">
      <c r="A47" s="106" t="s">
        <v>303</v>
      </c>
      <c r="B47" s="107" t="s">
        <v>297</v>
      </c>
      <c r="C47" s="107" t="s">
        <v>335</v>
      </c>
      <c r="D47" s="107" t="s">
        <v>339</v>
      </c>
      <c r="E47" s="107" t="s">
        <v>304</v>
      </c>
      <c r="F47" s="108">
        <v>76.95</v>
      </c>
    </row>
    <row r="48" spans="1:250" ht="25.5" x14ac:dyDescent="0.2">
      <c r="A48" s="102" t="s">
        <v>340</v>
      </c>
      <c r="B48" s="116" t="s">
        <v>297</v>
      </c>
      <c r="C48" s="116" t="s">
        <v>335</v>
      </c>
      <c r="D48" s="116" t="s">
        <v>341</v>
      </c>
      <c r="E48" s="116"/>
      <c r="F48" s="101">
        <f>SUM(F49)</f>
        <v>964</v>
      </c>
    </row>
    <row r="49" spans="1:250" ht="25.5" x14ac:dyDescent="0.2">
      <c r="A49" s="103" t="s">
        <v>342</v>
      </c>
      <c r="B49" s="123" t="s">
        <v>297</v>
      </c>
      <c r="C49" s="123" t="s">
        <v>335</v>
      </c>
      <c r="D49" s="123" t="s">
        <v>341</v>
      </c>
      <c r="E49" s="123"/>
      <c r="F49" s="105">
        <f>SUM(F50+F51+F52)</f>
        <v>964</v>
      </c>
    </row>
    <row r="50" spans="1:250" ht="38.25" x14ac:dyDescent="0.2">
      <c r="A50" s="106" t="s">
        <v>303</v>
      </c>
      <c r="B50" s="107" t="s">
        <v>297</v>
      </c>
      <c r="C50" s="107" t="s">
        <v>335</v>
      </c>
      <c r="D50" s="118" t="s">
        <v>341</v>
      </c>
      <c r="E50" s="107" t="s">
        <v>304</v>
      </c>
      <c r="F50" s="108">
        <v>712</v>
      </c>
    </row>
    <row r="51" spans="1:250" ht="38.25" x14ac:dyDescent="0.2">
      <c r="A51" s="106" t="s">
        <v>303</v>
      </c>
      <c r="B51" s="104" t="s">
        <v>297</v>
      </c>
      <c r="C51" s="104" t="s">
        <v>335</v>
      </c>
      <c r="D51" s="118" t="s">
        <v>343</v>
      </c>
      <c r="E51" s="107" t="s">
        <v>304</v>
      </c>
      <c r="F51" s="108">
        <v>160.30000000000001</v>
      </c>
    </row>
    <row r="52" spans="1:250" x14ac:dyDescent="0.2">
      <c r="A52" s="106" t="s">
        <v>319</v>
      </c>
      <c r="B52" s="107" t="s">
        <v>297</v>
      </c>
      <c r="C52" s="107" t="s">
        <v>335</v>
      </c>
      <c r="D52" s="118" t="s">
        <v>341</v>
      </c>
      <c r="E52" s="107" t="s">
        <v>312</v>
      </c>
      <c r="F52" s="108">
        <v>91.7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</row>
    <row r="53" spans="1:250" ht="38.25" x14ac:dyDescent="0.2">
      <c r="A53" s="103" t="s">
        <v>344</v>
      </c>
      <c r="B53" s="104" t="s">
        <v>297</v>
      </c>
      <c r="C53" s="104" t="s">
        <v>335</v>
      </c>
      <c r="D53" s="104" t="s">
        <v>345</v>
      </c>
      <c r="E53" s="104"/>
      <c r="F53" s="105">
        <f>SUM(F54)</f>
        <v>0.22</v>
      </c>
    </row>
    <row r="54" spans="1:250" x14ac:dyDescent="0.2">
      <c r="A54" s="106" t="s">
        <v>319</v>
      </c>
      <c r="B54" s="107" t="s">
        <v>297</v>
      </c>
      <c r="C54" s="107" t="s">
        <v>335</v>
      </c>
      <c r="D54" s="107" t="s">
        <v>345</v>
      </c>
      <c r="E54" s="107" t="s">
        <v>312</v>
      </c>
      <c r="F54" s="108">
        <v>0.22</v>
      </c>
    </row>
    <row r="55" spans="1:250" ht="25.5" x14ac:dyDescent="0.2">
      <c r="A55" s="102" t="s">
        <v>346</v>
      </c>
      <c r="B55" s="100" t="s">
        <v>297</v>
      </c>
      <c r="C55" s="100" t="s">
        <v>335</v>
      </c>
      <c r="D55" s="100" t="s">
        <v>347</v>
      </c>
      <c r="E55" s="100"/>
      <c r="F55" s="101">
        <f>SUM(F56)</f>
        <v>1873.22</v>
      </c>
    </row>
    <row r="56" spans="1:250" x14ac:dyDescent="0.2">
      <c r="A56" s="103" t="s">
        <v>348</v>
      </c>
      <c r="B56" s="104" t="s">
        <v>297</v>
      </c>
      <c r="C56" s="104" t="s">
        <v>335</v>
      </c>
      <c r="D56" s="104" t="s">
        <v>347</v>
      </c>
      <c r="E56" s="104"/>
      <c r="F56" s="105">
        <f>SUM(F57+F59+F58)</f>
        <v>1873.22</v>
      </c>
    </row>
    <row r="57" spans="1:250" x14ac:dyDescent="0.2">
      <c r="A57" s="106" t="s">
        <v>319</v>
      </c>
      <c r="B57" s="107" t="s">
        <v>297</v>
      </c>
      <c r="C57" s="107" t="s">
        <v>335</v>
      </c>
      <c r="D57" s="107" t="s">
        <v>349</v>
      </c>
      <c r="E57" s="107" t="s">
        <v>312</v>
      </c>
      <c r="F57" s="108">
        <v>1420.79</v>
      </c>
    </row>
    <row r="58" spans="1:250" x14ac:dyDescent="0.2">
      <c r="A58" s="106" t="s">
        <v>320</v>
      </c>
      <c r="B58" s="107" t="s">
        <v>297</v>
      </c>
      <c r="C58" s="107" t="s">
        <v>335</v>
      </c>
      <c r="D58" s="107" t="s">
        <v>349</v>
      </c>
      <c r="E58" s="107" t="s">
        <v>321</v>
      </c>
      <c r="F58" s="108">
        <v>116.89</v>
      </c>
    </row>
    <row r="59" spans="1:250" s="109" customFormat="1" x14ac:dyDescent="0.2">
      <c r="A59" s="106" t="s">
        <v>320</v>
      </c>
      <c r="B59" s="107" t="s">
        <v>297</v>
      </c>
      <c r="C59" s="107" t="s">
        <v>335</v>
      </c>
      <c r="D59" s="107" t="s">
        <v>350</v>
      </c>
      <c r="E59" s="107" t="s">
        <v>321</v>
      </c>
      <c r="F59" s="108">
        <v>335.54</v>
      </c>
    </row>
    <row r="60" spans="1:250" ht="13.5" x14ac:dyDescent="0.25">
      <c r="A60" s="102" t="s">
        <v>351</v>
      </c>
      <c r="B60" s="116" t="s">
        <v>297</v>
      </c>
      <c r="C60" s="116" t="s">
        <v>335</v>
      </c>
      <c r="D60" s="116"/>
      <c r="E60" s="116"/>
      <c r="F60" s="101">
        <f>SUM(F61)</f>
        <v>11432.3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</row>
    <row r="61" spans="1:250" ht="25.5" x14ac:dyDescent="0.2">
      <c r="A61" s="103" t="s">
        <v>352</v>
      </c>
      <c r="B61" s="123" t="s">
        <v>297</v>
      </c>
      <c r="C61" s="123" t="s">
        <v>335</v>
      </c>
      <c r="D61" s="123"/>
      <c r="E61" s="123"/>
      <c r="F61" s="108">
        <f>SUM(F62+F64)</f>
        <v>11432.3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</row>
    <row r="62" spans="1:250" x14ac:dyDescent="0.2">
      <c r="A62" s="103" t="s">
        <v>353</v>
      </c>
      <c r="B62" s="123" t="s">
        <v>297</v>
      </c>
      <c r="C62" s="123" t="s">
        <v>335</v>
      </c>
      <c r="D62" s="123" t="s">
        <v>354</v>
      </c>
      <c r="E62" s="123"/>
      <c r="F62" s="105">
        <f>SUM(F63)</f>
        <v>5674</v>
      </c>
    </row>
    <row r="63" spans="1:250" ht="48" customHeight="1" x14ac:dyDescent="0.25">
      <c r="A63" s="106" t="s">
        <v>303</v>
      </c>
      <c r="B63" s="118" t="s">
        <v>297</v>
      </c>
      <c r="C63" s="118" t="s">
        <v>335</v>
      </c>
      <c r="D63" s="118" t="s">
        <v>354</v>
      </c>
      <c r="E63" s="118" t="s">
        <v>304</v>
      </c>
      <c r="F63" s="108">
        <v>5674</v>
      </c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</row>
    <row r="64" spans="1:250" x14ac:dyDescent="0.2">
      <c r="A64" s="103" t="s">
        <v>353</v>
      </c>
      <c r="B64" s="123" t="s">
        <v>297</v>
      </c>
      <c r="C64" s="123" t="s">
        <v>335</v>
      </c>
      <c r="D64" s="123" t="s">
        <v>355</v>
      </c>
      <c r="E64" s="123"/>
      <c r="F64" s="105">
        <f>SUM(F65+F66+F67)</f>
        <v>5758.2999999999993</v>
      </c>
    </row>
    <row r="65" spans="1:250" ht="38.25" x14ac:dyDescent="0.2">
      <c r="A65" s="106" t="s">
        <v>303</v>
      </c>
      <c r="B65" s="107" t="s">
        <v>297</v>
      </c>
      <c r="C65" s="107" t="s">
        <v>335</v>
      </c>
      <c r="D65" s="118" t="s">
        <v>355</v>
      </c>
      <c r="E65" s="107" t="s">
        <v>304</v>
      </c>
      <c r="F65" s="108">
        <v>4585.58</v>
      </c>
    </row>
    <row r="66" spans="1:250" x14ac:dyDescent="0.2">
      <c r="A66" s="106" t="s">
        <v>319</v>
      </c>
      <c r="B66" s="107" t="s">
        <v>297</v>
      </c>
      <c r="C66" s="107" t="s">
        <v>335</v>
      </c>
      <c r="D66" s="118" t="s">
        <v>355</v>
      </c>
      <c r="E66" s="107" t="s">
        <v>312</v>
      </c>
      <c r="F66" s="108">
        <v>1159.23</v>
      </c>
    </row>
    <row r="67" spans="1:250" s="109" customFormat="1" x14ac:dyDescent="0.2">
      <c r="A67" s="106" t="s">
        <v>320</v>
      </c>
      <c r="B67" s="107" t="s">
        <v>297</v>
      </c>
      <c r="C67" s="107" t="s">
        <v>335</v>
      </c>
      <c r="D67" s="118" t="s">
        <v>355</v>
      </c>
      <c r="E67" s="107" t="s">
        <v>321</v>
      </c>
      <c r="F67" s="108">
        <v>13.49</v>
      </c>
    </row>
    <row r="68" spans="1:250" x14ac:dyDescent="0.2">
      <c r="A68" s="102" t="s">
        <v>356</v>
      </c>
      <c r="B68" s="116" t="s">
        <v>297</v>
      </c>
      <c r="C68" s="116" t="s">
        <v>335</v>
      </c>
      <c r="D68" s="116" t="s">
        <v>357</v>
      </c>
      <c r="E68" s="100"/>
      <c r="F68" s="101">
        <f>SUM(F69+F74+F87+F78)</f>
        <v>16088.6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</row>
    <row r="69" spans="1:250" ht="25.5" x14ac:dyDescent="0.2">
      <c r="A69" s="103" t="s">
        <v>358</v>
      </c>
      <c r="B69" s="123" t="s">
        <v>297</v>
      </c>
      <c r="C69" s="123" t="s">
        <v>335</v>
      </c>
      <c r="D69" s="123" t="s">
        <v>359</v>
      </c>
      <c r="E69" s="123"/>
      <c r="F69" s="105">
        <f>SUM(F70+F71+F72+F73)</f>
        <v>2469.5100000000002</v>
      </c>
    </row>
    <row r="70" spans="1:250" x14ac:dyDescent="0.2">
      <c r="A70" s="106" t="s">
        <v>319</v>
      </c>
      <c r="B70" s="118" t="s">
        <v>297</v>
      </c>
      <c r="C70" s="118" t="s">
        <v>335</v>
      </c>
      <c r="D70" s="118" t="s">
        <v>359</v>
      </c>
      <c r="E70" s="118" t="s">
        <v>312</v>
      </c>
      <c r="F70" s="108">
        <v>137.82</v>
      </c>
      <c r="G70" s="109"/>
      <c r="H70" s="109"/>
      <c r="I70" s="109"/>
      <c r="J70" s="109"/>
      <c r="K70" s="109"/>
      <c r="L70" s="109"/>
      <c r="M70" s="109"/>
      <c r="N70" s="109"/>
      <c r="O70" s="124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</row>
    <row r="71" spans="1:250" ht="38.25" x14ac:dyDescent="0.2">
      <c r="A71" s="106" t="s">
        <v>303</v>
      </c>
      <c r="B71" s="118" t="s">
        <v>297</v>
      </c>
      <c r="C71" s="118" t="s">
        <v>335</v>
      </c>
      <c r="D71" s="118" t="s">
        <v>360</v>
      </c>
      <c r="E71" s="118" t="s">
        <v>304</v>
      </c>
      <c r="F71" s="108">
        <v>2224.98</v>
      </c>
      <c r="G71" s="109"/>
      <c r="H71" s="109"/>
      <c r="I71" s="109"/>
      <c r="J71" s="109"/>
      <c r="K71" s="109"/>
      <c r="L71" s="109"/>
      <c r="M71" s="109"/>
      <c r="N71" s="109"/>
      <c r="O71" s="124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</row>
    <row r="72" spans="1:250" x14ac:dyDescent="0.2">
      <c r="A72" s="106" t="s">
        <v>319</v>
      </c>
      <c r="B72" s="118" t="s">
        <v>297</v>
      </c>
      <c r="C72" s="118" t="s">
        <v>335</v>
      </c>
      <c r="D72" s="118" t="s">
        <v>360</v>
      </c>
      <c r="E72" s="118" t="s">
        <v>312</v>
      </c>
      <c r="F72" s="108">
        <v>97.71</v>
      </c>
      <c r="G72" s="109"/>
      <c r="H72" s="109"/>
      <c r="I72" s="109"/>
      <c r="J72" s="109"/>
      <c r="K72" s="109"/>
      <c r="L72" s="109"/>
      <c r="M72" s="109"/>
      <c r="N72" s="109"/>
      <c r="O72" s="124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</row>
    <row r="73" spans="1:250" x14ac:dyDescent="0.2">
      <c r="A73" s="106" t="s">
        <v>361</v>
      </c>
      <c r="B73" s="118" t="s">
        <v>297</v>
      </c>
      <c r="C73" s="118" t="s">
        <v>335</v>
      </c>
      <c r="D73" s="118" t="s">
        <v>360</v>
      </c>
      <c r="E73" s="118" t="s">
        <v>362</v>
      </c>
      <c r="F73" s="108">
        <v>9</v>
      </c>
      <c r="G73" s="109"/>
      <c r="H73" s="109"/>
      <c r="I73" s="109"/>
      <c r="J73" s="109"/>
      <c r="K73" s="109"/>
      <c r="L73" s="109"/>
      <c r="M73" s="109"/>
      <c r="N73" s="109"/>
      <c r="O73" s="124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</row>
    <row r="74" spans="1:250" ht="25.5" x14ac:dyDescent="0.2">
      <c r="A74" s="125" t="s">
        <v>363</v>
      </c>
      <c r="B74" s="123" t="s">
        <v>297</v>
      </c>
      <c r="C74" s="123" t="s">
        <v>364</v>
      </c>
      <c r="D74" s="123" t="s">
        <v>365</v>
      </c>
      <c r="E74" s="123"/>
      <c r="F74" s="105">
        <f>SUM(F75+F80+F81+F83+F84+F85+F86+F76+F77+F82)</f>
        <v>11820.6</v>
      </c>
    </row>
    <row r="75" spans="1:250" x14ac:dyDescent="0.2">
      <c r="A75" s="106" t="s">
        <v>319</v>
      </c>
      <c r="B75" s="118" t="s">
        <v>297</v>
      </c>
      <c r="C75" s="118" t="s">
        <v>335</v>
      </c>
      <c r="D75" s="118" t="s">
        <v>365</v>
      </c>
      <c r="E75" s="118" t="s">
        <v>312</v>
      </c>
      <c r="F75" s="108">
        <v>2361.75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</row>
    <row r="76" spans="1:250" ht="25.5" x14ac:dyDescent="0.2">
      <c r="A76" s="106" t="s">
        <v>366</v>
      </c>
      <c r="B76" s="118" t="s">
        <v>297</v>
      </c>
      <c r="C76" s="118" t="s">
        <v>335</v>
      </c>
      <c r="D76" s="118" t="s">
        <v>365</v>
      </c>
      <c r="E76" s="118" t="s">
        <v>367</v>
      </c>
      <c r="F76" s="108">
        <v>1508.58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</row>
    <row r="77" spans="1:250" s="109" customFormat="1" ht="25.5" x14ac:dyDescent="0.2">
      <c r="A77" s="106" t="s">
        <v>368</v>
      </c>
      <c r="B77" s="118" t="s">
        <v>297</v>
      </c>
      <c r="C77" s="118" t="s">
        <v>335</v>
      </c>
      <c r="D77" s="118" t="s">
        <v>365</v>
      </c>
      <c r="E77" s="118" t="s">
        <v>369</v>
      </c>
      <c r="F77" s="108">
        <v>30</v>
      </c>
    </row>
    <row r="78" spans="1:250" x14ac:dyDescent="0.2">
      <c r="A78" s="102" t="s">
        <v>370</v>
      </c>
      <c r="B78" s="123"/>
      <c r="C78" s="123"/>
      <c r="D78" s="123"/>
      <c r="E78" s="123"/>
      <c r="F78" s="101">
        <f>SUM(F79)</f>
        <v>1700</v>
      </c>
    </row>
    <row r="79" spans="1:250" ht="25.5" x14ac:dyDescent="0.2">
      <c r="A79" s="106" t="s">
        <v>366</v>
      </c>
      <c r="B79" s="118" t="s">
        <v>297</v>
      </c>
      <c r="C79" s="118" t="s">
        <v>335</v>
      </c>
      <c r="D79" s="118" t="s">
        <v>371</v>
      </c>
      <c r="E79" s="118" t="s">
        <v>367</v>
      </c>
      <c r="F79" s="108">
        <v>1700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</row>
    <row r="80" spans="1:250" ht="38.25" x14ac:dyDescent="0.2">
      <c r="A80" s="106" t="s">
        <v>303</v>
      </c>
      <c r="B80" s="118" t="s">
        <v>297</v>
      </c>
      <c r="C80" s="118" t="s">
        <v>335</v>
      </c>
      <c r="D80" s="118" t="s">
        <v>372</v>
      </c>
      <c r="E80" s="118" t="s">
        <v>304</v>
      </c>
      <c r="F80" s="108">
        <v>2071.6799999999998</v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</row>
    <row r="81" spans="1:250" x14ac:dyDescent="0.2">
      <c r="A81" s="106" t="s">
        <v>319</v>
      </c>
      <c r="B81" s="118" t="s">
        <v>297</v>
      </c>
      <c r="C81" s="118" t="s">
        <v>335</v>
      </c>
      <c r="D81" s="118" t="s">
        <v>372</v>
      </c>
      <c r="E81" s="118" t="s">
        <v>312</v>
      </c>
      <c r="F81" s="108">
        <v>1277.4100000000001</v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</row>
    <row r="82" spans="1:250" x14ac:dyDescent="0.2">
      <c r="A82" s="106" t="s">
        <v>361</v>
      </c>
      <c r="B82" s="118" t="s">
        <v>297</v>
      </c>
      <c r="C82" s="118" t="s">
        <v>335</v>
      </c>
      <c r="D82" s="118" t="s">
        <v>372</v>
      </c>
      <c r="E82" s="118" t="s">
        <v>362</v>
      </c>
      <c r="F82" s="108">
        <v>4.75</v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</row>
    <row r="83" spans="1:250" ht="38.25" x14ac:dyDescent="0.2">
      <c r="A83" s="106" t="s">
        <v>303</v>
      </c>
      <c r="B83" s="118" t="s">
        <v>297</v>
      </c>
      <c r="C83" s="118" t="s">
        <v>335</v>
      </c>
      <c r="D83" s="118" t="s">
        <v>373</v>
      </c>
      <c r="E83" s="118" t="s">
        <v>304</v>
      </c>
      <c r="F83" s="108">
        <v>215.49</v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</row>
    <row r="84" spans="1:250" x14ac:dyDescent="0.2">
      <c r="A84" s="106" t="s">
        <v>319</v>
      </c>
      <c r="B84" s="118" t="s">
        <v>297</v>
      </c>
      <c r="C84" s="118" t="s">
        <v>335</v>
      </c>
      <c r="D84" s="118" t="s">
        <v>373</v>
      </c>
      <c r="E84" s="118" t="s">
        <v>312</v>
      </c>
      <c r="F84" s="108">
        <v>72.099999999999994</v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</row>
    <row r="85" spans="1:250" ht="38.25" x14ac:dyDescent="0.2">
      <c r="A85" s="106" t="s">
        <v>303</v>
      </c>
      <c r="B85" s="118" t="s">
        <v>297</v>
      </c>
      <c r="C85" s="118" t="s">
        <v>335</v>
      </c>
      <c r="D85" s="118" t="s">
        <v>374</v>
      </c>
      <c r="E85" s="118" t="s">
        <v>304</v>
      </c>
      <c r="F85" s="108">
        <v>677.8</v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</row>
    <row r="86" spans="1:250" x14ac:dyDescent="0.2">
      <c r="A86" s="106" t="s">
        <v>319</v>
      </c>
      <c r="B86" s="118" t="s">
        <v>297</v>
      </c>
      <c r="C86" s="118" t="s">
        <v>335</v>
      </c>
      <c r="D86" s="118" t="s">
        <v>374</v>
      </c>
      <c r="E86" s="118" t="s">
        <v>312</v>
      </c>
      <c r="F86" s="108">
        <v>3601.04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</row>
    <row r="87" spans="1:250" ht="38.25" x14ac:dyDescent="0.2">
      <c r="A87" s="126" t="s">
        <v>375</v>
      </c>
      <c r="B87" s="123" t="s">
        <v>297</v>
      </c>
      <c r="C87" s="123" t="s">
        <v>335</v>
      </c>
      <c r="D87" s="123" t="s">
        <v>376</v>
      </c>
      <c r="E87" s="123"/>
      <c r="F87" s="105">
        <f>SUM(F88)</f>
        <v>98.49</v>
      </c>
    </row>
    <row r="88" spans="1:250" x14ac:dyDescent="0.2">
      <c r="A88" s="106" t="s">
        <v>319</v>
      </c>
      <c r="B88" s="118" t="s">
        <v>297</v>
      </c>
      <c r="C88" s="118" t="s">
        <v>335</v>
      </c>
      <c r="D88" s="118" t="s">
        <v>376</v>
      </c>
      <c r="E88" s="118" t="s">
        <v>312</v>
      </c>
      <c r="F88" s="108">
        <v>98.49</v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</row>
    <row r="89" spans="1:250" s="112" customFormat="1" x14ac:dyDescent="0.2">
      <c r="A89" s="102" t="s">
        <v>377</v>
      </c>
      <c r="B89" s="116" t="s">
        <v>297</v>
      </c>
      <c r="C89" s="116" t="s">
        <v>335</v>
      </c>
      <c r="D89" s="116" t="s">
        <v>378</v>
      </c>
      <c r="E89" s="116"/>
      <c r="F89" s="101">
        <f>SUM(F90)</f>
        <v>0</v>
      </c>
    </row>
    <row r="90" spans="1:250" x14ac:dyDescent="0.2">
      <c r="A90" s="106" t="s">
        <v>319</v>
      </c>
      <c r="B90" s="123" t="s">
        <v>297</v>
      </c>
      <c r="C90" s="123" t="s">
        <v>335</v>
      </c>
      <c r="D90" s="123" t="s">
        <v>378</v>
      </c>
      <c r="E90" s="118" t="s">
        <v>312</v>
      </c>
      <c r="F90" s="108">
        <v>0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</row>
    <row r="91" spans="1:250" ht="15.75" x14ac:dyDescent="0.25">
      <c r="A91" s="96" t="s">
        <v>379</v>
      </c>
      <c r="B91" s="127" t="s">
        <v>299</v>
      </c>
      <c r="C91" s="127"/>
      <c r="D91" s="127"/>
      <c r="E91" s="127"/>
      <c r="F91" s="128">
        <f t="shared" ref="F91:F93" si="1">SUM(F92)</f>
        <v>218.1</v>
      </c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</row>
    <row r="92" spans="1:250" x14ac:dyDescent="0.2">
      <c r="A92" s="102" t="s">
        <v>380</v>
      </c>
      <c r="B92" s="116" t="s">
        <v>299</v>
      </c>
      <c r="C92" s="116" t="s">
        <v>314</v>
      </c>
      <c r="D92" s="116"/>
      <c r="E92" s="116"/>
      <c r="F92" s="101">
        <f t="shared" si="1"/>
        <v>218.1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</row>
    <row r="93" spans="1:250" ht="26.25" x14ac:dyDescent="0.25">
      <c r="A93" s="103" t="s">
        <v>358</v>
      </c>
      <c r="B93" s="123" t="s">
        <v>299</v>
      </c>
      <c r="C93" s="123" t="s">
        <v>314</v>
      </c>
      <c r="D93" s="123" t="s">
        <v>359</v>
      </c>
      <c r="E93" s="123"/>
      <c r="F93" s="105">
        <f t="shared" si="1"/>
        <v>218.1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2"/>
      <c r="GL93" s="122"/>
      <c r="GM93" s="122"/>
      <c r="GN93" s="122"/>
      <c r="GO93" s="122"/>
      <c r="GP93" s="122"/>
      <c r="GQ93" s="122"/>
      <c r="GR93" s="122"/>
      <c r="GS93" s="122"/>
      <c r="GT93" s="122"/>
      <c r="GU93" s="122"/>
      <c r="GV93" s="122"/>
      <c r="GW93" s="122"/>
      <c r="GX93" s="122"/>
      <c r="GY93" s="122"/>
      <c r="GZ93" s="122"/>
      <c r="HA93" s="122"/>
      <c r="HB93" s="122"/>
      <c r="HC93" s="122"/>
      <c r="HD93" s="122"/>
      <c r="HE93" s="122"/>
      <c r="HF93" s="122"/>
      <c r="HG93" s="122"/>
      <c r="HH93" s="122"/>
      <c r="HI93" s="122"/>
      <c r="HJ93" s="122"/>
      <c r="HK93" s="122"/>
      <c r="HL93" s="122"/>
      <c r="HM93" s="122"/>
      <c r="HN93" s="122"/>
      <c r="HO93" s="122"/>
      <c r="HP93" s="122"/>
      <c r="HQ93" s="122"/>
      <c r="HR93" s="122"/>
      <c r="HS93" s="122"/>
      <c r="HT93" s="122"/>
      <c r="HU93" s="122"/>
      <c r="HV93" s="122"/>
      <c r="HW93" s="122"/>
      <c r="HX93" s="122"/>
      <c r="HY93" s="122"/>
      <c r="HZ93" s="122"/>
      <c r="IA93" s="122"/>
      <c r="IB93" s="122"/>
      <c r="IC93" s="122"/>
      <c r="ID93" s="122"/>
      <c r="IE93" s="122"/>
      <c r="IF93" s="122"/>
      <c r="IG93" s="122"/>
      <c r="IH93" s="122"/>
      <c r="II93" s="122"/>
      <c r="IJ93" s="122"/>
      <c r="IK93" s="122"/>
      <c r="IL93" s="122"/>
      <c r="IM93" s="122"/>
      <c r="IN93" s="122"/>
      <c r="IO93" s="122"/>
      <c r="IP93" s="122"/>
    </row>
    <row r="94" spans="1:250" s="109" customFormat="1" x14ac:dyDescent="0.2">
      <c r="A94" s="106" t="s">
        <v>319</v>
      </c>
      <c r="B94" s="118" t="s">
        <v>299</v>
      </c>
      <c r="C94" s="118" t="s">
        <v>314</v>
      </c>
      <c r="D94" s="118" t="s">
        <v>359</v>
      </c>
      <c r="E94" s="118" t="s">
        <v>312</v>
      </c>
      <c r="F94" s="108">
        <v>218.1</v>
      </c>
    </row>
    <row r="95" spans="1:250" ht="15.75" x14ac:dyDescent="0.25">
      <c r="A95" s="96" t="s">
        <v>381</v>
      </c>
      <c r="B95" s="130" t="s">
        <v>306</v>
      </c>
      <c r="C95" s="130"/>
      <c r="D95" s="130"/>
      <c r="E95" s="130"/>
      <c r="F95" s="128">
        <f t="shared" ref="F95:F97" si="2">SUM(F96)</f>
        <v>604.79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</row>
    <row r="96" spans="1:250" ht="25.5" x14ac:dyDescent="0.2">
      <c r="A96" s="102" t="s">
        <v>382</v>
      </c>
      <c r="B96" s="100" t="s">
        <v>306</v>
      </c>
      <c r="C96" s="100" t="s">
        <v>383</v>
      </c>
      <c r="D96" s="100"/>
      <c r="E96" s="100"/>
      <c r="F96" s="101">
        <f t="shared" si="2"/>
        <v>604.79</v>
      </c>
    </row>
    <row r="97" spans="1:250" x14ac:dyDescent="0.2">
      <c r="A97" s="102" t="s">
        <v>356</v>
      </c>
      <c r="B97" s="100" t="s">
        <v>306</v>
      </c>
      <c r="C97" s="100" t="s">
        <v>383</v>
      </c>
      <c r="D97" s="100" t="s">
        <v>357</v>
      </c>
      <c r="E97" s="100"/>
      <c r="F97" s="101">
        <f t="shared" si="2"/>
        <v>604.79</v>
      </c>
    </row>
    <row r="98" spans="1:250" ht="25.5" x14ac:dyDescent="0.2">
      <c r="A98" s="103" t="s">
        <v>358</v>
      </c>
      <c r="B98" s="104" t="s">
        <v>306</v>
      </c>
      <c r="C98" s="104" t="s">
        <v>383</v>
      </c>
      <c r="D98" s="104" t="s">
        <v>359</v>
      </c>
      <c r="E98" s="104"/>
      <c r="F98" s="105">
        <f>SUM(F103+F100)</f>
        <v>604.79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</row>
    <row r="99" spans="1:250" x14ac:dyDescent="0.2">
      <c r="A99" s="103" t="s">
        <v>384</v>
      </c>
      <c r="B99" s="104" t="s">
        <v>306</v>
      </c>
      <c r="C99" s="104" t="s">
        <v>383</v>
      </c>
      <c r="D99" s="104" t="s">
        <v>359</v>
      </c>
      <c r="E99" s="104"/>
      <c r="F99" s="105">
        <f>SUM(F100)</f>
        <v>321.79000000000002</v>
      </c>
    </row>
    <row r="100" spans="1:250" ht="38.25" x14ac:dyDescent="0.2">
      <c r="A100" s="106" t="s">
        <v>303</v>
      </c>
      <c r="B100" s="107" t="s">
        <v>306</v>
      </c>
      <c r="C100" s="107" t="s">
        <v>383</v>
      </c>
      <c r="D100" s="107" t="s">
        <v>359</v>
      </c>
      <c r="E100" s="107" t="s">
        <v>304</v>
      </c>
      <c r="F100" s="108">
        <v>321.79000000000002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</row>
    <row r="101" spans="1:250" ht="25.5" x14ac:dyDescent="0.2">
      <c r="A101" s="103" t="s">
        <v>358</v>
      </c>
      <c r="B101" s="104" t="s">
        <v>306</v>
      </c>
      <c r="C101" s="104" t="s">
        <v>383</v>
      </c>
      <c r="D101" s="104" t="s">
        <v>359</v>
      </c>
      <c r="E101" s="104"/>
      <c r="F101" s="105">
        <f>SUM(F103)</f>
        <v>283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</row>
    <row r="102" spans="1:250" ht="25.5" x14ac:dyDescent="0.2">
      <c r="A102" s="103" t="s">
        <v>385</v>
      </c>
      <c r="B102" s="104" t="s">
        <v>306</v>
      </c>
      <c r="C102" s="104" t="s">
        <v>383</v>
      </c>
      <c r="D102" s="104" t="s">
        <v>359</v>
      </c>
      <c r="E102" s="104"/>
      <c r="F102" s="105">
        <f>SUM(F103)</f>
        <v>283</v>
      </c>
    </row>
    <row r="103" spans="1:250" s="109" customFormat="1" ht="25.5" x14ac:dyDescent="0.2">
      <c r="A103" s="106" t="s">
        <v>368</v>
      </c>
      <c r="B103" s="107" t="s">
        <v>306</v>
      </c>
      <c r="C103" s="107" t="s">
        <v>383</v>
      </c>
      <c r="D103" s="107" t="s">
        <v>359</v>
      </c>
      <c r="E103" s="107" t="s">
        <v>369</v>
      </c>
      <c r="F103" s="108">
        <v>283</v>
      </c>
    </row>
    <row r="104" spans="1:250" ht="15.75" x14ac:dyDescent="0.25">
      <c r="A104" s="96" t="s">
        <v>386</v>
      </c>
      <c r="B104" s="127" t="s">
        <v>314</v>
      </c>
      <c r="C104" s="127"/>
      <c r="D104" s="127"/>
      <c r="E104" s="127"/>
      <c r="F104" s="128">
        <f>SUM(F119+F110+F105)</f>
        <v>30046.16</v>
      </c>
    </row>
    <row r="105" spans="1:250" x14ac:dyDescent="0.2">
      <c r="A105" s="102" t="s">
        <v>387</v>
      </c>
      <c r="B105" s="116" t="s">
        <v>314</v>
      </c>
      <c r="C105" s="116" t="s">
        <v>388</v>
      </c>
      <c r="D105" s="116"/>
      <c r="E105" s="116"/>
      <c r="F105" s="101">
        <f>SUM(F108+F106)</f>
        <v>3182.2599999999998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  <c r="HR105" s="112"/>
      <c r="HS105" s="112"/>
      <c r="HT105" s="112"/>
      <c r="HU105" s="112"/>
      <c r="HV105" s="112"/>
      <c r="HW105" s="112"/>
      <c r="HX105" s="112"/>
      <c r="HY105" s="112"/>
      <c r="HZ105" s="112"/>
      <c r="IA105" s="112"/>
      <c r="IB105" s="112"/>
      <c r="IC105" s="112"/>
      <c r="ID105" s="112"/>
      <c r="IE105" s="112"/>
      <c r="IF105" s="112"/>
      <c r="IG105" s="112"/>
      <c r="IH105" s="112"/>
      <c r="II105" s="112"/>
      <c r="IJ105" s="112"/>
      <c r="IK105" s="112"/>
      <c r="IL105" s="112"/>
      <c r="IM105" s="112"/>
      <c r="IN105" s="112"/>
      <c r="IO105" s="112"/>
      <c r="IP105" s="112"/>
    </row>
    <row r="106" spans="1:250" ht="25.5" x14ac:dyDescent="0.2">
      <c r="A106" s="103" t="s">
        <v>389</v>
      </c>
      <c r="B106" s="123" t="s">
        <v>314</v>
      </c>
      <c r="C106" s="123" t="s">
        <v>388</v>
      </c>
      <c r="D106" s="104" t="s">
        <v>349</v>
      </c>
      <c r="E106" s="123"/>
      <c r="F106" s="105">
        <f>SUM(F107)</f>
        <v>3172.77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  <c r="HR106" s="112"/>
      <c r="HS106" s="112"/>
      <c r="HT106" s="112"/>
      <c r="HU106" s="112"/>
      <c r="HV106" s="112"/>
      <c r="HW106" s="112"/>
      <c r="HX106" s="112"/>
      <c r="HY106" s="112"/>
      <c r="HZ106" s="112"/>
      <c r="IA106" s="112"/>
      <c r="IB106" s="112"/>
      <c r="IC106" s="112"/>
      <c r="ID106" s="112"/>
      <c r="IE106" s="112"/>
      <c r="IF106" s="112"/>
      <c r="IG106" s="112"/>
      <c r="IH106" s="112"/>
      <c r="II106" s="112"/>
      <c r="IJ106" s="112"/>
      <c r="IK106" s="112"/>
      <c r="IL106" s="112"/>
      <c r="IM106" s="112"/>
      <c r="IN106" s="112"/>
      <c r="IO106" s="112"/>
      <c r="IP106" s="112"/>
    </row>
    <row r="107" spans="1:250" x14ac:dyDescent="0.2">
      <c r="A107" s="106" t="s">
        <v>320</v>
      </c>
      <c r="B107" s="118" t="s">
        <v>314</v>
      </c>
      <c r="C107" s="118" t="s">
        <v>388</v>
      </c>
      <c r="D107" s="107" t="s">
        <v>349</v>
      </c>
      <c r="E107" s="123" t="s">
        <v>321</v>
      </c>
      <c r="F107" s="105">
        <v>3172.77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  <c r="HR107" s="112"/>
      <c r="HS107" s="112"/>
      <c r="HT107" s="112"/>
      <c r="HU107" s="112"/>
      <c r="HV107" s="112"/>
      <c r="HW107" s="112"/>
      <c r="HX107" s="112"/>
      <c r="HY107" s="112"/>
      <c r="HZ107" s="112"/>
      <c r="IA107" s="112"/>
      <c r="IB107" s="112"/>
      <c r="IC107" s="112"/>
      <c r="ID107" s="112"/>
      <c r="IE107" s="112"/>
      <c r="IF107" s="112"/>
      <c r="IG107" s="112"/>
      <c r="IH107" s="112"/>
      <c r="II107" s="112"/>
      <c r="IJ107" s="112"/>
      <c r="IK107" s="112"/>
      <c r="IL107" s="112"/>
      <c r="IM107" s="112"/>
      <c r="IN107" s="112"/>
      <c r="IO107" s="112"/>
      <c r="IP107" s="112"/>
    </row>
    <row r="108" spans="1:250" ht="25.5" x14ac:dyDescent="0.2">
      <c r="A108" s="103" t="s">
        <v>390</v>
      </c>
      <c r="B108" s="123" t="s">
        <v>314</v>
      </c>
      <c r="C108" s="123" t="s">
        <v>388</v>
      </c>
      <c r="D108" s="123" t="s">
        <v>391</v>
      </c>
      <c r="E108" s="123"/>
      <c r="F108" s="105">
        <f>SUM(F109)</f>
        <v>9.49</v>
      </c>
    </row>
    <row r="109" spans="1:250" x14ac:dyDescent="0.2">
      <c r="A109" s="106" t="s">
        <v>319</v>
      </c>
      <c r="B109" s="118" t="s">
        <v>314</v>
      </c>
      <c r="C109" s="118" t="s">
        <v>388</v>
      </c>
      <c r="D109" s="118" t="s">
        <v>391</v>
      </c>
      <c r="E109" s="118" t="s">
        <v>312</v>
      </c>
      <c r="F109" s="108">
        <v>9.49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</row>
    <row r="110" spans="1:250" x14ac:dyDescent="0.2">
      <c r="A110" s="102" t="s">
        <v>392</v>
      </c>
      <c r="B110" s="100" t="s">
        <v>314</v>
      </c>
      <c r="C110" s="100" t="s">
        <v>393</v>
      </c>
      <c r="D110" s="100"/>
      <c r="E110" s="100"/>
      <c r="F110" s="101">
        <f>SUM(F113+F111+F117)</f>
        <v>26001.97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</row>
    <row r="111" spans="1:250" ht="38.25" x14ac:dyDescent="0.2">
      <c r="A111" s="103" t="s">
        <v>394</v>
      </c>
      <c r="B111" s="123" t="s">
        <v>314</v>
      </c>
      <c r="C111" s="123" t="s">
        <v>393</v>
      </c>
      <c r="D111" s="123" t="s">
        <v>395</v>
      </c>
      <c r="E111" s="123"/>
      <c r="F111" s="105">
        <f>SUM(F112)</f>
        <v>11061.43</v>
      </c>
    </row>
    <row r="112" spans="1:250" x14ac:dyDescent="0.2">
      <c r="A112" s="106" t="s">
        <v>319</v>
      </c>
      <c r="B112" s="118" t="s">
        <v>314</v>
      </c>
      <c r="C112" s="118" t="s">
        <v>393</v>
      </c>
      <c r="D112" s="118" t="s">
        <v>395</v>
      </c>
      <c r="E112" s="118" t="s">
        <v>312</v>
      </c>
      <c r="F112" s="108">
        <v>11061.43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</row>
    <row r="113" spans="1:250" ht="13.5" x14ac:dyDescent="0.25">
      <c r="A113" s="131" t="s">
        <v>356</v>
      </c>
      <c r="B113" s="132" t="s">
        <v>314</v>
      </c>
      <c r="C113" s="132" t="s">
        <v>393</v>
      </c>
      <c r="D113" s="133" t="s">
        <v>357</v>
      </c>
      <c r="E113" s="132"/>
      <c r="F113" s="175">
        <f>SUM(F114)</f>
        <v>9301.7800000000007</v>
      </c>
    </row>
    <row r="114" spans="1:250" ht="42" customHeight="1" x14ac:dyDescent="0.2">
      <c r="A114" s="134" t="s">
        <v>396</v>
      </c>
      <c r="B114" s="104" t="s">
        <v>314</v>
      </c>
      <c r="C114" s="104" t="s">
        <v>393</v>
      </c>
      <c r="D114" s="104" t="s">
        <v>397</v>
      </c>
      <c r="E114" s="104"/>
      <c r="F114" s="105">
        <f>SUM(F115:F116)</f>
        <v>9301.7800000000007</v>
      </c>
    </row>
    <row r="115" spans="1:250" x14ac:dyDescent="0.2">
      <c r="A115" s="106" t="s">
        <v>319</v>
      </c>
      <c r="B115" s="107" t="s">
        <v>314</v>
      </c>
      <c r="C115" s="107" t="s">
        <v>393</v>
      </c>
      <c r="D115" s="107" t="s">
        <v>397</v>
      </c>
      <c r="E115" s="107" t="s">
        <v>312</v>
      </c>
      <c r="F115" s="108">
        <v>3710.01</v>
      </c>
    </row>
    <row r="116" spans="1:250" ht="25.5" x14ac:dyDescent="0.2">
      <c r="A116" s="106" t="s">
        <v>368</v>
      </c>
      <c r="B116" s="107" t="s">
        <v>398</v>
      </c>
      <c r="C116" s="107" t="s">
        <v>393</v>
      </c>
      <c r="D116" s="107" t="s">
        <v>397</v>
      </c>
      <c r="E116" s="107" t="s">
        <v>369</v>
      </c>
      <c r="F116" s="108">
        <v>5591.77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</row>
    <row r="117" spans="1:250" x14ac:dyDescent="0.2">
      <c r="A117" s="102" t="s">
        <v>370</v>
      </c>
      <c r="B117" s="100" t="s">
        <v>314</v>
      </c>
      <c r="C117" s="100" t="s">
        <v>393</v>
      </c>
      <c r="D117" s="100" t="s">
        <v>371</v>
      </c>
      <c r="E117" s="100"/>
      <c r="F117" s="101">
        <f>SUM(F118)</f>
        <v>5638.76</v>
      </c>
    </row>
    <row r="118" spans="1:250" x14ac:dyDescent="0.2">
      <c r="A118" s="106" t="s">
        <v>319</v>
      </c>
      <c r="B118" s="107" t="s">
        <v>314</v>
      </c>
      <c r="C118" s="107" t="s">
        <v>393</v>
      </c>
      <c r="D118" s="107" t="s">
        <v>371</v>
      </c>
      <c r="E118" s="107" t="s">
        <v>312</v>
      </c>
      <c r="F118" s="108">
        <v>5638.76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</row>
    <row r="119" spans="1:250" x14ac:dyDescent="0.2">
      <c r="A119" s="102" t="s">
        <v>399</v>
      </c>
      <c r="B119" s="116" t="s">
        <v>314</v>
      </c>
      <c r="C119" s="116" t="s">
        <v>400</v>
      </c>
      <c r="D119" s="116"/>
      <c r="E119" s="116"/>
      <c r="F119" s="101">
        <f>SUM(F120)</f>
        <v>861.93000000000006</v>
      </c>
    </row>
    <row r="120" spans="1:250" x14ac:dyDescent="0.2">
      <c r="A120" s="102" t="s">
        <v>356</v>
      </c>
      <c r="B120" s="116" t="s">
        <v>314</v>
      </c>
      <c r="C120" s="116" t="s">
        <v>400</v>
      </c>
      <c r="D120" s="100" t="s">
        <v>357</v>
      </c>
      <c r="E120" s="116"/>
      <c r="F120" s="101">
        <f>SUM(F125+F121)</f>
        <v>861.93000000000006</v>
      </c>
    </row>
    <row r="121" spans="1:250" ht="26.25" x14ac:dyDescent="0.25">
      <c r="A121" s="125" t="s">
        <v>363</v>
      </c>
      <c r="B121" s="132" t="s">
        <v>314</v>
      </c>
      <c r="C121" s="132" t="s">
        <v>400</v>
      </c>
      <c r="D121" s="133" t="s">
        <v>365</v>
      </c>
      <c r="E121" s="132"/>
      <c r="F121" s="175">
        <f>SUM(F122+F123+F124)</f>
        <v>861.93000000000006</v>
      </c>
    </row>
    <row r="122" spans="1:250" x14ac:dyDescent="0.2">
      <c r="A122" s="106" t="s">
        <v>319</v>
      </c>
      <c r="B122" s="107" t="s">
        <v>314</v>
      </c>
      <c r="C122" s="107" t="s">
        <v>400</v>
      </c>
      <c r="D122" s="107" t="s">
        <v>365</v>
      </c>
      <c r="E122" s="107" t="s">
        <v>312</v>
      </c>
      <c r="F122" s="135">
        <v>152.93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</row>
    <row r="123" spans="1:250" ht="25.5" x14ac:dyDescent="0.2">
      <c r="A123" s="106" t="s">
        <v>366</v>
      </c>
      <c r="B123" s="107" t="s">
        <v>314</v>
      </c>
      <c r="C123" s="107" t="s">
        <v>400</v>
      </c>
      <c r="D123" s="107" t="s">
        <v>365</v>
      </c>
      <c r="E123" s="107" t="s">
        <v>367</v>
      </c>
      <c r="F123" s="135">
        <v>97</v>
      </c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109"/>
      <c r="GL123" s="109"/>
      <c r="GM123" s="109"/>
      <c r="GN123" s="109"/>
      <c r="GO123" s="109"/>
      <c r="GP123" s="109"/>
      <c r="GQ123" s="109"/>
      <c r="GR123" s="109"/>
      <c r="GS123" s="109"/>
      <c r="GT123" s="109"/>
      <c r="GU123" s="109"/>
      <c r="GV123" s="109"/>
      <c r="GW123" s="109"/>
      <c r="GX123" s="109"/>
      <c r="GY123" s="109"/>
      <c r="GZ123" s="109"/>
      <c r="HA123" s="109"/>
      <c r="HB123" s="109"/>
      <c r="HC123" s="109"/>
      <c r="HD123" s="109"/>
      <c r="HE123" s="109"/>
      <c r="HF123" s="109"/>
      <c r="HG123" s="109"/>
      <c r="HH123" s="109"/>
      <c r="HI123" s="109"/>
      <c r="HJ123" s="109"/>
      <c r="HK123" s="109"/>
      <c r="HL123" s="109"/>
      <c r="HM123" s="109"/>
      <c r="HN123" s="109"/>
      <c r="HO123" s="109"/>
      <c r="HP123" s="109"/>
      <c r="HQ123" s="109"/>
      <c r="HR123" s="109"/>
      <c r="HS123" s="109"/>
      <c r="HT123" s="109"/>
      <c r="HU123" s="109"/>
      <c r="HV123" s="109"/>
      <c r="HW123" s="109"/>
      <c r="HX123" s="109"/>
      <c r="HY123" s="109"/>
      <c r="HZ123" s="109"/>
      <c r="IA123" s="109"/>
      <c r="IB123" s="109"/>
      <c r="IC123" s="109"/>
      <c r="ID123" s="109"/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  <c r="IP123" s="109"/>
    </row>
    <row r="124" spans="1:250" ht="25.5" x14ac:dyDescent="0.2">
      <c r="A124" s="106" t="s">
        <v>368</v>
      </c>
      <c r="B124" s="107" t="s">
        <v>314</v>
      </c>
      <c r="C124" s="107" t="s">
        <v>400</v>
      </c>
      <c r="D124" s="107" t="s">
        <v>365</v>
      </c>
      <c r="E124" s="107" t="s">
        <v>369</v>
      </c>
      <c r="F124" s="135">
        <v>612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  <c r="HV124" s="109"/>
      <c r="HW124" s="109"/>
      <c r="HX124" s="109"/>
      <c r="HY124" s="109"/>
      <c r="HZ124" s="109"/>
      <c r="IA124" s="109"/>
      <c r="IB124" s="109"/>
      <c r="IC124" s="109"/>
      <c r="ID124" s="109"/>
      <c r="IE124" s="109"/>
      <c r="IF124" s="109"/>
      <c r="IG124" s="109"/>
      <c r="IH124" s="109"/>
      <c r="II124" s="109"/>
      <c r="IJ124" s="109"/>
      <c r="IK124" s="109"/>
      <c r="IL124" s="109"/>
      <c r="IM124" s="109"/>
      <c r="IN124" s="109"/>
      <c r="IO124" s="109"/>
      <c r="IP124" s="109"/>
    </row>
    <row r="125" spans="1:250" ht="38.25" x14ac:dyDescent="0.2">
      <c r="A125" s="103" t="s">
        <v>401</v>
      </c>
      <c r="B125" s="123" t="s">
        <v>314</v>
      </c>
      <c r="C125" s="123" t="s">
        <v>400</v>
      </c>
      <c r="D125" s="123" t="s">
        <v>402</v>
      </c>
      <c r="E125" s="123"/>
      <c r="F125" s="105">
        <f>SUM(F126:F126)</f>
        <v>0</v>
      </c>
    </row>
    <row r="126" spans="1:250" x14ac:dyDescent="0.2">
      <c r="A126" s="106" t="s">
        <v>320</v>
      </c>
      <c r="B126" s="118" t="s">
        <v>314</v>
      </c>
      <c r="C126" s="118" t="s">
        <v>400</v>
      </c>
      <c r="D126" s="118" t="s">
        <v>402</v>
      </c>
      <c r="E126" s="107" t="s">
        <v>321</v>
      </c>
      <c r="F126" s="108">
        <v>0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  <c r="HL126" s="109"/>
      <c r="HM126" s="109"/>
      <c r="HN126" s="109"/>
      <c r="HO126" s="109"/>
      <c r="HP126" s="109"/>
      <c r="HQ126" s="109"/>
      <c r="HR126" s="109"/>
      <c r="HS126" s="109"/>
      <c r="HT126" s="109"/>
      <c r="HU126" s="109"/>
      <c r="HV126" s="109"/>
      <c r="HW126" s="109"/>
      <c r="HX126" s="109"/>
      <c r="HY126" s="109"/>
      <c r="HZ126" s="109"/>
      <c r="IA126" s="109"/>
      <c r="IB126" s="109"/>
      <c r="IC126" s="109"/>
      <c r="ID126" s="109"/>
      <c r="IE126" s="109"/>
      <c r="IF126" s="109"/>
      <c r="IG126" s="109"/>
      <c r="IH126" s="109"/>
      <c r="II126" s="109"/>
      <c r="IJ126" s="109"/>
      <c r="IK126" s="109"/>
      <c r="IL126" s="109"/>
      <c r="IM126" s="109"/>
      <c r="IN126" s="109"/>
      <c r="IO126" s="109"/>
      <c r="IP126" s="109"/>
    </row>
    <row r="127" spans="1:250" ht="15.75" x14ac:dyDescent="0.25">
      <c r="A127" s="96" t="s">
        <v>403</v>
      </c>
      <c r="B127" s="127" t="s">
        <v>323</v>
      </c>
      <c r="C127" s="127"/>
      <c r="D127" s="127"/>
      <c r="E127" s="127"/>
      <c r="F127" s="128">
        <f>SUM(F128+F156+F182+F145)</f>
        <v>373324.63</v>
      </c>
    </row>
    <row r="128" spans="1:250" ht="14.25" x14ac:dyDescent="0.2">
      <c r="A128" s="99" t="s">
        <v>404</v>
      </c>
      <c r="B128" s="97" t="s">
        <v>323</v>
      </c>
      <c r="C128" s="97" t="s">
        <v>297</v>
      </c>
      <c r="D128" s="97"/>
      <c r="E128" s="97"/>
      <c r="F128" s="98">
        <f>SUM(F131+F129+F142)</f>
        <v>215544.76</v>
      </c>
    </row>
    <row r="129" spans="1:250" x14ac:dyDescent="0.2">
      <c r="A129" s="102" t="s">
        <v>405</v>
      </c>
      <c r="B129" s="116" t="s">
        <v>323</v>
      </c>
      <c r="C129" s="116" t="s">
        <v>297</v>
      </c>
      <c r="D129" s="116" t="s">
        <v>406</v>
      </c>
      <c r="E129" s="116"/>
      <c r="F129" s="101">
        <f>SUM(F130)</f>
        <v>154795.78</v>
      </c>
    </row>
    <row r="130" spans="1:250" ht="25.5" x14ac:dyDescent="0.2">
      <c r="A130" s="106" t="s">
        <v>368</v>
      </c>
      <c r="B130" s="118" t="s">
        <v>323</v>
      </c>
      <c r="C130" s="118" t="s">
        <v>297</v>
      </c>
      <c r="D130" s="118" t="s">
        <v>406</v>
      </c>
      <c r="E130" s="118" t="s">
        <v>369</v>
      </c>
      <c r="F130" s="108">
        <v>154795.78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109"/>
      <c r="GS130" s="109"/>
      <c r="GT130" s="109"/>
      <c r="GU130" s="109"/>
      <c r="GV130" s="109"/>
      <c r="GW130" s="109"/>
      <c r="GX130" s="109"/>
      <c r="GY130" s="109"/>
      <c r="GZ130" s="109"/>
      <c r="HA130" s="109"/>
      <c r="HB130" s="109"/>
      <c r="HC130" s="109"/>
      <c r="HD130" s="109"/>
      <c r="HE130" s="109"/>
      <c r="HF130" s="109"/>
      <c r="HG130" s="109"/>
      <c r="HH130" s="109"/>
      <c r="HI130" s="109"/>
      <c r="HJ130" s="109"/>
      <c r="HK130" s="109"/>
      <c r="HL130" s="109"/>
      <c r="HM130" s="109"/>
      <c r="HN130" s="109"/>
      <c r="HO130" s="109"/>
      <c r="HP130" s="109"/>
      <c r="HQ130" s="109"/>
      <c r="HR130" s="109"/>
      <c r="HS130" s="109"/>
      <c r="HT130" s="109"/>
      <c r="HU130" s="109"/>
      <c r="HV130" s="109"/>
      <c r="HW130" s="109"/>
      <c r="HX130" s="109"/>
      <c r="HY130" s="109"/>
      <c r="HZ130" s="109"/>
      <c r="IA130" s="109"/>
      <c r="IB130" s="109"/>
      <c r="IC130" s="109"/>
      <c r="ID130" s="109"/>
      <c r="IE130" s="109"/>
      <c r="IF130" s="109"/>
      <c r="IG130" s="109"/>
      <c r="IH130" s="109"/>
      <c r="II130" s="109"/>
      <c r="IJ130" s="109"/>
      <c r="IK130" s="109"/>
      <c r="IL130" s="109"/>
      <c r="IM130" s="109"/>
      <c r="IN130" s="109"/>
      <c r="IO130" s="109"/>
      <c r="IP130" s="109"/>
    </row>
    <row r="131" spans="1:250" x14ac:dyDescent="0.2">
      <c r="A131" s="102" t="s">
        <v>356</v>
      </c>
      <c r="B131" s="100" t="s">
        <v>323</v>
      </c>
      <c r="C131" s="100" t="s">
        <v>297</v>
      </c>
      <c r="D131" s="100" t="s">
        <v>357</v>
      </c>
      <c r="E131" s="100"/>
      <c r="F131" s="136">
        <f>SUM(F132+F140+F136)</f>
        <v>25213.45</v>
      </c>
    </row>
    <row r="132" spans="1:250" ht="38.25" x14ac:dyDescent="0.2">
      <c r="A132" s="103" t="s">
        <v>407</v>
      </c>
      <c r="B132" s="123" t="s">
        <v>323</v>
      </c>
      <c r="C132" s="123" t="s">
        <v>297</v>
      </c>
      <c r="D132" s="123" t="s">
        <v>408</v>
      </c>
      <c r="E132" s="123"/>
      <c r="F132" s="105">
        <f>SUM(F133+F135+F134)</f>
        <v>15995.5</v>
      </c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  <c r="IN132" s="137"/>
      <c r="IO132" s="137"/>
      <c r="IP132" s="137"/>
    </row>
    <row r="133" spans="1:250" x14ac:dyDescent="0.2">
      <c r="A133" s="106" t="s">
        <v>319</v>
      </c>
      <c r="B133" s="118" t="s">
        <v>323</v>
      </c>
      <c r="C133" s="118" t="s">
        <v>297</v>
      </c>
      <c r="D133" s="118" t="s">
        <v>408</v>
      </c>
      <c r="E133" s="118" t="s">
        <v>312</v>
      </c>
      <c r="F133" s="108">
        <v>67.13</v>
      </c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</row>
    <row r="134" spans="1:250" s="109" customFormat="1" ht="25.5" x14ac:dyDescent="0.2">
      <c r="A134" s="106" t="s">
        <v>368</v>
      </c>
      <c r="B134" s="118" t="s">
        <v>323</v>
      </c>
      <c r="C134" s="118" t="s">
        <v>297</v>
      </c>
      <c r="D134" s="118" t="s">
        <v>408</v>
      </c>
      <c r="E134" s="118" t="s">
        <v>369</v>
      </c>
      <c r="F134" s="108">
        <v>11808.98</v>
      </c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</row>
    <row r="135" spans="1:250" s="109" customFormat="1" x14ac:dyDescent="0.2">
      <c r="A135" s="106" t="s">
        <v>319</v>
      </c>
      <c r="B135" s="107" t="s">
        <v>323</v>
      </c>
      <c r="C135" s="107" t="s">
        <v>297</v>
      </c>
      <c r="D135" s="107" t="s">
        <v>409</v>
      </c>
      <c r="E135" s="118" t="s">
        <v>312</v>
      </c>
      <c r="F135" s="108">
        <v>4119.3900000000003</v>
      </c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8"/>
      <c r="DB135" s="138"/>
      <c r="DC135" s="138"/>
      <c r="DD135" s="138"/>
      <c r="DE135" s="138"/>
      <c r="DF135" s="138"/>
      <c r="DG135" s="138"/>
      <c r="DH135" s="138"/>
      <c r="DI135" s="138"/>
      <c r="DJ135" s="138"/>
      <c r="DK135" s="138"/>
      <c r="DL135" s="138"/>
      <c r="DM135" s="138"/>
      <c r="DN135" s="138"/>
      <c r="DO135" s="138"/>
      <c r="DP135" s="138"/>
      <c r="DQ135" s="138"/>
      <c r="DR135" s="138"/>
      <c r="DS135" s="138"/>
      <c r="DT135" s="138"/>
      <c r="DU135" s="138"/>
      <c r="DV135" s="138"/>
      <c r="DW135" s="138"/>
      <c r="DX135" s="138"/>
      <c r="DY135" s="138"/>
      <c r="DZ135" s="138"/>
      <c r="EA135" s="138"/>
      <c r="EB135" s="138"/>
      <c r="EC135" s="138"/>
      <c r="ED135" s="138"/>
      <c r="EE135" s="138"/>
      <c r="EF135" s="138"/>
      <c r="EG135" s="138"/>
      <c r="EH135" s="138"/>
      <c r="EI135" s="138"/>
      <c r="EJ135" s="138"/>
      <c r="EK135" s="138"/>
      <c r="EL135" s="138"/>
      <c r="EM135" s="138"/>
      <c r="EN135" s="138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38"/>
      <c r="FG135" s="138"/>
      <c r="FH135" s="138"/>
      <c r="FI135" s="138"/>
      <c r="FJ135" s="138"/>
      <c r="FK135" s="138"/>
      <c r="FL135" s="138"/>
      <c r="FM135" s="138"/>
      <c r="FN135" s="138"/>
      <c r="FO135" s="138"/>
      <c r="FP135" s="138"/>
      <c r="FQ135" s="138"/>
      <c r="FR135" s="138"/>
      <c r="FS135" s="138"/>
      <c r="FT135" s="138"/>
      <c r="FU135" s="138"/>
      <c r="FV135" s="138"/>
      <c r="FW135" s="138"/>
      <c r="FX135" s="138"/>
      <c r="FY135" s="138"/>
      <c r="FZ135" s="138"/>
      <c r="GA135" s="138"/>
      <c r="GB135" s="138"/>
      <c r="GC135" s="138"/>
      <c r="GD135" s="138"/>
      <c r="GE135" s="138"/>
      <c r="GF135" s="138"/>
      <c r="GG135" s="138"/>
      <c r="GH135" s="138"/>
      <c r="GI135" s="138"/>
      <c r="GJ135" s="138"/>
      <c r="GK135" s="138"/>
      <c r="GL135" s="138"/>
      <c r="GM135" s="138"/>
      <c r="GN135" s="138"/>
      <c r="GO135" s="138"/>
      <c r="GP135" s="138"/>
      <c r="GQ135" s="138"/>
      <c r="GR135" s="138"/>
      <c r="GS135" s="138"/>
      <c r="GT135" s="138"/>
      <c r="GU135" s="138"/>
      <c r="GV135" s="138"/>
      <c r="GW135" s="138"/>
      <c r="GX135" s="138"/>
      <c r="GY135" s="138"/>
      <c r="GZ135" s="138"/>
      <c r="HA135" s="138"/>
      <c r="HB135" s="138"/>
      <c r="HC135" s="138"/>
      <c r="HD135" s="138"/>
      <c r="HE135" s="138"/>
      <c r="HF135" s="138"/>
      <c r="HG135" s="138"/>
      <c r="HH135" s="138"/>
      <c r="HI135" s="138"/>
      <c r="HJ135" s="138"/>
      <c r="HK135" s="138"/>
      <c r="HL135" s="138"/>
      <c r="HM135" s="138"/>
      <c r="HN135" s="138"/>
      <c r="HO135" s="138"/>
      <c r="HP135" s="138"/>
      <c r="HQ135" s="138"/>
      <c r="HR135" s="138"/>
      <c r="HS135" s="138"/>
      <c r="HT135" s="138"/>
      <c r="HU135" s="138"/>
      <c r="HV135" s="138"/>
      <c r="HW135" s="138"/>
      <c r="HX135" s="138"/>
      <c r="HY135" s="138"/>
      <c r="HZ135" s="138"/>
      <c r="IA135" s="138"/>
      <c r="IB135" s="138"/>
      <c r="IC135" s="138"/>
      <c r="ID135" s="138"/>
      <c r="IE135" s="138"/>
      <c r="IF135" s="138"/>
      <c r="IG135" s="138"/>
      <c r="IH135" s="138"/>
      <c r="II135" s="138"/>
      <c r="IJ135" s="138"/>
      <c r="IK135" s="138"/>
      <c r="IL135" s="138"/>
      <c r="IM135" s="138"/>
      <c r="IN135" s="138"/>
      <c r="IO135" s="138"/>
      <c r="IP135" s="138"/>
    </row>
    <row r="136" spans="1:250" ht="25.5" x14ac:dyDescent="0.2">
      <c r="A136" s="103" t="s">
        <v>410</v>
      </c>
      <c r="B136" s="104" t="s">
        <v>323</v>
      </c>
      <c r="C136" s="104" t="s">
        <v>297</v>
      </c>
      <c r="D136" s="104"/>
      <c r="E136" s="123"/>
      <c r="F136" s="105">
        <f>SUM(F137+F138+F139)</f>
        <v>9217.9500000000007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  <c r="IG136" s="137"/>
      <c r="IH136" s="137"/>
      <c r="II136" s="137"/>
      <c r="IJ136" s="137"/>
      <c r="IK136" s="137"/>
      <c r="IL136" s="137"/>
      <c r="IM136" s="137"/>
      <c r="IN136" s="137"/>
      <c r="IO136" s="137"/>
      <c r="IP136" s="137"/>
    </row>
    <row r="137" spans="1:250" s="109" customFormat="1" ht="25.5" x14ac:dyDescent="0.2">
      <c r="A137" s="106" t="s">
        <v>366</v>
      </c>
      <c r="B137" s="107" t="s">
        <v>323</v>
      </c>
      <c r="C137" s="107" t="s">
        <v>297</v>
      </c>
      <c r="D137" s="107" t="s">
        <v>411</v>
      </c>
      <c r="E137" s="118" t="s">
        <v>367</v>
      </c>
      <c r="F137" s="108">
        <v>9057.43</v>
      </c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  <c r="GJ137" s="138"/>
      <c r="GK137" s="138"/>
      <c r="GL137" s="138"/>
      <c r="GM137" s="138"/>
      <c r="GN137" s="138"/>
      <c r="GO137" s="138"/>
      <c r="GP137" s="138"/>
      <c r="GQ137" s="138"/>
      <c r="GR137" s="138"/>
      <c r="GS137" s="138"/>
      <c r="GT137" s="138"/>
      <c r="GU137" s="138"/>
      <c r="GV137" s="138"/>
      <c r="GW137" s="138"/>
      <c r="GX137" s="138"/>
      <c r="GY137" s="138"/>
      <c r="GZ137" s="138"/>
      <c r="HA137" s="138"/>
      <c r="HB137" s="138"/>
      <c r="HC137" s="138"/>
      <c r="HD137" s="138"/>
      <c r="HE137" s="138"/>
      <c r="HF137" s="138"/>
      <c r="HG137" s="138"/>
      <c r="HH137" s="138"/>
      <c r="HI137" s="138"/>
      <c r="HJ137" s="138"/>
      <c r="HK137" s="138"/>
      <c r="HL137" s="138"/>
      <c r="HM137" s="138"/>
      <c r="HN137" s="138"/>
      <c r="HO137" s="138"/>
      <c r="HP137" s="138"/>
      <c r="HQ137" s="138"/>
      <c r="HR137" s="138"/>
      <c r="HS137" s="138"/>
      <c r="HT137" s="138"/>
      <c r="HU137" s="138"/>
      <c r="HV137" s="138"/>
      <c r="HW137" s="138"/>
      <c r="HX137" s="138"/>
      <c r="HY137" s="138"/>
      <c r="HZ137" s="138"/>
      <c r="IA137" s="138"/>
      <c r="IB137" s="138"/>
      <c r="IC137" s="138"/>
      <c r="ID137" s="138"/>
      <c r="IE137" s="138"/>
      <c r="IF137" s="138"/>
      <c r="IG137" s="138"/>
      <c r="IH137" s="138"/>
      <c r="II137" s="138"/>
      <c r="IJ137" s="138"/>
      <c r="IK137" s="138"/>
      <c r="IL137" s="138"/>
      <c r="IM137" s="138"/>
      <c r="IN137" s="138"/>
      <c r="IO137" s="138"/>
      <c r="IP137" s="138"/>
    </row>
    <row r="138" spans="1:250" s="109" customFormat="1" ht="25.5" x14ac:dyDescent="0.2">
      <c r="A138" s="106" t="s">
        <v>366</v>
      </c>
      <c r="B138" s="107" t="s">
        <v>323</v>
      </c>
      <c r="C138" s="107" t="s">
        <v>297</v>
      </c>
      <c r="D138" s="107" t="s">
        <v>412</v>
      </c>
      <c r="E138" s="118" t="s">
        <v>367</v>
      </c>
      <c r="F138" s="108">
        <v>155.34</v>
      </c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  <c r="FF138" s="138"/>
      <c r="FG138" s="138"/>
      <c r="FH138" s="138"/>
      <c r="FI138" s="138"/>
      <c r="FJ138" s="138"/>
      <c r="FK138" s="138"/>
      <c r="FL138" s="138"/>
      <c r="FM138" s="138"/>
      <c r="FN138" s="138"/>
      <c r="FO138" s="138"/>
      <c r="FP138" s="138"/>
      <c r="FQ138" s="138"/>
      <c r="FR138" s="138"/>
      <c r="FS138" s="138"/>
      <c r="FT138" s="138"/>
      <c r="FU138" s="138"/>
      <c r="FV138" s="138"/>
      <c r="FW138" s="138"/>
      <c r="FX138" s="138"/>
      <c r="FY138" s="138"/>
      <c r="FZ138" s="138"/>
      <c r="GA138" s="138"/>
      <c r="GB138" s="138"/>
      <c r="GC138" s="138"/>
      <c r="GD138" s="138"/>
      <c r="GE138" s="138"/>
      <c r="GF138" s="138"/>
      <c r="GG138" s="138"/>
      <c r="GH138" s="138"/>
      <c r="GI138" s="138"/>
      <c r="GJ138" s="138"/>
      <c r="GK138" s="138"/>
      <c r="GL138" s="138"/>
      <c r="GM138" s="138"/>
      <c r="GN138" s="138"/>
      <c r="GO138" s="138"/>
      <c r="GP138" s="138"/>
      <c r="GQ138" s="138"/>
      <c r="GR138" s="138"/>
      <c r="GS138" s="138"/>
      <c r="GT138" s="138"/>
      <c r="GU138" s="138"/>
      <c r="GV138" s="138"/>
      <c r="GW138" s="138"/>
      <c r="GX138" s="138"/>
      <c r="GY138" s="138"/>
      <c r="GZ138" s="138"/>
      <c r="HA138" s="138"/>
      <c r="HB138" s="138"/>
      <c r="HC138" s="138"/>
      <c r="HD138" s="138"/>
      <c r="HE138" s="138"/>
      <c r="HF138" s="138"/>
      <c r="HG138" s="138"/>
      <c r="HH138" s="138"/>
      <c r="HI138" s="138"/>
      <c r="HJ138" s="138"/>
      <c r="HK138" s="138"/>
      <c r="HL138" s="138"/>
      <c r="HM138" s="138"/>
      <c r="HN138" s="138"/>
      <c r="HO138" s="138"/>
      <c r="HP138" s="138"/>
      <c r="HQ138" s="138"/>
      <c r="HR138" s="138"/>
      <c r="HS138" s="138"/>
      <c r="HT138" s="138"/>
      <c r="HU138" s="138"/>
      <c r="HV138" s="138"/>
      <c r="HW138" s="138"/>
      <c r="HX138" s="138"/>
      <c r="HY138" s="138"/>
      <c r="HZ138" s="138"/>
      <c r="IA138" s="138"/>
      <c r="IB138" s="138"/>
      <c r="IC138" s="138"/>
      <c r="ID138" s="138"/>
      <c r="IE138" s="138"/>
      <c r="IF138" s="138"/>
      <c r="IG138" s="138"/>
      <c r="IH138" s="138"/>
      <c r="II138" s="138"/>
      <c r="IJ138" s="138"/>
      <c r="IK138" s="138"/>
      <c r="IL138" s="138"/>
      <c r="IM138" s="138"/>
      <c r="IN138" s="138"/>
      <c r="IO138" s="138"/>
      <c r="IP138" s="138"/>
    </row>
    <row r="139" spans="1:250" s="109" customFormat="1" ht="25.5" x14ac:dyDescent="0.2">
      <c r="A139" s="106" t="s">
        <v>366</v>
      </c>
      <c r="B139" s="107" t="s">
        <v>323</v>
      </c>
      <c r="C139" s="107" t="s">
        <v>297</v>
      </c>
      <c r="D139" s="107" t="s">
        <v>413</v>
      </c>
      <c r="E139" s="118" t="s">
        <v>367</v>
      </c>
      <c r="F139" s="108">
        <v>5.18</v>
      </c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  <c r="IP139" s="138"/>
    </row>
    <row r="140" spans="1:250" ht="25.5" x14ac:dyDescent="0.2">
      <c r="A140" s="103" t="s">
        <v>414</v>
      </c>
      <c r="B140" s="104" t="s">
        <v>323</v>
      </c>
      <c r="C140" s="104" t="s">
        <v>297</v>
      </c>
      <c r="D140" s="104" t="s">
        <v>415</v>
      </c>
      <c r="E140" s="123"/>
      <c r="F140" s="105">
        <f>SUM(F141)</f>
        <v>0</v>
      </c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  <c r="FS140" s="137"/>
      <c r="FT140" s="137"/>
      <c r="FU140" s="137"/>
      <c r="FV140" s="137"/>
      <c r="FW140" s="137"/>
      <c r="FX140" s="137"/>
      <c r="FY140" s="137"/>
      <c r="FZ140" s="137"/>
      <c r="GA140" s="137"/>
      <c r="GB140" s="137"/>
      <c r="GC140" s="137"/>
      <c r="GD140" s="137"/>
      <c r="GE140" s="137"/>
      <c r="GF140" s="137"/>
      <c r="GG140" s="137"/>
      <c r="GH140" s="137"/>
      <c r="GI140" s="137"/>
      <c r="GJ140" s="137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137"/>
      <c r="HE140" s="137"/>
      <c r="HF140" s="137"/>
      <c r="HG140" s="137"/>
      <c r="HH140" s="137"/>
      <c r="HI140" s="137"/>
      <c r="HJ140" s="137"/>
      <c r="HK140" s="137"/>
      <c r="HL140" s="137"/>
      <c r="HM140" s="137"/>
      <c r="HN140" s="137"/>
      <c r="HO140" s="137"/>
      <c r="HP140" s="137"/>
      <c r="HQ140" s="137"/>
      <c r="HR140" s="137"/>
      <c r="HS140" s="137"/>
      <c r="HT140" s="137"/>
      <c r="HU140" s="137"/>
      <c r="HV140" s="137"/>
      <c r="HW140" s="137"/>
      <c r="HX140" s="137"/>
      <c r="HY140" s="137"/>
      <c r="HZ140" s="137"/>
      <c r="IA140" s="137"/>
      <c r="IB140" s="137"/>
      <c r="IC140" s="137"/>
      <c r="ID140" s="137"/>
      <c r="IE140" s="137"/>
      <c r="IF140" s="137"/>
      <c r="IG140" s="137"/>
      <c r="IH140" s="137"/>
      <c r="II140" s="137"/>
      <c r="IJ140" s="137"/>
      <c r="IK140" s="137"/>
      <c r="IL140" s="137"/>
      <c r="IM140" s="137"/>
      <c r="IN140" s="137"/>
      <c r="IO140" s="137"/>
      <c r="IP140" s="137"/>
    </row>
    <row r="141" spans="1:250" s="109" customFormat="1" x14ac:dyDescent="0.2">
      <c r="A141" s="106" t="s">
        <v>319</v>
      </c>
      <c r="B141" s="107" t="s">
        <v>323</v>
      </c>
      <c r="C141" s="107" t="s">
        <v>297</v>
      </c>
      <c r="D141" s="107" t="s">
        <v>415</v>
      </c>
      <c r="E141" s="118" t="s">
        <v>312</v>
      </c>
      <c r="F141" s="108">
        <v>0</v>
      </c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</row>
    <row r="142" spans="1:250" s="112" customFormat="1" x14ac:dyDescent="0.2">
      <c r="A142" s="102" t="s">
        <v>416</v>
      </c>
      <c r="B142" s="100" t="s">
        <v>323</v>
      </c>
      <c r="C142" s="100" t="s">
        <v>297</v>
      </c>
      <c r="D142" s="100" t="s">
        <v>371</v>
      </c>
      <c r="E142" s="116"/>
      <c r="F142" s="101">
        <f>SUM(F143+F144)</f>
        <v>35535.53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  <c r="HN142" s="139"/>
      <c r="HO142" s="139"/>
      <c r="HP142" s="139"/>
      <c r="HQ142" s="139"/>
      <c r="HR142" s="139"/>
      <c r="HS142" s="139"/>
      <c r="HT142" s="139"/>
      <c r="HU142" s="139"/>
      <c r="HV142" s="139"/>
      <c r="HW142" s="139"/>
      <c r="HX142" s="139"/>
      <c r="HY142" s="139"/>
      <c r="HZ142" s="139"/>
      <c r="IA142" s="139"/>
      <c r="IB142" s="139"/>
      <c r="IC142" s="139"/>
      <c r="ID142" s="139"/>
      <c r="IE142" s="139"/>
      <c r="IF142" s="139"/>
      <c r="IG142" s="139"/>
      <c r="IH142" s="139"/>
      <c r="II142" s="139"/>
      <c r="IJ142" s="139"/>
      <c r="IK142" s="139"/>
      <c r="IL142" s="139"/>
      <c r="IM142" s="139"/>
      <c r="IN142" s="139"/>
      <c r="IO142" s="139"/>
      <c r="IP142" s="139"/>
    </row>
    <row r="143" spans="1:250" ht="25.5" x14ac:dyDescent="0.2">
      <c r="A143" s="106" t="s">
        <v>366</v>
      </c>
      <c r="B143" s="107" t="s">
        <v>323</v>
      </c>
      <c r="C143" s="107" t="s">
        <v>297</v>
      </c>
      <c r="D143" s="107" t="s">
        <v>371</v>
      </c>
      <c r="E143" s="118" t="s">
        <v>367</v>
      </c>
      <c r="F143" s="108">
        <v>33535.53</v>
      </c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  <c r="IA143" s="138"/>
      <c r="IB143" s="138"/>
      <c r="IC143" s="138"/>
      <c r="ID143" s="138"/>
      <c r="IE143" s="138"/>
      <c r="IF143" s="138"/>
      <c r="IG143" s="138"/>
      <c r="IH143" s="138"/>
      <c r="II143" s="138"/>
      <c r="IJ143" s="138"/>
      <c r="IK143" s="138"/>
      <c r="IL143" s="138"/>
      <c r="IM143" s="138"/>
      <c r="IN143" s="138"/>
      <c r="IO143" s="138"/>
      <c r="IP143" s="138"/>
    </row>
    <row r="144" spans="1:250" ht="25.5" x14ac:dyDescent="0.2">
      <c r="A144" s="106" t="s">
        <v>368</v>
      </c>
      <c r="B144" s="107" t="s">
        <v>323</v>
      </c>
      <c r="C144" s="107" t="s">
        <v>297</v>
      </c>
      <c r="D144" s="107" t="s">
        <v>371</v>
      </c>
      <c r="E144" s="118" t="s">
        <v>369</v>
      </c>
      <c r="F144" s="108">
        <v>2000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</row>
    <row r="145" spans="1:250" ht="14.25" x14ac:dyDescent="0.2">
      <c r="A145" s="99" t="s">
        <v>417</v>
      </c>
      <c r="B145" s="114" t="s">
        <v>323</v>
      </c>
      <c r="C145" s="114" t="s">
        <v>299</v>
      </c>
      <c r="D145" s="114"/>
      <c r="E145" s="97"/>
      <c r="F145" s="98">
        <f>SUM(F148+F146+F150+F154)</f>
        <v>46005.829999999994</v>
      </c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  <c r="FC145" s="140"/>
      <c r="FD145" s="140"/>
      <c r="FE145" s="140"/>
      <c r="FF145" s="140"/>
      <c r="FG145" s="140"/>
      <c r="FH145" s="140"/>
      <c r="FI145" s="140"/>
      <c r="FJ145" s="140"/>
      <c r="FK145" s="140"/>
      <c r="FL145" s="140"/>
      <c r="FM145" s="140"/>
      <c r="FN145" s="140"/>
      <c r="FO145" s="140"/>
      <c r="FP145" s="140"/>
      <c r="FQ145" s="140"/>
      <c r="FR145" s="140"/>
      <c r="FS145" s="140"/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0"/>
      <c r="GD145" s="140"/>
      <c r="GE145" s="140"/>
      <c r="GF145" s="140"/>
      <c r="GG145" s="140"/>
      <c r="GH145" s="140"/>
      <c r="GI145" s="140"/>
      <c r="GJ145" s="140"/>
      <c r="GK145" s="140"/>
      <c r="GL145" s="140"/>
      <c r="GM145" s="140"/>
      <c r="GN145" s="140"/>
      <c r="GO145" s="140"/>
      <c r="GP145" s="140"/>
      <c r="GQ145" s="140"/>
      <c r="GR145" s="140"/>
      <c r="GS145" s="140"/>
      <c r="GT145" s="140"/>
      <c r="GU145" s="140"/>
      <c r="GV145" s="140"/>
      <c r="GW145" s="140"/>
      <c r="GX145" s="140"/>
      <c r="GY145" s="140"/>
      <c r="GZ145" s="140"/>
      <c r="HA145" s="140"/>
      <c r="HB145" s="140"/>
      <c r="HC145" s="140"/>
      <c r="HD145" s="140"/>
      <c r="HE145" s="140"/>
      <c r="HF145" s="140"/>
      <c r="HG145" s="140"/>
      <c r="HH145" s="140"/>
      <c r="HI145" s="140"/>
      <c r="HJ145" s="140"/>
      <c r="HK145" s="140"/>
      <c r="HL145" s="140"/>
      <c r="HM145" s="140"/>
      <c r="HN145" s="140"/>
      <c r="HO145" s="140"/>
      <c r="HP145" s="140"/>
      <c r="HQ145" s="140"/>
      <c r="HR145" s="140"/>
      <c r="HS145" s="140"/>
      <c r="HT145" s="140"/>
      <c r="HU145" s="140"/>
      <c r="HV145" s="140"/>
      <c r="HW145" s="140"/>
      <c r="HX145" s="140"/>
      <c r="HY145" s="140"/>
      <c r="HZ145" s="140"/>
      <c r="IA145" s="140"/>
      <c r="IB145" s="140"/>
      <c r="IC145" s="140"/>
      <c r="ID145" s="140"/>
      <c r="IE145" s="140"/>
      <c r="IF145" s="140"/>
      <c r="IG145" s="140"/>
      <c r="IH145" s="140"/>
      <c r="II145" s="140"/>
      <c r="IJ145" s="140"/>
      <c r="IK145" s="140"/>
      <c r="IL145" s="140"/>
      <c r="IM145" s="140"/>
      <c r="IN145" s="140"/>
      <c r="IO145" s="140"/>
      <c r="IP145" s="140"/>
    </row>
    <row r="146" spans="1:250" x14ac:dyDescent="0.2">
      <c r="A146" s="103" t="s">
        <v>418</v>
      </c>
      <c r="B146" s="104" t="s">
        <v>323</v>
      </c>
      <c r="C146" s="104" t="s">
        <v>299</v>
      </c>
      <c r="D146" s="104" t="s">
        <v>419</v>
      </c>
      <c r="E146" s="123"/>
      <c r="F146" s="105">
        <f>SUM(F147)</f>
        <v>37900</v>
      </c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7"/>
      <c r="FH146" s="137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7"/>
      <c r="FS146" s="137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7"/>
      <c r="GD146" s="137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7"/>
      <c r="GO146" s="137"/>
      <c r="GP146" s="137"/>
      <c r="GQ146" s="137"/>
      <c r="GR146" s="137"/>
      <c r="GS146" s="137"/>
      <c r="GT146" s="137"/>
      <c r="GU146" s="137"/>
      <c r="GV146" s="137"/>
      <c r="GW146" s="137"/>
      <c r="GX146" s="137"/>
      <c r="GY146" s="137"/>
      <c r="GZ146" s="137"/>
      <c r="HA146" s="137"/>
      <c r="HB146" s="137"/>
      <c r="HC146" s="137"/>
      <c r="HD146" s="137"/>
      <c r="HE146" s="137"/>
      <c r="HF146" s="137"/>
      <c r="HG146" s="137"/>
      <c r="HH146" s="137"/>
      <c r="HI146" s="137"/>
      <c r="HJ146" s="137"/>
      <c r="HK146" s="137"/>
      <c r="HL146" s="137"/>
      <c r="HM146" s="137"/>
      <c r="HN146" s="137"/>
      <c r="HO146" s="137"/>
      <c r="HP146" s="137"/>
      <c r="HQ146" s="137"/>
      <c r="HR146" s="137"/>
      <c r="HS146" s="137"/>
      <c r="HT146" s="137"/>
      <c r="HU146" s="137"/>
      <c r="HV146" s="137"/>
      <c r="HW146" s="137"/>
      <c r="HX146" s="137"/>
      <c r="HY146" s="137"/>
      <c r="HZ146" s="137"/>
      <c r="IA146" s="137"/>
      <c r="IB146" s="137"/>
      <c r="IC146" s="137"/>
      <c r="ID146" s="137"/>
      <c r="IE146" s="137"/>
      <c r="IF146" s="137"/>
      <c r="IG146" s="137"/>
      <c r="IH146" s="137"/>
      <c r="II146" s="137"/>
      <c r="IJ146" s="137"/>
      <c r="IK146" s="137"/>
      <c r="IL146" s="137"/>
      <c r="IM146" s="137"/>
      <c r="IN146" s="137"/>
      <c r="IO146" s="137"/>
      <c r="IP146" s="137"/>
    </row>
    <row r="147" spans="1:250" ht="15" x14ac:dyDescent="0.25">
      <c r="A147" s="106" t="s">
        <v>320</v>
      </c>
      <c r="B147" s="107" t="s">
        <v>323</v>
      </c>
      <c r="C147" s="107" t="s">
        <v>299</v>
      </c>
      <c r="D147" s="107" t="s">
        <v>419</v>
      </c>
      <c r="E147" s="118" t="s">
        <v>321</v>
      </c>
      <c r="F147" s="108">
        <v>37900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  <c r="GM147" s="141"/>
      <c r="GN147" s="141"/>
      <c r="GO147" s="141"/>
      <c r="GP147" s="141"/>
      <c r="GQ147" s="141"/>
      <c r="GR147" s="141"/>
      <c r="GS147" s="141"/>
      <c r="GT147" s="141"/>
      <c r="GU147" s="141"/>
      <c r="GV147" s="141"/>
      <c r="GW147" s="141"/>
      <c r="GX147" s="141"/>
      <c r="GY147" s="141"/>
      <c r="GZ147" s="141"/>
      <c r="HA147" s="141"/>
      <c r="HB147" s="141"/>
      <c r="HC147" s="141"/>
      <c r="HD147" s="141"/>
      <c r="HE147" s="141"/>
      <c r="HF147" s="141"/>
      <c r="HG147" s="141"/>
      <c r="HH147" s="141"/>
      <c r="HI147" s="141"/>
      <c r="HJ147" s="141"/>
      <c r="HK147" s="141"/>
      <c r="HL147" s="141"/>
      <c r="HM147" s="141"/>
      <c r="HN147" s="141"/>
      <c r="HO147" s="141"/>
      <c r="HP147" s="141"/>
      <c r="HQ147" s="141"/>
      <c r="HR147" s="141"/>
      <c r="HS147" s="141"/>
      <c r="HT147" s="141"/>
      <c r="HU147" s="141"/>
      <c r="HV147" s="141"/>
      <c r="HW147" s="141"/>
      <c r="HX147" s="141"/>
      <c r="HY147" s="141"/>
      <c r="HZ147" s="141"/>
      <c r="IA147" s="141"/>
      <c r="IB147" s="141"/>
      <c r="IC147" s="141"/>
      <c r="ID147" s="141"/>
      <c r="IE147" s="141"/>
      <c r="IF147" s="141"/>
      <c r="IG147" s="141"/>
      <c r="IH147" s="141"/>
      <c r="II147" s="141"/>
      <c r="IJ147" s="141"/>
      <c r="IK147" s="141"/>
      <c r="IL147" s="141"/>
      <c r="IM147" s="141"/>
      <c r="IN147" s="141"/>
      <c r="IO147" s="141"/>
      <c r="IP147" s="141"/>
    </row>
    <row r="148" spans="1:250" ht="14.25" x14ac:dyDescent="0.2">
      <c r="A148" s="103" t="s">
        <v>348</v>
      </c>
      <c r="B148" s="104" t="s">
        <v>323</v>
      </c>
      <c r="C148" s="104" t="s">
        <v>299</v>
      </c>
      <c r="D148" s="104" t="s">
        <v>349</v>
      </c>
      <c r="E148" s="104"/>
      <c r="F148" s="105">
        <f>SUM(F149)</f>
        <v>43.2</v>
      </c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140"/>
      <c r="CV148" s="140"/>
      <c r="CW148" s="140"/>
      <c r="CX148" s="140"/>
      <c r="CY148" s="140"/>
      <c r="CZ148" s="140"/>
      <c r="DA148" s="140"/>
      <c r="DB148" s="140"/>
      <c r="DC148" s="140"/>
      <c r="DD148" s="140"/>
      <c r="DE148" s="140"/>
      <c r="DF148" s="140"/>
      <c r="DG148" s="140"/>
      <c r="DH148" s="140"/>
      <c r="DI148" s="140"/>
      <c r="DJ148" s="140"/>
      <c r="DK148" s="140"/>
      <c r="DL148" s="140"/>
      <c r="DM148" s="140"/>
      <c r="DN148" s="140"/>
      <c r="DO148" s="140"/>
      <c r="DP148" s="140"/>
      <c r="DQ148" s="140"/>
      <c r="DR148" s="140"/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140"/>
      <c r="EC148" s="140"/>
      <c r="ED148" s="140"/>
      <c r="EE148" s="140"/>
      <c r="EF148" s="140"/>
      <c r="EG148" s="140"/>
      <c r="EH148" s="140"/>
      <c r="EI148" s="140"/>
      <c r="EJ148" s="140"/>
      <c r="EK148" s="140"/>
      <c r="EL148" s="140"/>
      <c r="EM148" s="140"/>
      <c r="EN148" s="140"/>
      <c r="EO148" s="140"/>
      <c r="EP148" s="140"/>
      <c r="EQ148" s="140"/>
      <c r="ER148" s="140"/>
      <c r="ES148" s="140"/>
      <c r="ET148" s="140"/>
      <c r="EU148" s="140"/>
      <c r="EV148" s="140"/>
      <c r="EW148" s="140"/>
      <c r="EX148" s="140"/>
      <c r="EY148" s="140"/>
      <c r="EZ148" s="140"/>
      <c r="FA148" s="140"/>
      <c r="FB148" s="140"/>
      <c r="FC148" s="140"/>
      <c r="FD148" s="140"/>
      <c r="FE148" s="140"/>
      <c r="FF148" s="140"/>
      <c r="FG148" s="140"/>
      <c r="FH148" s="140"/>
      <c r="FI148" s="140"/>
      <c r="FJ148" s="140"/>
      <c r="FK148" s="140"/>
      <c r="FL148" s="140"/>
      <c r="FM148" s="140"/>
      <c r="FN148" s="140"/>
      <c r="FO148" s="140"/>
      <c r="FP148" s="140"/>
      <c r="FQ148" s="140"/>
      <c r="FR148" s="140"/>
      <c r="FS148" s="140"/>
      <c r="FT148" s="140"/>
      <c r="FU148" s="140"/>
      <c r="FV148" s="140"/>
      <c r="FW148" s="140"/>
      <c r="FX148" s="140"/>
      <c r="FY148" s="140"/>
      <c r="FZ148" s="140"/>
      <c r="GA148" s="140"/>
      <c r="GB148" s="140"/>
      <c r="GC148" s="140"/>
      <c r="GD148" s="140"/>
      <c r="GE148" s="140"/>
      <c r="GF148" s="140"/>
      <c r="GG148" s="140"/>
      <c r="GH148" s="140"/>
      <c r="GI148" s="140"/>
      <c r="GJ148" s="140"/>
      <c r="GK148" s="140"/>
      <c r="GL148" s="140"/>
      <c r="GM148" s="140"/>
      <c r="GN148" s="140"/>
      <c r="GO148" s="140"/>
      <c r="GP148" s="140"/>
      <c r="GQ148" s="140"/>
      <c r="GR148" s="140"/>
      <c r="GS148" s="140"/>
      <c r="GT148" s="140"/>
      <c r="GU148" s="140"/>
      <c r="GV148" s="140"/>
      <c r="GW148" s="140"/>
      <c r="GX148" s="140"/>
      <c r="GY148" s="140"/>
      <c r="GZ148" s="140"/>
      <c r="HA148" s="140"/>
      <c r="HB148" s="140"/>
      <c r="HC148" s="140"/>
      <c r="HD148" s="140"/>
      <c r="HE148" s="140"/>
      <c r="HF148" s="140"/>
      <c r="HG148" s="140"/>
      <c r="HH148" s="140"/>
      <c r="HI148" s="140"/>
      <c r="HJ148" s="140"/>
      <c r="HK148" s="140"/>
      <c r="HL148" s="140"/>
      <c r="HM148" s="140"/>
      <c r="HN148" s="140"/>
      <c r="HO148" s="140"/>
      <c r="HP148" s="140"/>
      <c r="HQ148" s="140"/>
      <c r="HR148" s="140"/>
      <c r="HS148" s="140"/>
      <c r="HT148" s="140"/>
      <c r="HU148" s="140"/>
      <c r="HV148" s="140"/>
      <c r="HW148" s="140"/>
      <c r="HX148" s="140"/>
      <c r="HY148" s="140"/>
      <c r="HZ148" s="140"/>
      <c r="IA148" s="140"/>
      <c r="IB148" s="140"/>
      <c r="IC148" s="140"/>
      <c r="ID148" s="140"/>
      <c r="IE148" s="140"/>
      <c r="IF148" s="140"/>
      <c r="IG148" s="140"/>
      <c r="IH148" s="140"/>
      <c r="II148" s="140"/>
      <c r="IJ148" s="140"/>
      <c r="IK148" s="140"/>
      <c r="IL148" s="140"/>
      <c r="IM148" s="140"/>
      <c r="IN148" s="140"/>
      <c r="IO148" s="140"/>
      <c r="IP148" s="140"/>
    </row>
    <row r="149" spans="1:250" ht="15" x14ac:dyDescent="0.25">
      <c r="A149" s="106" t="s">
        <v>320</v>
      </c>
      <c r="B149" s="107" t="s">
        <v>323</v>
      </c>
      <c r="C149" s="107" t="s">
        <v>299</v>
      </c>
      <c r="D149" s="107" t="s">
        <v>349</v>
      </c>
      <c r="E149" s="107" t="s">
        <v>321</v>
      </c>
      <c r="F149" s="108">
        <v>43.2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  <c r="GV149" s="141"/>
      <c r="GW149" s="141"/>
      <c r="GX149" s="141"/>
      <c r="GY149" s="141"/>
      <c r="GZ149" s="141"/>
      <c r="HA149" s="141"/>
      <c r="HB149" s="141"/>
      <c r="HC149" s="141"/>
      <c r="HD149" s="141"/>
      <c r="HE149" s="141"/>
      <c r="HF149" s="141"/>
      <c r="HG149" s="141"/>
      <c r="HH149" s="141"/>
      <c r="HI149" s="141"/>
      <c r="HJ149" s="141"/>
      <c r="HK149" s="141"/>
      <c r="HL149" s="141"/>
      <c r="HM149" s="141"/>
      <c r="HN149" s="141"/>
      <c r="HO149" s="141"/>
      <c r="HP149" s="141"/>
      <c r="HQ149" s="141"/>
      <c r="HR149" s="141"/>
      <c r="HS149" s="141"/>
      <c r="HT149" s="141"/>
      <c r="HU149" s="141"/>
      <c r="HV149" s="141"/>
      <c r="HW149" s="141"/>
      <c r="HX149" s="141"/>
      <c r="HY149" s="141"/>
      <c r="HZ149" s="141"/>
      <c r="IA149" s="141"/>
      <c r="IB149" s="141"/>
      <c r="IC149" s="141"/>
      <c r="ID149" s="141"/>
      <c r="IE149" s="141"/>
      <c r="IF149" s="141"/>
      <c r="IG149" s="141"/>
      <c r="IH149" s="141"/>
      <c r="II149" s="141"/>
      <c r="IJ149" s="141"/>
      <c r="IK149" s="141"/>
      <c r="IL149" s="141"/>
      <c r="IM149" s="141"/>
      <c r="IN149" s="141"/>
      <c r="IO149" s="141"/>
      <c r="IP149" s="141"/>
    </row>
    <row r="150" spans="1:250" x14ac:dyDescent="0.2">
      <c r="A150" s="102" t="s">
        <v>356</v>
      </c>
      <c r="B150" s="116" t="s">
        <v>323</v>
      </c>
      <c r="C150" s="116" t="s">
        <v>299</v>
      </c>
      <c r="D150" s="100" t="s">
        <v>357</v>
      </c>
      <c r="E150" s="116"/>
      <c r="F150" s="101">
        <f>SUM(F151)</f>
        <v>2765.63</v>
      </c>
    </row>
    <row r="151" spans="1:250" ht="25.5" x14ac:dyDescent="0.2">
      <c r="A151" s="103" t="s">
        <v>420</v>
      </c>
      <c r="B151" s="104" t="s">
        <v>323</v>
      </c>
      <c r="C151" s="104" t="s">
        <v>299</v>
      </c>
      <c r="D151" s="123" t="s">
        <v>421</v>
      </c>
      <c r="E151" s="104"/>
      <c r="F151" s="105">
        <f>SUM(F152+F153)</f>
        <v>2765.63</v>
      </c>
    </row>
    <row r="152" spans="1:250" x14ac:dyDescent="0.2">
      <c r="A152" s="106" t="s">
        <v>319</v>
      </c>
      <c r="B152" s="107" t="s">
        <v>323</v>
      </c>
      <c r="C152" s="107" t="s">
        <v>299</v>
      </c>
      <c r="D152" s="118" t="s">
        <v>421</v>
      </c>
      <c r="E152" s="107" t="s">
        <v>312</v>
      </c>
      <c r="F152" s="105">
        <v>1488.16</v>
      </c>
    </row>
    <row r="153" spans="1:250" ht="25.5" x14ac:dyDescent="0.2">
      <c r="A153" s="106" t="s">
        <v>366</v>
      </c>
      <c r="B153" s="107" t="s">
        <v>323</v>
      </c>
      <c r="C153" s="107" t="s">
        <v>299</v>
      </c>
      <c r="D153" s="118" t="s">
        <v>421</v>
      </c>
      <c r="E153" s="107" t="s">
        <v>367</v>
      </c>
      <c r="F153" s="105">
        <v>1277.47</v>
      </c>
    </row>
    <row r="154" spans="1:250" x14ac:dyDescent="0.2">
      <c r="A154" s="102" t="s">
        <v>416</v>
      </c>
      <c r="B154" s="100" t="s">
        <v>323</v>
      </c>
      <c r="C154" s="100" t="s">
        <v>299</v>
      </c>
      <c r="D154" s="116" t="s">
        <v>461</v>
      </c>
      <c r="E154" s="107"/>
      <c r="F154" s="105">
        <f>SUM(F155)</f>
        <v>5297</v>
      </c>
    </row>
    <row r="155" spans="1:250" x14ac:dyDescent="0.2">
      <c r="A155" s="106" t="s">
        <v>320</v>
      </c>
      <c r="B155" s="107" t="s">
        <v>323</v>
      </c>
      <c r="C155" s="107" t="s">
        <v>299</v>
      </c>
      <c r="D155" s="118" t="s">
        <v>461</v>
      </c>
      <c r="E155" s="107" t="s">
        <v>321</v>
      </c>
      <c r="F155" s="105">
        <v>5297</v>
      </c>
    </row>
    <row r="156" spans="1:250" x14ac:dyDescent="0.2">
      <c r="A156" s="102" t="s">
        <v>422</v>
      </c>
      <c r="B156" s="116" t="s">
        <v>323</v>
      </c>
      <c r="C156" s="116" t="s">
        <v>306</v>
      </c>
      <c r="D156" s="116"/>
      <c r="E156" s="116"/>
      <c r="F156" s="101">
        <f>SUM(F157+F174+F180)</f>
        <v>89898</v>
      </c>
    </row>
    <row r="157" spans="1:250" x14ac:dyDescent="0.2">
      <c r="A157" s="102" t="s">
        <v>356</v>
      </c>
      <c r="B157" s="116" t="s">
        <v>323</v>
      </c>
      <c r="C157" s="116" t="s">
        <v>306</v>
      </c>
      <c r="D157" s="116" t="s">
        <v>357</v>
      </c>
      <c r="E157" s="116"/>
      <c r="F157" s="101">
        <f>SUM(F158)</f>
        <v>67022.61</v>
      </c>
    </row>
    <row r="158" spans="1:250" ht="25.5" x14ac:dyDescent="0.2">
      <c r="A158" s="103" t="s">
        <v>423</v>
      </c>
      <c r="B158" s="104" t="s">
        <v>323</v>
      </c>
      <c r="C158" s="104" t="s">
        <v>306</v>
      </c>
      <c r="D158" s="104" t="s">
        <v>424</v>
      </c>
      <c r="E158" s="104"/>
      <c r="F158" s="142">
        <f>SUM(F159+F160+F161+F168+F169+F170+F172+F173+F171)</f>
        <v>67022.61</v>
      </c>
    </row>
    <row r="159" spans="1:250" x14ac:dyDescent="0.2">
      <c r="A159" s="106" t="s">
        <v>319</v>
      </c>
      <c r="B159" s="107" t="s">
        <v>323</v>
      </c>
      <c r="C159" s="107" t="s">
        <v>306</v>
      </c>
      <c r="D159" s="107" t="s">
        <v>424</v>
      </c>
      <c r="E159" s="107" t="s">
        <v>312</v>
      </c>
      <c r="F159" s="135">
        <v>90.38</v>
      </c>
    </row>
    <row r="160" spans="1:250" ht="25.5" x14ac:dyDescent="0.2">
      <c r="A160" s="106" t="s">
        <v>368</v>
      </c>
      <c r="B160" s="107" t="s">
        <v>323</v>
      </c>
      <c r="C160" s="107" t="s">
        <v>306</v>
      </c>
      <c r="D160" s="107" t="s">
        <v>424</v>
      </c>
      <c r="E160" s="107" t="s">
        <v>369</v>
      </c>
      <c r="F160" s="135">
        <v>7476.9</v>
      </c>
    </row>
    <row r="161" spans="1:250" x14ac:dyDescent="0.2">
      <c r="A161" s="103" t="s">
        <v>422</v>
      </c>
      <c r="B161" s="123" t="s">
        <v>323</v>
      </c>
      <c r="C161" s="123" t="s">
        <v>306</v>
      </c>
      <c r="D161" s="123" t="s">
        <v>424</v>
      </c>
      <c r="E161" s="123"/>
      <c r="F161" s="105">
        <f>SUM(F162+F166+F164)</f>
        <v>58270.869999999995</v>
      </c>
    </row>
    <row r="162" spans="1:250" x14ac:dyDescent="0.2">
      <c r="A162" s="125" t="s">
        <v>425</v>
      </c>
      <c r="B162" s="123" t="s">
        <v>323</v>
      </c>
      <c r="C162" s="123" t="s">
        <v>306</v>
      </c>
      <c r="D162" s="123" t="s">
        <v>426</v>
      </c>
      <c r="E162" s="123"/>
      <c r="F162" s="105">
        <f>SUM(F163)</f>
        <v>8368.89</v>
      </c>
    </row>
    <row r="163" spans="1:250" ht="25.5" x14ac:dyDescent="0.2">
      <c r="A163" s="106" t="s">
        <v>368</v>
      </c>
      <c r="B163" s="118" t="s">
        <v>323</v>
      </c>
      <c r="C163" s="118" t="s">
        <v>306</v>
      </c>
      <c r="D163" s="118" t="s">
        <v>426</v>
      </c>
      <c r="E163" s="118" t="s">
        <v>369</v>
      </c>
      <c r="F163" s="108">
        <v>8368.89</v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9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9"/>
    </row>
    <row r="164" spans="1:250" x14ac:dyDescent="0.2">
      <c r="A164" s="103" t="s">
        <v>427</v>
      </c>
      <c r="B164" s="123" t="s">
        <v>323</v>
      </c>
      <c r="C164" s="123" t="s">
        <v>306</v>
      </c>
      <c r="D164" s="123" t="s">
        <v>428</v>
      </c>
      <c r="E164" s="123"/>
      <c r="F164" s="105">
        <f>SUM(F165)</f>
        <v>45815.61</v>
      </c>
    </row>
    <row r="165" spans="1:250" ht="25.5" x14ac:dyDescent="0.2">
      <c r="A165" s="106" t="s">
        <v>368</v>
      </c>
      <c r="B165" s="118" t="s">
        <v>323</v>
      </c>
      <c r="C165" s="118" t="s">
        <v>306</v>
      </c>
      <c r="D165" s="118" t="s">
        <v>428</v>
      </c>
      <c r="E165" s="118" t="s">
        <v>369</v>
      </c>
      <c r="F165" s="108">
        <v>45815.61</v>
      </c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09"/>
      <c r="GR165" s="109"/>
      <c r="GS165" s="109"/>
      <c r="GT165" s="109"/>
      <c r="GU165" s="109"/>
      <c r="GV165" s="109"/>
      <c r="GW165" s="109"/>
      <c r="GX165" s="109"/>
      <c r="GY165" s="109"/>
      <c r="GZ165" s="109"/>
      <c r="HA165" s="109"/>
      <c r="HB165" s="109"/>
      <c r="HC165" s="109"/>
      <c r="HD165" s="109"/>
      <c r="HE165" s="109"/>
      <c r="HF165" s="109"/>
      <c r="HG165" s="109"/>
      <c r="HH165" s="109"/>
      <c r="HI165" s="109"/>
      <c r="HJ165" s="109"/>
      <c r="HK165" s="109"/>
      <c r="HL165" s="109"/>
      <c r="HM165" s="109"/>
      <c r="HN165" s="109"/>
      <c r="HO165" s="109"/>
      <c r="HP165" s="109"/>
      <c r="HQ165" s="109"/>
      <c r="HR165" s="109"/>
      <c r="HS165" s="109"/>
      <c r="HT165" s="109"/>
      <c r="HU165" s="109"/>
      <c r="HV165" s="109"/>
      <c r="HW165" s="109"/>
      <c r="HX165" s="109"/>
      <c r="HY165" s="109"/>
      <c r="HZ165" s="109"/>
      <c r="IA165" s="109"/>
      <c r="IB165" s="109"/>
      <c r="IC165" s="109"/>
      <c r="ID165" s="109"/>
      <c r="IE165" s="109"/>
      <c r="IF165" s="109"/>
      <c r="IG165" s="109"/>
      <c r="IH165" s="109"/>
      <c r="II165" s="109"/>
      <c r="IJ165" s="109"/>
      <c r="IK165" s="109"/>
      <c r="IL165" s="109"/>
      <c r="IM165" s="109"/>
      <c r="IN165" s="109"/>
      <c r="IO165" s="109"/>
      <c r="IP165" s="109"/>
    </row>
    <row r="166" spans="1:250" x14ac:dyDescent="0.2">
      <c r="A166" s="125" t="s">
        <v>429</v>
      </c>
      <c r="B166" s="123" t="s">
        <v>323</v>
      </c>
      <c r="C166" s="123" t="s">
        <v>306</v>
      </c>
      <c r="D166" s="123" t="s">
        <v>430</v>
      </c>
      <c r="E166" s="123"/>
      <c r="F166" s="105">
        <f>SUM(F167)</f>
        <v>4086.37</v>
      </c>
    </row>
    <row r="167" spans="1:250" ht="25.5" x14ac:dyDescent="0.2">
      <c r="A167" s="106" t="s">
        <v>368</v>
      </c>
      <c r="B167" s="118" t="s">
        <v>323</v>
      </c>
      <c r="C167" s="118" t="s">
        <v>306</v>
      </c>
      <c r="D167" s="118" t="s">
        <v>430</v>
      </c>
      <c r="E167" s="118" t="s">
        <v>369</v>
      </c>
      <c r="F167" s="108">
        <v>4086.37</v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  <c r="GK167" s="109"/>
      <c r="GL167" s="109"/>
      <c r="GM167" s="109"/>
      <c r="GN167" s="109"/>
      <c r="GO167" s="109"/>
      <c r="GP167" s="109"/>
      <c r="GQ167" s="109"/>
      <c r="GR167" s="109"/>
      <c r="GS167" s="109"/>
      <c r="GT167" s="109"/>
      <c r="GU167" s="109"/>
      <c r="GV167" s="109"/>
      <c r="GW167" s="109"/>
      <c r="GX167" s="109"/>
      <c r="GY167" s="109"/>
      <c r="GZ167" s="109"/>
      <c r="HA167" s="109"/>
      <c r="HB167" s="109"/>
      <c r="HC167" s="109"/>
      <c r="HD167" s="109"/>
      <c r="HE167" s="109"/>
      <c r="HF167" s="109"/>
      <c r="HG167" s="109"/>
      <c r="HH167" s="109"/>
      <c r="HI167" s="109"/>
      <c r="HJ167" s="109"/>
      <c r="HK167" s="109"/>
      <c r="HL167" s="109"/>
      <c r="HM167" s="109"/>
      <c r="HN167" s="109"/>
      <c r="HO167" s="109"/>
      <c r="HP167" s="109"/>
      <c r="HQ167" s="109"/>
      <c r="HR167" s="109"/>
      <c r="HS167" s="109"/>
      <c r="HT167" s="109"/>
      <c r="HU167" s="109"/>
      <c r="HV167" s="109"/>
      <c r="HW167" s="109"/>
      <c r="HX167" s="109"/>
      <c r="HY167" s="109"/>
      <c r="HZ167" s="109"/>
      <c r="IA167" s="109"/>
      <c r="IB167" s="109"/>
      <c r="IC167" s="109"/>
      <c r="ID167" s="109"/>
      <c r="IE167" s="109"/>
      <c r="IF167" s="109"/>
      <c r="IG167" s="109"/>
      <c r="IH167" s="109"/>
      <c r="II167" s="109"/>
      <c r="IJ167" s="109"/>
      <c r="IK167" s="109"/>
      <c r="IL167" s="109"/>
      <c r="IM167" s="109"/>
      <c r="IN167" s="109"/>
      <c r="IO167" s="109"/>
      <c r="IP167" s="109"/>
    </row>
    <row r="168" spans="1:250" ht="51" customHeight="1" x14ac:dyDescent="0.2">
      <c r="A168" s="106" t="s">
        <v>303</v>
      </c>
      <c r="B168" s="118" t="s">
        <v>323</v>
      </c>
      <c r="C168" s="119" t="s">
        <v>306</v>
      </c>
      <c r="D168" s="119" t="s">
        <v>431</v>
      </c>
      <c r="E168" s="119" t="s">
        <v>304</v>
      </c>
      <c r="F168" s="108">
        <v>624.59</v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  <c r="GK168" s="109"/>
      <c r="GL168" s="109"/>
      <c r="GM168" s="109"/>
      <c r="GN168" s="109"/>
      <c r="GO168" s="109"/>
      <c r="GP168" s="109"/>
      <c r="GQ168" s="109"/>
      <c r="GR168" s="109"/>
      <c r="GS168" s="109"/>
      <c r="GT168" s="109"/>
      <c r="GU168" s="109"/>
      <c r="GV168" s="109"/>
      <c r="GW168" s="109"/>
      <c r="GX168" s="109"/>
      <c r="GY168" s="109"/>
      <c r="GZ168" s="109"/>
      <c r="HA168" s="109"/>
      <c r="HB168" s="109"/>
      <c r="HC168" s="109"/>
      <c r="HD168" s="109"/>
      <c r="HE168" s="109"/>
      <c r="HF168" s="109"/>
      <c r="HG168" s="109"/>
      <c r="HH168" s="109"/>
      <c r="HI168" s="109"/>
      <c r="HJ168" s="109"/>
      <c r="HK168" s="109"/>
      <c r="HL168" s="109"/>
      <c r="HM168" s="109"/>
      <c r="HN168" s="109"/>
      <c r="HO168" s="109"/>
      <c r="HP168" s="109"/>
      <c r="HQ168" s="109"/>
      <c r="HR168" s="109"/>
      <c r="HS168" s="109"/>
      <c r="HT168" s="109"/>
      <c r="HU168" s="109"/>
      <c r="HV168" s="109"/>
      <c r="HW168" s="109"/>
      <c r="HX168" s="109"/>
      <c r="HY168" s="109"/>
      <c r="HZ168" s="109"/>
      <c r="IA168" s="109"/>
      <c r="IB168" s="109"/>
      <c r="IC168" s="109"/>
      <c r="ID168" s="109"/>
      <c r="IE168" s="109"/>
      <c r="IF168" s="109"/>
      <c r="IG168" s="109"/>
      <c r="IH168" s="109"/>
      <c r="II168" s="109"/>
      <c r="IJ168" s="109"/>
      <c r="IK168" s="109"/>
      <c r="IL168" s="109"/>
      <c r="IM168" s="109"/>
      <c r="IN168" s="109"/>
      <c r="IO168" s="109"/>
      <c r="IP168" s="109"/>
    </row>
    <row r="169" spans="1:250" x14ac:dyDescent="0.2">
      <c r="A169" s="106" t="s">
        <v>319</v>
      </c>
      <c r="B169" s="118" t="s">
        <v>323</v>
      </c>
      <c r="C169" s="119" t="s">
        <v>306</v>
      </c>
      <c r="D169" s="119" t="s">
        <v>431</v>
      </c>
      <c r="E169" s="119" t="s">
        <v>312</v>
      </c>
      <c r="F169" s="108">
        <v>215.85</v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9"/>
      <c r="GR169" s="109"/>
      <c r="GS169" s="109"/>
      <c r="GT169" s="109"/>
      <c r="GU169" s="109"/>
      <c r="GV169" s="109"/>
      <c r="GW169" s="109"/>
      <c r="GX169" s="109"/>
      <c r="GY169" s="109"/>
      <c r="GZ169" s="109"/>
      <c r="HA169" s="109"/>
      <c r="HB169" s="109"/>
      <c r="HC169" s="109"/>
      <c r="HD169" s="109"/>
      <c r="HE169" s="109"/>
      <c r="HF169" s="109"/>
      <c r="HG169" s="109"/>
      <c r="HH169" s="109"/>
      <c r="HI169" s="109"/>
      <c r="HJ169" s="109"/>
      <c r="HK169" s="109"/>
      <c r="HL169" s="109"/>
      <c r="HM169" s="109"/>
      <c r="HN169" s="109"/>
      <c r="HO169" s="109"/>
      <c r="HP169" s="109"/>
      <c r="HQ169" s="109"/>
      <c r="HR169" s="109"/>
      <c r="HS169" s="109"/>
      <c r="HT169" s="109"/>
      <c r="HU169" s="109"/>
      <c r="HV169" s="109"/>
      <c r="HW169" s="109"/>
      <c r="HX169" s="109"/>
      <c r="HY169" s="109"/>
      <c r="HZ169" s="109"/>
      <c r="IA169" s="109"/>
      <c r="IB169" s="109"/>
      <c r="IC169" s="109"/>
      <c r="ID169" s="109"/>
      <c r="IE169" s="109"/>
      <c r="IF169" s="109"/>
      <c r="IG169" s="109"/>
      <c r="IH169" s="109"/>
      <c r="II169" s="109"/>
      <c r="IJ169" s="109"/>
      <c r="IK169" s="109"/>
      <c r="IL169" s="109"/>
      <c r="IM169" s="109"/>
      <c r="IN169" s="109"/>
      <c r="IO169" s="109"/>
      <c r="IP169" s="109"/>
    </row>
    <row r="170" spans="1:250" ht="25.5" x14ac:dyDescent="0.2">
      <c r="A170" s="106" t="s">
        <v>366</v>
      </c>
      <c r="B170" s="118" t="s">
        <v>323</v>
      </c>
      <c r="C170" s="119" t="s">
        <v>306</v>
      </c>
      <c r="D170" s="119" t="s">
        <v>431</v>
      </c>
      <c r="E170" s="119" t="s">
        <v>367</v>
      </c>
      <c r="F170" s="108">
        <v>100</v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  <c r="GK170" s="109"/>
      <c r="GL170" s="109"/>
      <c r="GM170" s="109"/>
      <c r="GN170" s="109"/>
      <c r="GO170" s="109"/>
      <c r="GP170" s="109"/>
      <c r="GQ170" s="109"/>
      <c r="GR170" s="109"/>
      <c r="GS170" s="109"/>
      <c r="GT170" s="109"/>
      <c r="GU170" s="109"/>
      <c r="GV170" s="109"/>
      <c r="GW170" s="109"/>
      <c r="GX170" s="109"/>
      <c r="GY170" s="109"/>
      <c r="GZ170" s="109"/>
      <c r="HA170" s="109"/>
      <c r="HB170" s="109"/>
      <c r="HC170" s="109"/>
      <c r="HD170" s="109"/>
      <c r="HE170" s="109"/>
      <c r="HF170" s="109"/>
      <c r="HG170" s="109"/>
      <c r="HH170" s="109"/>
      <c r="HI170" s="109"/>
      <c r="HJ170" s="109"/>
      <c r="HK170" s="109"/>
      <c r="HL170" s="109"/>
      <c r="HM170" s="109"/>
      <c r="HN170" s="109"/>
      <c r="HO170" s="109"/>
      <c r="HP170" s="109"/>
      <c r="HQ170" s="109"/>
      <c r="HR170" s="109"/>
      <c r="HS170" s="109"/>
      <c r="HT170" s="109"/>
      <c r="HU170" s="109"/>
      <c r="HV170" s="109"/>
      <c r="HW170" s="109"/>
      <c r="HX170" s="109"/>
      <c r="HY170" s="109"/>
      <c r="HZ170" s="109"/>
      <c r="IA170" s="109"/>
      <c r="IB170" s="109"/>
      <c r="IC170" s="109"/>
      <c r="ID170" s="109"/>
      <c r="IE170" s="109"/>
      <c r="IF170" s="109"/>
      <c r="IG170" s="109"/>
      <c r="IH170" s="109"/>
      <c r="II170" s="109"/>
      <c r="IJ170" s="109"/>
      <c r="IK170" s="109"/>
      <c r="IL170" s="109"/>
      <c r="IM170" s="109"/>
      <c r="IN170" s="109"/>
      <c r="IO170" s="109"/>
      <c r="IP170" s="109"/>
    </row>
    <row r="171" spans="1:250" ht="38.25" x14ac:dyDescent="0.2">
      <c r="A171" s="106" t="s">
        <v>303</v>
      </c>
      <c r="B171" s="118" t="s">
        <v>323</v>
      </c>
      <c r="C171" s="119" t="s">
        <v>306</v>
      </c>
      <c r="D171" s="119" t="s">
        <v>432</v>
      </c>
      <c r="E171" s="119" t="s">
        <v>304</v>
      </c>
      <c r="F171" s="108">
        <v>244.02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  <c r="GK171" s="109"/>
      <c r="GL171" s="109"/>
      <c r="GM171" s="109"/>
      <c r="GN171" s="109"/>
      <c r="GO171" s="109"/>
      <c r="GP171" s="109"/>
      <c r="GQ171" s="109"/>
      <c r="GR171" s="109"/>
      <c r="GS171" s="109"/>
      <c r="GT171" s="109"/>
      <c r="GU171" s="109"/>
      <c r="GV171" s="109"/>
      <c r="GW171" s="109"/>
      <c r="GX171" s="109"/>
      <c r="GY171" s="109"/>
      <c r="GZ171" s="109"/>
      <c r="HA171" s="109"/>
      <c r="HB171" s="109"/>
      <c r="HC171" s="109"/>
      <c r="HD171" s="109"/>
      <c r="HE171" s="109"/>
      <c r="HF171" s="109"/>
      <c r="HG171" s="109"/>
      <c r="HH171" s="109"/>
      <c r="HI171" s="109"/>
      <c r="HJ171" s="109"/>
      <c r="HK171" s="109"/>
      <c r="HL171" s="109"/>
      <c r="HM171" s="109"/>
      <c r="HN171" s="109"/>
      <c r="HO171" s="109"/>
      <c r="HP171" s="109"/>
      <c r="HQ171" s="109"/>
      <c r="HR171" s="109"/>
      <c r="HS171" s="109"/>
      <c r="HT171" s="109"/>
      <c r="HU171" s="109"/>
      <c r="HV171" s="109"/>
      <c r="HW171" s="109"/>
      <c r="HX171" s="109"/>
      <c r="HY171" s="109"/>
      <c r="HZ171" s="109"/>
      <c r="IA171" s="109"/>
      <c r="IB171" s="109"/>
      <c r="IC171" s="109"/>
      <c r="ID171" s="109"/>
      <c r="IE171" s="109"/>
      <c r="IF171" s="109"/>
      <c r="IG171" s="109"/>
      <c r="IH171" s="109"/>
      <c r="II171" s="109"/>
      <c r="IJ171" s="109"/>
      <c r="IK171" s="109"/>
      <c r="IL171" s="109"/>
      <c r="IM171" s="109"/>
      <c r="IN171" s="109"/>
      <c r="IO171" s="109"/>
      <c r="IP171" s="109"/>
    </row>
    <row r="172" spans="1:250" x14ac:dyDescent="0.2">
      <c r="A172" s="106" t="s">
        <v>319</v>
      </c>
      <c r="B172" s="118" t="s">
        <v>323</v>
      </c>
      <c r="C172" s="119" t="s">
        <v>306</v>
      </c>
      <c r="D172" s="119" t="s">
        <v>432</v>
      </c>
      <c r="E172" s="119" t="s">
        <v>312</v>
      </c>
      <c r="F172" s="108">
        <v>0</v>
      </c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09"/>
      <c r="GZ172" s="109"/>
      <c r="HA172" s="109"/>
      <c r="HB172" s="109"/>
      <c r="HC172" s="109"/>
      <c r="HD172" s="109"/>
      <c r="HE172" s="109"/>
      <c r="HF172" s="109"/>
      <c r="HG172" s="109"/>
      <c r="HH172" s="109"/>
      <c r="HI172" s="109"/>
      <c r="HJ172" s="109"/>
      <c r="HK172" s="109"/>
      <c r="HL172" s="109"/>
      <c r="HM172" s="109"/>
      <c r="HN172" s="109"/>
      <c r="HO172" s="109"/>
      <c r="HP172" s="109"/>
      <c r="HQ172" s="109"/>
      <c r="HR172" s="109"/>
      <c r="HS172" s="109"/>
      <c r="HT172" s="109"/>
      <c r="HU172" s="109"/>
      <c r="HV172" s="109"/>
      <c r="HW172" s="109"/>
      <c r="HX172" s="109"/>
      <c r="HY172" s="109"/>
      <c r="HZ172" s="109"/>
      <c r="IA172" s="109"/>
      <c r="IB172" s="109"/>
      <c r="IC172" s="109"/>
      <c r="ID172" s="109"/>
      <c r="IE172" s="109"/>
      <c r="IF172" s="109"/>
      <c r="IG172" s="109"/>
      <c r="IH172" s="109"/>
      <c r="II172" s="109"/>
      <c r="IJ172" s="109"/>
      <c r="IK172" s="109"/>
      <c r="IL172" s="109"/>
      <c r="IM172" s="109"/>
      <c r="IN172" s="109"/>
      <c r="IO172" s="109"/>
      <c r="IP172" s="109"/>
    </row>
    <row r="173" spans="1:250" ht="25.5" x14ac:dyDescent="0.2">
      <c r="A173" s="106" t="s">
        <v>366</v>
      </c>
      <c r="B173" s="118" t="s">
        <v>323</v>
      </c>
      <c r="C173" s="119" t="s">
        <v>306</v>
      </c>
      <c r="D173" s="119" t="s">
        <v>432</v>
      </c>
      <c r="E173" s="119" t="s">
        <v>367</v>
      </c>
      <c r="F173" s="108">
        <v>0</v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  <c r="GK173" s="109"/>
      <c r="GL173" s="109"/>
      <c r="GM173" s="109"/>
      <c r="GN173" s="109"/>
      <c r="GO173" s="109"/>
      <c r="GP173" s="109"/>
      <c r="GQ173" s="109"/>
      <c r="GR173" s="109"/>
      <c r="GS173" s="109"/>
      <c r="GT173" s="109"/>
      <c r="GU173" s="109"/>
      <c r="GV173" s="109"/>
      <c r="GW173" s="109"/>
      <c r="GX173" s="109"/>
      <c r="GY173" s="109"/>
      <c r="GZ173" s="109"/>
      <c r="HA173" s="109"/>
      <c r="HB173" s="109"/>
      <c r="HC173" s="109"/>
      <c r="HD173" s="109"/>
      <c r="HE173" s="109"/>
      <c r="HF173" s="109"/>
      <c r="HG173" s="109"/>
      <c r="HH173" s="109"/>
      <c r="HI173" s="109"/>
      <c r="HJ173" s="109"/>
      <c r="HK173" s="109"/>
      <c r="HL173" s="109"/>
      <c r="HM173" s="109"/>
      <c r="HN173" s="109"/>
      <c r="HO173" s="109"/>
      <c r="HP173" s="109"/>
      <c r="HQ173" s="109"/>
      <c r="HR173" s="109"/>
      <c r="HS173" s="109"/>
      <c r="HT173" s="109"/>
      <c r="HU173" s="109"/>
      <c r="HV173" s="109"/>
      <c r="HW173" s="109"/>
      <c r="HX173" s="109"/>
      <c r="HY173" s="109"/>
      <c r="HZ173" s="109"/>
      <c r="IA173" s="109"/>
      <c r="IB173" s="109"/>
      <c r="IC173" s="109"/>
      <c r="ID173" s="109"/>
      <c r="IE173" s="109"/>
      <c r="IF173" s="109"/>
      <c r="IG173" s="109"/>
      <c r="IH173" s="109"/>
      <c r="II173" s="109"/>
      <c r="IJ173" s="109"/>
      <c r="IK173" s="109"/>
      <c r="IL173" s="109"/>
      <c r="IM173" s="109"/>
      <c r="IN173" s="109"/>
      <c r="IO173" s="109"/>
      <c r="IP173" s="109"/>
    </row>
    <row r="174" spans="1:250" ht="26.25" x14ac:dyDescent="0.25">
      <c r="A174" s="103" t="s">
        <v>433</v>
      </c>
      <c r="B174" s="118" t="s">
        <v>323</v>
      </c>
      <c r="C174" s="119" t="s">
        <v>306</v>
      </c>
      <c r="D174" s="143" t="s">
        <v>434</v>
      </c>
      <c r="E174" s="119"/>
      <c r="F174" s="108">
        <f>SUM(F179+F176+F177+F178+F175)</f>
        <v>20915.39</v>
      </c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  <c r="GU174" s="122"/>
      <c r="GV174" s="122"/>
      <c r="GW174" s="122"/>
      <c r="GX174" s="122"/>
      <c r="GY174" s="122"/>
      <c r="GZ174" s="122"/>
      <c r="HA174" s="122"/>
      <c r="HB174" s="122"/>
      <c r="HC174" s="122"/>
      <c r="HD174" s="122"/>
      <c r="HE174" s="122"/>
      <c r="HF174" s="122"/>
      <c r="HG174" s="122"/>
      <c r="HH174" s="122"/>
      <c r="HI174" s="122"/>
      <c r="HJ174" s="122"/>
      <c r="HK174" s="122"/>
      <c r="HL174" s="122"/>
      <c r="HM174" s="122"/>
      <c r="HN174" s="122"/>
      <c r="HO174" s="122"/>
      <c r="HP174" s="122"/>
      <c r="HQ174" s="122"/>
      <c r="HR174" s="122"/>
      <c r="HS174" s="122"/>
      <c r="HT174" s="122"/>
      <c r="HU174" s="122"/>
      <c r="HV174" s="122"/>
      <c r="HW174" s="122"/>
      <c r="HX174" s="122"/>
      <c r="HY174" s="122"/>
      <c r="HZ174" s="122"/>
      <c r="IA174" s="122"/>
      <c r="IB174" s="122"/>
      <c r="IC174" s="122"/>
      <c r="ID174" s="122"/>
      <c r="IE174" s="122"/>
      <c r="IF174" s="122"/>
      <c r="IG174" s="122"/>
      <c r="IH174" s="122"/>
      <c r="II174" s="122"/>
      <c r="IJ174" s="122"/>
      <c r="IK174" s="122"/>
      <c r="IL174" s="122"/>
      <c r="IM174" s="122"/>
      <c r="IN174" s="122"/>
      <c r="IO174" s="122"/>
      <c r="IP174" s="122"/>
    </row>
    <row r="175" spans="1:250" ht="39" x14ac:dyDescent="0.25">
      <c r="A175" s="106" t="s">
        <v>303</v>
      </c>
      <c r="B175" s="118" t="s">
        <v>323</v>
      </c>
      <c r="C175" s="119" t="s">
        <v>306</v>
      </c>
      <c r="D175" s="119" t="s">
        <v>435</v>
      </c>
      <c r="E175" s="119" t="s">
        <v>304</v>
      </c>
      <c r="F175" s="108">
        <v>78.489999999999995</v>
      </c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  <c r="GU175" s="122"/>
      <c r="GV175" s="122"/>
      <c r="GW175" s="122"/>
      <c r="GX175" s="122"/>
      <c r="GY175" s="122"/>
      <c r="GZ175" s="122"/>
      <c r="HA175" s="122"/>
      <c r="HB175" s="122"/>
      <c r="HC175" s="122"/>
      <c r="HD175" s="122"/>
      <c r="HE175" s="122"/>
      <c r="HF175" s="122"/>
      <c r="HG175" s="122"/>
      <c r="HH175" s="122"/>
      <c r="HI175" s="122"/>
      <c r="HJ175" s="122"/>
      <c r="HK175" s="122"/>
      <c r="HL175" s="122"/>
      <c r="HM175" s="122"/>
      <c r="HN175" s="122"/>
      <c r="HO175" s="122"/>
      <c r="HP175" s="122"/>
      <c r="HQ175" s="122"/>
      <c r="HR175" s="122"/>
      <c r="HS175" s="122"/>
      <c r="HT175" s="122"/>
      <c r="HU175" s="122"/>
      <c r="HV175" s="122"/>
      <c r="HW175" s="122"/>
      <c r="HX175" s="122"/>
      <c r="HY175" s="122"/>
      <c r="HZ175" s="122"/>
      <c r="IA175" s="122"/>
      <c r="IB175" s="122"/>
      <c r="IC175" s="122"/>
      <c r="ID175" s="122"/>
      <c r="IE175" s="122"/>
      <c r="IF175" s="122"/>
      <c r="IG175" s="122"/>
      <c r="IH175" s="122"/>
      <c r="II175" s="122"/>
      <c r="IJ175" s="122"/>
      <c r="IK175" s="122"/>
      <c r="IL175" s="122"/>
      <c r="IM175" s="122"/>
      <c r="IN175" s="122"/>
      <c r="IO175" s="122"/>
      <c r="IP175" s="122"/>
    </row>
    <row r="176" spans="1:250" ht="13.5" x14ac:dyDescent="0.25">
      <c r="A176" s="106" t="s">
        <v>319</v>
      </c>
      <c r="B176" s="118" t="s">
        <v>323</v>
      </c>
      <c r="C176" s="119" t="s">
        <v>306</v>
      </c>
      <c r="D176" s="119" t="s">
        <v>435</v>
      </c>
      <c r="E176" s="119" t="s">
        <v>312</v>
      </c>
      <c r="F176" s="108">
        <v>1899.74</v>
      </c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  <c r="GU176" s="122"/>
      <c r="GV176" s="122"/>
      <c r="GW176" s="122"/>
      <c r="GX176" s="122"/>
      <c r="GY176" s="122"/>
      <c r="GZ176" s="122"/>
      <c r="HA176" s="122"/>
      <c r="HB176" s="122"/>
      <c r="HC176" s="122"/>
      <c r="HD176" s="122"/>
      <c r="HE176" s="122"/>
      <c r="HF176" s="122"/>
      <c r="HG176" s="122"/>
      <c r="HH176" s="122"/>
      <c r="HI176" s="122"/>
      <c r="HJ176" s="122"/>
      <c r="HK176" s="122"/>
      <c r="HL176" s="122"/>
      <c r="HM176" s="122"/>
      <c r="HN176" s="122"/>
      <c r="HO176" s="122"/>
      <c r="HP176" s="122"/>
      <c r="HQ176" s="122"/>
      <c r="HR176" s="122"/>
      <c r="HS176" s="122"/>
      <c r="HT176" s="122"/>
      <c r="HU176" s="122"/>
      <c r="HV176" s="122"/>
      <c r="HW176" s="122"/>
      <c r="HX176" s="122"/>
      <c r="HY176" s="122"/>
      <c r="HZ176" s="122"/>
      <c r="IA176" s="122"/>
      <c r="IB176" s="122"/>
      <c r="IC176" s="122"/>
      <c r="ID176" s="122"/>
      <c r="IE176" s="122"/>
      <c r="IF176" s="122"/>
      <c r="IG176" s="122"/>
      <c r="IH176" s="122"/>
      <c r="II176" s="122"/>
      <c r="IJ176" s="122"/>
      <c r="IK176" s="122"/>
      <c r="IL176" s="122"/>
      <c r="IM176" s="122"/>
      <c r="IN176" s="122"/>
      <c r="IO176" s="122"/>
      <c r="IP176" s="122"/>
    </row>
    <row r="177" spans="1:250" ht="39" x14ac:dyDescent="0.25">
      <c r="A177" s="106" t="s">
        <v>303</v>
      </c>
      <c r="B177" s="118" t="s">
        <v>323</v>
      </c>
      <c r="C177" s="119" t="s">
        <v>306</v>
      </c>
      <c r="D177" s="119" t="s">
        <v>436</v>
      </c>
      <c r="E177" s="119" t="s">
        <v>304</v>
      </c>
      <c r="F177" s="108">
        <v>408.9</v>
      </c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  <c r="GU177" s="122"/>
      <c r="GV177" s="122"/>
      <c r="GW177" s="122"/>
      <c r="GX177" s="122"/>
      <c r="GY177" s="122"/>
      <c r="GZ177" s="122"/>
      <c r="HA177" s="122"/>
      <c r="HB177" s="122"/>
      <c r="HC177" s="122"/>
      <c r="HD177" s="122"/>
      <c r="HE177" s="122"/>
      <c r="HF177" s="122"/>
      <c r="HG177" s="122"/>
      <c r="HH177" s="122"/>
      <c r="HI177" s="122"/>
      <c r="HJ177" s="122"/>
      <c r="HK177" s="122"/>
      <c r="HL177" s="122"/>
      <c r="HM177" s="122"/>
      <c r="HN177" s="122"/>
      <c r="HO177" s="122"/>
      <c r="HP177" s="122"/>
      <c r="HQ177" s="122"/>
      <c r="HR177" s="122"/>
      <c r="HS177" s="122"/>
      <c r="HT177" s="122"/>
      <c r="HU177" s="122"/>
      <c r="HV177" s="122"/>
      <c r="HW177" s="122"/>
      <c r="HX177" s="122"/>
      <c r="HY177" s="122"/>
      <c r="HZ177" s="122"/>
      <c r="IA177" s="122"/>
      <c r="IB177" s="122"/>
      <c r="IC177" s="122"/>
      <c r="ID177" s="122"/>
      <c r="IE177" s="122"/>
      <c r="IF177" s="122"/>
      <c r="IG177" s="122"/>
      <c r="IH177" s="122"/>
      <c r="II177" s="122"/>
      <c r="IJ177" s="122"/>
      <c r="IK177" s="122"/>
      <c r="IL177" s="122"/>
      <c r="IM177" s="122"/>
      <c r="IN177" s="122"/>
      <c r="IO177" s="122"/>
      <c r="IP177" s="122"/>
    </row>
    <row r="178" spans="1:250" ht="13.5" x14ac:dyDescent="0.25">
      <c r="A178" s="106" t="s">
        <v>319</v>
      </c>
      <c r="B178" s="118" t="s">
        <v>323</v>
      </c>
      <c r="C178" s="119" t="s">
        <v>306</v>
      </c>
      <c r="D178" s="119" t="s">
        <v>436</v>
      </c>
      <c r="E178" s="119" t="s">
        <v>312</v>
      </c>
      <c r="F178" s="108">
        <v>15913.56</v>
      </c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  <c r="GU178" s="122"/>
      <c r="GV178" s="122"/>
      <c r="GW178" s="122"/>
      <c r="GX178" s="122"/>
      <c r="GY178" s="122"/>
      <c r="GZ178" s="122"/>
      <c r="HA178" s="122"/>
      <c r="HB178" s="122"/>
      <c r="HC178" s="122"/>
      <c r="HD178" s="122"/>
      <c r="HE178" s="122"/>
      <c r="HF178" s="122"/>
      <c r="HG178" s="122"/>
      <c r="HH178" s="122"/>
      <c r="HI178" s="122"/>
      <c r="HJ178" s="122"/>
      <c r="HK178" s="122"/>
      <c r="HL178" s="122"/>
      <c r="HM178" s="122"/>
      <c r="HN178" s="122"/>
      <c r="HO178" s="122"/>
      <c r="HP178" s="122"/>
      <c r="HQ178" s="122"/>
      <c r="HR178" s="122"/>
      <c r="HS178" s="122"/>
      <c r="HT178" s="122"/>
      <c r="HU178" s="122"/>
      <c r="HV178" s="122"/>
      <c r="HW178" s="122"/>
      <c r="HX178" s="122"/>
      <c r="HY178" s="122"/>
      <c r="HZ178" s="122"/>
      <c r="IA178" s="122"/>
      <c r="IB178" s="122"/>
      <c r="IC178" s="122"/>
      <c r="ID178" s="122"/>
      <c r="IE178" s="122"/>
      <c r="IF178" s="122"/>
      <c r="IG178" s="122"/>
      <c r="IH178" s="122"/>
      <c r="II178" s="122"/>
      <c r="IJ178" s="122"/>
      <c r="IK178" s="122"/>
      <c r="IL178" s="122"/>
      <c r="IM178" s="122"/>
      <c r="IN178" s="122"/>
      <c r="IO178" s="122"/>
      <c r="IP178" s="122"/>
    </row>
    <row r="179" spans="1:250" ht="26.25" x14ac:dyDescent="0.25">
      <c r="A179" s="144" t="s">
        <v>368</v>
      </c>
      <c r="B179" s="118" t="s">
        <v>323</v>
      </c>
      <c r="C179" s="118" t="s">
        <v>306</v>
      </c>
      <c r="D179" s="118" t="s">
        <v>437</v>
      </c>
      <c r="E179" s="118" t="s">
        <v>369</v>
      </c>
      <c r="F179" s="108">
        <v>2614.6999999999998</v>
      </c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  <c r="GU179" s="122"/>
      <c r="GV179" s="122"/>
      <c r="GW179" s="122"/>
      <c r="GX179" s="122"/>
      <c r="GY179" s="122"/>
      <c r="GZ179" s="122"/>
      <c r="HA179" s="122"/>
      <c r="HB179" s="122"/>
      <c r="HC179" s="122"/>
      <c r="HD179" s="122"/>
      <c r="HE179" s="122"/>
      <c r="HF179" s="122"/>
      <c r="HG179" s="122"/>
      <c r="HH179" s="122"/>
      <c r="HI179" s="122"/>
      <c r="HJ179" s="122"/>
      <c r="HK179" s="122"/>
      <c r="HL179" s="122"/>
      <c r="HM179" s="122"/>
      <c r="HN179" s="122"/>
      <c r="HO179" s="122"/>
      <c r="HP179" s="122"/>
      <c r="HQ179" s="122"/>
      <c r="HR179" s="122"/>
      <c r="HS179" s="122"/>
      <c r="HT179" s="122"/>
      <c r="HU179" s="122"/>
      <c r="HV179" s="122"/>
      <c r="HW179" s="122"/>
      <c r="HX179" s="122"/>
      <c r="HY179" s="122"/>
      <c r="HZ179" s="122"/>
      <c r="IA179" s="122"/>
      <c r="IB179" s="122"/>
      <c r="IC179" s="122"/>
      <c r="ID179" s="122"/>
      <c r="IE179" s="122"/>
      <c r="IF179" s="122"/>
      <c r="IG179" s="122"/>
      <c r="IH179" s="122"/>
      <c r="II179" s="122"/>
      <c r="IJ179" s="122"/>
      <c r="IK179" s="122"/>
      <c r="IL179" s="122"/>
      <c r="IM179" s="122"/>
      <c r="IN179" s="122"/>
      <c r="IO179" s="122"/>
      <c r="IP179" s="122"/>
    </row>
    <row r="180" spans="1:250" ht="13.5" x14ac:dyDescent="0.25">
      <c r="A180" s="102" t="s">
        <v>370</v>
      </c>
      <c r="B180" s="116" t="s">
        <v>323</v>
      </c>
      <c r="C180" s="117" t="s">
        <v>306</v>
      </c>
      <c r="D180" s="117" t="s">
        <v>371</v>
      </c>
      <c r="E180" s="117"/>
      <c r="F180" s="101">
        <f>SUM(F181)</f>
        <v>1960</v>
      </c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  <c r="GU180" s="122"/>
      <c r="GV180" s="122"/>
      <c r="GW180" s="122"/>
      <c r="GX180" s="122"/>
      <c r="GY180" s="122"/>
      <c r="GZ180" s="122"/>
      <c r="HA180" s="122"/>
      <c r="HB180" s="122"/>
      <c r="HC180" s="122"/>
      <c r="HD180" s="122"/>
      <c r="HE180" s="122"/>
      <c r="HF180" s="122"/>
      <c r="HG180" s="122"/>
      <c r="HH180" s="122"/>
      <c r="HI180" s="122"/>
      <c r="HJ180" s="122"/>
      <c r="HK180" s="122"/>
      <c r="HL180" s="122"/>
      <c r="HM180" s="122"/>
      <c r="HN180" s="122"/>
      <c r="HO180" s="122"/>
      <c r="HP180" s="122"/>
      <c r="HQ180" s="122"/>
      <c r="HR180" s="122"/>
      <c r="HS180" s="122"/>
      <c r="HT180" s="122"/>
      <c r="HU180" s="122"/>
      <c r="HV180" s="122"/>
      <c r="HW180" s="122"/>
      <c r="HX180" s="122"/>
      <c r="HY180" s="122"/>
      <c r="HZ180" s="122"/>
      <c r="IA180" s="122"/>
      <c r="IB180" s="122"/>
      <c r="IC180" s="122"/>
      <c r="ID180" s="122"/>
      <c r="IE180" s="122"/>
      <c r="IF180" s="122"/>
      <c r="IG180" s="122"/>
      <c r="IH180" s="122"/>
      <c r="II180" s="122"/>
      <c r="IJ180" s="122"/>
      <c r="IK180" s="122"/>
      <c r="IL180" s="122"/>
      <c r="IM180" s="122"/>
      <c r="IN180" s="122"/>
      <c r="IO180" s="122"/>
      <c r="IP180" s="122"/>
    </row>
    <row r="181" spans="1:250" ht="26.25" x14ac:dyDescent="0.25">
      <c r="A181" s="144" t="s">
        <v>368</v>
      </c>
      <c r="B181" s="118" t="s">
        <v>323</v>
      </c>
      <c r="C181" s="119" t="s">
        <v>306</v>
      </c>
      <c r="D181" s="119" t="s">
        <v>371</v>
      </c>
      <c r="E181" s="119" t="s">
        <v>369</v>
      </c>
      <c r="F181" s="108">
        <v>1960</v>
      </c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  <c r="GU181" s="122"/>
      <c r="GV181" s="122"/>
      <c r="GW181" s="122"/>
      <c r="GX181" s="122"/>
      <c r="GY181" s="122"/>
      <c r="GZ181" s="122"/>
      <c r="HA181" s="122"/>
      <c r="HB181" s="122"/>
      <c r="HC181" s="122"/>
      <c r="HD181" s="122"/>
      <c r="HE181" s="122"/>
      <c r="HF181" s="122"/>
      <c r="HG181" s="122"/>
      <c r="HH181" s="122"/>
      <c r="HI181" s="122"/>
      <c r="HJ181" s="122"/>
      <c r="HK181" s="122"/>
      <c r="HL181" s="122"/>
      <c r="HM181" s="122"/>
      <c r="HN181" s="122"/>
      <c r="HO181" s="122"/>
      <c r="HP181" s="122"/>
      <c r="HQ181" s="122"/>
      <c r="HR181" s="122"/>
      <c r="HS181" s="122"/>
      <c r="HT181" s="122"/>
      <c r="HU181" s="122"/>
      <c r="HV181" s="122"/>
      <c r="HW181" s="122"/>
      <c r="HX181" s="122"/>
      <c r="HY181" s="122"/>
      <c r="HZ181" s="122"/>
      <c r="IA181" s="122"/>
      <c r="IB181" s="122"/>
      <c r="IC181" s="122"/>
      <c r="ID181" s="122"/>
      <c r="IE181" s="122"/>
      <c r="IF181" s="122"/>
      <c r="IG181" s="122"/>
      <c r="IH181" s="122"/>
      <c r="II181" s="122"/>
      <c r="IJ181" s="122"/>
      <c r="IK181" s="122"/>
      <c r="IL181" s="122"/>
      <c r="IM181" s="122"/>
      <c r="IN181" s="122"/>
      <c r="IO181" s="122"/>
      <c r="IP181" s="122"/>
    </row>
    <row r="182" spans="1:250" ht="14.25" x14ac:dyDescent="0.2">
      <c r="A182" s="145" t="s">
        <v>438</v>
      </c>
      <c r="B182" s="114" t="s">
        <v>323</v>
      </c>
      <c r="C182" s="146" t="s">
        <v>323</v>
      </c>
      <c r="D182" s="120"/>
      <c r="E182" s="120"/>
      <c r="F182" s="98">
        <f>SUM(F183)</f>
        <v>21876.039999999997</v>
      </c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  <c r="GU182" s="140"/>
      <c r="GV182" s="140"/>
      <c r="GW182" s="140"/>
      <c r="GX182" s="140"/>
      <c r="GY182" s="140"/>
      <c r="GZ182" s="140"/>
      <c r="HA182" s="140"/>
      <c r="HB182" s="140"/>
      <c r="HC182" s="140"/>
      <c r="HD182" s="140"/>
      <c r="HE182" s="140"/>
      <c r="HF182" s="140"/>
      <c r="HG182" s="140"/>
      <c r="HH182" s="140"/>
      <c r="HI182" s="140"/>
      <c r="HJ182" s="140"/>
      <c r="HK182" s="140"/>
      <c r="HL182" s="140"/>
      <c r="HM182" s="140"/>
      <c r="HN182" s="140"/>
      <c r="HO182" s="140"/>
      <c r="HP182" s="140"/>
      <c r="HQ182" s="140"/>
      <c r="HR182" s="140"/>
      <c r="HS182" s="140"/>
      <c r="HT182" s="140"/>
      <c r="HU182" s="140"/>
      <c r="HV182" s="140"/>
      <c r="HW182" s="140"/>
      <c r="HX182" s="140"/>
      <c r="HY182" s="140"/>
      <c r="HZ182" s="140"/>
      <c r="IA182" s="140"/>
      <c r="IB182" s="140"/>
      <c r="IC182" s="140"/>
      <c r="ID182" s="140"/>
      <c r="IE182" s="140"/>
      <c r="IF182" s="140"/>
      <c r="IG182" s="140"/>
      <c r="IH182" s="140"/>
      <c r="II182" s="140"/>
      <c r="IJ182" s="140"/>
      <c r="IK182" s="140"/>
      <c r="IL182" s="140"/>
      <c r="IM182" s="140"/>
      <c r="IN182" s="140"/>
      <c r="IO182" s="140"/>
      <c r="IP182" s="140"/>
    </row>
    <row r="183" spans="1:250" ht="13.5" x14ac:dyDescent="0.25">
      <c r="A183" s="102" t="s">
        <v>439</v>
      </c>
      <c r="B183" s="132" t="s">
        <v>323</v>
      </c>
      <c r="C183" s="132" t="s">
        <v>323</v>
      </c>
      <c r="D183" s="133"/>
      <c r="E183" s="132"/>
      <c r="F183" s="175">
        <f>SUM(F188+F186+F184+F194)</f>
        <v>21876.039999999997</v>
      </c>
    </row>
    <row r="184" spans="1:250" x14ac:dyDescent="0.2">
      <c r="A184" s="103" t="s">
        <v>348</v>
      </c>
      <c r="B184" s="104" t="s">
        <v>323</v>
      </c>
      <c r="C184" s="104" t="s">
        <v>323</v>
      </c>
      <c r="D184" s="104" t="s">
        <v>349</v>
      </c>
      <c r="E184" s="104"/>
      <c r="F184" s="142">
        <f>SUM(F185)</f>
        <v>412.71</v>
      </c>
    </row>
    <row r="185" spans="1:250" s="109" customFormat="1" x14ac:dyDescent="0.2">
      <c r="A185" s="106" t="s">
        <v>320</v>
      </c>
      <c r="B185" s="107" t="s">
        <v>323</v>
      </c>
      <c r="C185" s="107" t="s">
        <v>323</v>
      </c>
      <c r="D185" s="107" t="s">
        <v>349</v>
      </c>
      <c r="E185" s="107" t="s">
        <v>321</v>
      </c>
      <c r="F185" s="108">
        <v>412.71</v>
      </c>
    </row>
    <row r="186" spans="1:250" ht="25.5" x14ac:dyDescent="0.2">
      <c r="A186" s="103" t="s">
        <v>440</v>
      </c>
      <c r="B186" s="123" t="s">
        <v>323</v>
      </c>
      <c r="C186" s="123" t="s">
        <v>323</v>
      </c>
      <c r="D186" s="123" t="s">
        <v>441</v>
      </c>
      <c r="E186" s="123"/>
      <c r="F186" s="105">
        <f>SUM(F187)</f>
        <v>12475.15</v>
      </c>
    </row>
    <row r="187" spans="1:250" x14ac:dyDescent="0.2">
      <c r="A187" s="106" t="s">
        <v>319</v>
      </c>
      <c r="B187" s="118" t="s">
        <v>323</v>
      </c>
      <c r="C187" s="118" t="s">
        <v>323</v>
      </c>
      <c r="D187" s="118" t="s">
        <v>441</v>
      </c>
      <c r="E187" s="118" t="s">
        <v>312</v>
      </c>
      <c r="F187" s="108">
        <v>12475.15</v>
      </c>
    </row>
    <row r="188" spans="1:250" x14ac:dyDescent="0.2">
      <c r="A188" s="102" t="s">
        <v>356</v>
      </c>
      <c r="B188" s="100" t="s">
        <v>323</v>
      </c>
      <c r="C188" s="147" t="s">
        <v>323</v>
      </c>
      <c r="D188" s="117" t="s">
        <v>357</v>
      </c>
      <c r="E188" s="117"/>
      <c r="F188" s="101">
        <f>SUM(F189+F192)</f>
        <v>4152.8999999999996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  <c r="HN188" s="139"/>
      <c r="HO188" s="139"/>
      <c r="HP188" s="139"/>
      <c r="HQ188" s="139"/>
      <c r="HR188" s="139"/>
      <c r="HS188" s="139"/>
      <c r="HT188" s="139"/>
      <c r="HU188" s="139"/>
      <c r="HV188" s="139"/>
      <c r="HW188" s="139"/>
      <c r="HX188" s="139"/>
      <c r="HY188" s="139"/>
      <c r="HZ188" s="139"/>
      <c r="IA188" s="139"/>
      <c r="IB188" s="139"/>
      <c r="IC188" s="139"/>
      <c r="ID188" s="139"/>
      <c r="IE188" s="139"/>
      <c r="IF188" s="139"/>
      <c r="IG188" s="139"/>
      <c r="IH188" s="139"/>
      <c r="II188" s="139"/>
      <c r="IJ188" s="139"/>
      <c r="IK188" s="139"/>
      <c r="IL188" s="139"/>
      <c r="IM188" s="139"/>
      <c r="IN188" s="139"/>
      <c r="IO188" s="139"/>
      <c r="IP188" s="139"/>
    </row>
    <row r="189" spans="1:250" ht="25.5" x14ac:dyDescent="0.25">
      <c r="A189" s="330" t="s">
        <v>442</v>
      </c>
      <c r="B189" s="104" t="s">
        <v>323</v>
      </c>
      <c r="C189" s="148" t="s">
        <v>323</v>
      </c>
      <c r="D189" s="143" t="s">
        <v>443</v>
      </c>
      <c r="E189" s="143"/>
      <c r="F189" s="105">
        <f>SUM(F190+F191)</f>
        <v>411.55999999999995</v>
      </c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  <c r="HE189" s="149"/>
      <c r="HF189" s="149"/>
      <c r="HG189" s="149"/>
      <c r="HH189" s="149"/>
      <c r="HI189" s="149"/>
      <c r="HJ189" s="149"/>
      <c r="HK189" s="149"/>
      <c r="HL189" s="149"/>
      <c r="HM189" s="149"/>
      <c r="HN189" s="149"/>
      <c r="HO189" s="149"/>
      <c r="HP189" s="149"/>
      <c r="HQ189" s="149"/>
      <c r="HR189" s="149"/>
      <c r="HS189" s="149"/>
      <c r="HT189" s="149"/>
      <c r="HU189" s="149"/>
      <c r="HV189" s="149"/>
      <c r="HW189" s="149"/>
      <c r="HX189" s="149"/>
      <c r="HY189" s="149"/>
      <c r="HZ189" s="149"/>
      <c r="IA189" s="149"/>
      <c r="IB189" s="149"/>
      <c r="IC189" s="149"/>
      <c r="ID189" s="149"/>
      <c r="IE189" s="149"/>
      <c r="IF189" s="149"/>
      <c r="IG189" s="149"/>
      <c r="IH189" s="149"/>
      <c r="II189" s="149"/>
      <c r="IJ189" s="149"/>
      <c r="IK189" s="149"/>
      <c r="IL189" s="149"/>
      <c r="IM189" s="149"/>
      <c r="IN189" s="149"/>
      <c r="IO189" s="149"/>
      <c r="IP189" s="149"/>
    </row>
    <row r="190" spans="1:250" s="109" customFormat="1" ht="15" x14ac:dyDescent="0.25">
      <c r="A190" s="106" t="s">
        <v>319</v>
      </c>
      <c r="B190" s="107" t="s">
        <v>323</v>
      </c>
      <c r="C190" s="150" t="s">
        <v>323</v>
      </c>
      <c r="D190" s="119" t="s">
        <v>443</v>
      </c>
      <c r="E190" s="119" t="s">
        <v>312</v>
      </c>
      <c r="F190" s="108">
        <v>240.67</v>
      </c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51"/>
      <c r="DP190" s="151"/>
      <c r="DQ190" s="151"/>
      <c r="DR190" s="151"/>
      <c r="DS190" s="151"/>
      <c r="DT190" s="151"/>
      <c r="DU190" s="151"/>
      <c r="DV190" s="151"/>
      <c r="DW190" s="151"/>
      <c r="DX190" s="151"/>
      <c r="DY190" s="151"/>
      <c r="DZ190" s="151"/>
      <c r="EA190" s="151"/>
      <c r="EB190" s="151"/>
      <c r="EC190" s="151"/>
      <c r="ED190" s="151"/>
      <c r="EE190" s="151"/>
      <c r="EF190" s="151"/>
      <c r="EG190" s="151"/>
      <c r="EH190" s="151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  <c r="FF190" s="151"/>
      <c r="FG190" s="151"/>
      <c r="FH190" s="151"/>
      <c r="FI190" s="151"/>
      <c r="FJ190" s="151"/>
      <c r="FK190" s="151"/>
      <c r="FL190" s="151"/>
      <c r="FM190" s="151"/>
      <c r="FN190" s="151"/>
      <c r="FO190" s="151"/>
      <c r="FP190" s="151"/>
      <c r="FQ190" s="151"/>
      <c r="FR190" s="151"/>
      <c r="FS190" s="151"/>
      <c r="FT190" s="151"/>
      <c r="FU190" s="151"/>
      <c r="FV190" s="151"/>
      <c r="FW190" s="151"/>
      <c r="FX190" s="151"/>
      <c r="FY190" s="151"/>
      <c r="FZ190" s="151"/>
      <c r="GA190" s="151"/>
      <c r="GB190" s="151"/>
      <c r="GC190" s="151"/>
      <c r="GD190" s="151"/>
      <c r="GE190" s="151"/>
      <c r="GF190" s="151"/>
      <c r="GG190" s="151"/>
      <c r="GH190" s="151"/>
      <c r="GI190" s="151"/>
      <c r="GJ190" s="151"/>
      <c r="GK190" s="151"/>
      <c r="GL190" s="151"/>
      <c r="GM190" s="151"/>
      <c r="GN190" s="151"/>
      <c r="GO190" s="151"/>
      <c r="GP190" s="151"/>
      <c r="GQ190" s="151"/>
      <c r="GR190" s="151"/>
      <c r="GS190" s="151"/>
      <c r="GT190" s="151"/>
      <c r="GU190" s="151"/>
      <c r="GV190" s="151"/>
      <c r="GW190" s="151"/>
      <c r="GX190" s="151"/>
      <c r="GY190" s="151"/>
      <c r="GZ190" s="151"/>
      <c r="HA190" s="151"/>
      <c r="HB190" s="151"/>
      <c r="HC190" s="151"/>
      <c r="HD190" s="151"/>
      <c r="HE190" s="151"/>
      <c r="HF190" s="151"/>
      <c r="HG190" s="151"/>
      <c r="HH190" s="151"/>
      <c r="HI190" s="151"/>
      <c r="HJ190" s="151"/>
      <c r="HK190" s="151"/>
      <c r="HL190" s="151"/>
      <c r="HM190" s="151"/>
      <c r="HN190" s="151"/>
      <c r="HO190" s="151"/>
      <c r="HP190" s="151"/>
      <c r="HQ190" s="151"/>
      <c r="HR190" s="151"/>
      <c r="HS190" s="151"/>
      <c r="HT190" s="151"/>
      <c r="HU190" s="151"/>
      <c r="HV190" s="151"/>
      <c r="HW190" s="151"/>
      <c r="HX190" s="151"/>
      <c r="HY190" s="151"/>
      <c r="HZ190" s="151"/>
      <c r="IA190" s="151"/>
      <c r="IB190" s="151"/>
      <c r="IC190" s="151"/>
      <c r="ID190" s="151"/>
      <c r="IE190" s="151"/>
      <c r="IF190" s="151"/>
      <c r="IG190" s="151"/>
      <c r="IH190" s="151"/>
      <c r="II190" s="151"/>
      <c r="IJ190" s="151"/>
      <c r="IK190" s="151"/>
      <c r="IL190" s="151"/>
      <c r="IM190" s="151"/>
      <c r="IN190" s="151"/>
      <c r="IO190" s="151"/>
      <c r="IP190" s="151"/>
    </row>
    <row r="191" spans="1:250" s="109" customFormat="1" ht="26.25" x14ac:dyDescent="0.25">
      <c r="A191" s="106" t="s">
        <v>368</v>
      </c>
      <c r="B191" s="107" t="s">
        <v>323</v>
      </c>
      <c r="C191" s="150" t="s">
        <v>323</v>
      </c>
      <c r="D191" s="119" t="s">
        <v>443</v>
      </c>
      <c r="E191" s="119" t="s">
        <v>369</v>
      </c>
      <c r="F191" s="108">
        <v>170.89</v>
      </c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  <c r="FF191" s="151"/>
      <c r="FG191" s="151"/>
      <c r="FH191" s="151"/>
      <c r="FI191" s="151"/>
      <c r="FJ191" s="151"/>
      <c r="FK191" s="151"/>
      <c r="FL191" s="151"/>
      <c r="FM191" s="151"/>
      <c r="FN191" s="151"/>
      <c r="FO191" s="151"/>
      <c r="FP191" s="151"/>
      <c r="FQ191" s="151"/>
      <c r="FR191" s="151"/>
      <c r="FS191" s="151"/>
      <c r="FT191" s="151"/>
      <c r="FU191" s="151"/>
      <c r="FV191" s="151"/>
      <c r="FW191" s="151"/>
      <c r="FX191" s="151"/>
      <c r="FY191" s="151"/>
      <c r="FZ191" s="151"/>
      <c r="GA191" s="151"/>
      <c r="GB191" s="151"/>
      <c r="GC191" s="151"/>
      <c r="GD191" s="151"/>
      <c r="GE191" s="151"/>
      <c r="GF191" s="151"/>
      <c r="GG191" s="151"/>
      <c r="GH191" s="151"/>
      <c r="GI191" s="151"/>
      <c r="GJ191" s="151"/>
      <c r="GK191" s="151"/>
      <c r="GL191" s="151"/>
      <c r="GM191" s="151"/>
      <c r="GN191" s="151"/>
      <c r="GO191" s="151"/>
      <c r="GP191" s="151"/>
      <c r="GQ191" s="151"/>
      <c r="GR191" s="151"/>
      <c r="GS191" s="151"/>
      <c r="GT191" s="151"/>
      <c r="GU191" s="151"/>
      <c r="GV191" s="151"/>
      <c r="GW191" s="151"/>
      <c r="GX191" s="151"/>
      <c r="GY191" s="151"/>
      <c r="GZ191" s="151"/>
      <c r="HA191" s="151"/>
      <c r="HB191" s="151"/>
      <c r="HC191" s="151"/>
      <c r="HD191" s="151"/>
      <c r="HE191" s="151"/>
      <c r="HF191" s="151"/>
      <c r="HG191" s="151"/>
      <c r="HH191" s="151"/>
      <c r="HI191" s="151"/>
      <c r="HJ191" s="151"/>
      <c r="HK191" s="151"/>
      <c r="HL191" s="151"/>
      <c r="HM191" s="151"/>
      <c r="HN191" s="151"/>
      <c r="HO191" s="151"/>
      <c r="HP191" s="151"/>
      <c r="HQ191" s="151"/>
      <c r="HR191" s="151"/>
      <c r="HS191" s="151"/>
      <c r="HT191" s="151"/>
      <c r="HU191" s="151"/>
      <c r="HV191" s="151"/>
      <c r="HW191" s="151"/>
      <c r="HX191" s="151"/>
      <c r="HY191" s="151"/>
      <c r="HZ191" s="151"/>
      <c r="IA191" s="151"/>
      <c r="IB191" s="151"/>
      <c r="IC191" s="151"/>
      <c r="ID191" s="151"/>
      <c r="IE191" s="151"/>
      <c r="IF191" s="151"/>
      <c r="IG191" s="151"/>
      <c r="IH191" s="151"/>
      <c r="II191" s="151"/>
      <c r="IJ191" s="151"/>
      <c r="IK191" s="151"/>
      <c r="IL191" s="151"/>
      <c r="IM191" s="151"/>
      <c r="IN191" s="151"/>
      <c r="IO191" s="151"/>
      <c r="IP191" s="151"/>
    </row>
    <row r="192" spans="1:250" ht="25.5" x14ac:dyDescent="0.2">
      <c r="A192" s="103" t="s">
        <v>444</v>
      </c>
      <c r="B192" s="123" t="s">
        <v>323</v>
      </c>
      <c r="C192" s="143" t="s">
        <v>323</v>
      </c>
      <c r="D192" s="152" t="s">
        <v>445</v>
      </c>
      <c r="E192" s="143"/>
      <c r="F192" s="105">
        <f>SUM(F193)</f>
        <v>3741.34</v>
      </c>
    </row>
    <row r="193" spans="1:250" s="109" customFormat="1" x14ac:dyDescent="0.2">
      <c r="A193" s="106" t="s">
        <v>319</v>
      </c>
      <c r="B193" s="153" t="s">
        <v>323</v>
      </c>
      <c r="C193" s="154" t="s">
        <v>323</v>
      </c>
      <c r="D193" s="153" t="s">
        <v>445</v>
      </c>
      <c r="E193" s="119" t="s">
        <v>312</v>
      </c>
      <c r="F193" s="108">
        <v>3741.34</v>
      </c>
    </row>
    <row r="194" spans="1:250" s="112" customFormat="1" x14ac:dyDescent="0.2">
      <c r="A194" s="102" t="s">
        <v>370</v>
      </c>
      <c r="B194" s="155" t="s">
        <v>323</v>
      </c>
      <c r="C194" s="156" t="s">
        <v>323</v>
      </c>
      <c r="D194" s="155" t="s">
        <v>371</v>
      </c>
      <c r="E194" s="117"/>
      <c r="F194" s="101">
        <f>SUM(F195+F196)</f>
        <v>4835.28</v>
      </c>
    </row>
    <row r="195" spans="1:250" s="109" customFormat="1" x14ac:dyDescent="0.2">
      <c r="A195" s="106" t="s">
        <v>319</v>
      </c>
      <c r="B195" s="153" t="s">
        <v>323</v>
      </c>
      <c r="C195" s="154" t="s">
        <v>323</v>
      </c>
      <c r="D195" s="153" t="s">
        <v>371</v>
      </c>
      <c r="E195" s="119" t="s">
        <v>312</v>
      </c>
      <c r="F195" s="108">
        <v>4835.28</v>
      </c>
    </row>
    <row r="196" spans="1:250" ht="25.5" x14ac:dyDescent="0.2">
      <c r="A196" s="106" t="s">
        <v>366</v>
      </c>
      <c r="B196" s="153" t="s">
        <v>323</v>
      </c>
      <c r="C196" s="154" t="s">
        <v>323</v>
      </c>
      <c r="D196" s="153" t="s">
        <v>371</v>
      </c>
      <c r="E196" s="119" t="s">
        <v>367</v>
      </c>
      <c r="F196" s="108">
        <v>0</v>
      </c>
    </row>
    <row r="197" spans="1:250" ht="15.75" x14ac:dyDescent="0.25">
      <c r="A197" s="96" t="s">
        <v>446</v>
      </c>
      <c r="B197" s="157" t="s">
        <v>447</v>
      </c>
      <c r="C197" s="157"/>
      <c r="D197" s="157"/>
      <c r="E197" s="130"/>
      <c r="F197" s="176">
        <f>SUM(F198)</f>
        <v>892.09</v>
      </c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Q197" s="158"/>
      <c r="GR197" s="158"/>
      <c r="GS197" s="158"/>
      <c r="GT197" s="158"/>
      <c r="GU197" s="158"/>
      <c r="GV197" s="158"/>
      <c r="GW197" s="158"/>
      <c r="GX197" s="158"/>
      <c r="GY197" s="158"/>
      <c r="GZ197" s="158"/>
      <c r="HA197" s="158"/>
      <c r="HB197" s="158"/>
      <c r="HC197" s="158"/>
      <c r="HD197" s="158"/>
      <c r="HE197" s="158"/>
      <c r="HF197" s="158"/>
      <c r="HG197" s="158"/>
      <c r="HH197" s="158"/>
      <c r="HI197" s="158"/>
      <c r="HJ197" s="158"/>
      <c r="HK197" s="158"/>
      <c r="HL197" s="158"/>
      <c r="HM197" s="158"/>
      <c r="HN197" s="158"/>
      <c r="HO197" s="158"/>
      <c r="HP197" s="158"/>
      <c r="HQ197" s="158"/>
      <c r="HR197" s="158"/>
      <c r="HS197" s="158"/>
      <c r="HT197" s="158"/>
      <c r="HU197" s="158"/>
      <c r="HV197" s="158"/>
      <c r="HW197" s="158"/>
      <c r="HX197" s="158"/>
      <c r="HY197" s="158"/>
      <c r="HZ197" s="158"/>
      <c r="IA197" s="158"/>
      <c r="IB197" s="158"/>
      <c r="IC197" s="158"/>
      <c r="ID197" s="158"/>
      <c r="IE197" s="158"/>
      <c r="IF197" s="158"/>
      <c r="IG197" s="158"/>
      <c r="IH197" s="158"/>
      <c r="II197" s="158"/>
      <c r="IJ197" s="158"/>
      <c r="IK197" s="158"/>
      <c r="IL197" s="158"/>
      <c r="IM197" s="158"/>
      <c r="IN197" s="158"/>
      <c r="IO197" s="158"/>
      <c r="IP197" s="158"/>
    </row>
    <row r="198" spans="1:250" x14ac:dyDescent="0.2">
      <c r="A198" s="102" t="s">
        <v>448</v>
      </c>
      <c r="B198" s="155" t="s">
        <v>447</v>
      </c>
      <c r="C198" s="155" t="s">
        <v>323</v>
      </c>
      <c r="D198" s="155"/>
      <c r="E198" s="100"/>
      <c r="F198" s="136">
        <f>SUM(F199)</f>
        <v>892.09</v>
      </c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  <c r="HN198" s="139"/>
      <c r="HO198" s="139"/>
      <c r="HP198" s="139"/>
      <c r="HQ198" s="139"/>
      <c r="HR198" s="139"/>
      <c r="HS198" s="139"/>
      <c r="HT198" s="139"/>
      <c r="HU198" s="139"/>
      <c r="HV198" s="139"/>
      <c r="HW198" s="139"/>
      <c r="HX198" s="139"/>
      <c r="HY198" s="139"/>
      <c r="HZ198" s="139"/>
      <c r="IA198" s="139"/>
      <c r="IB198" s="139"/>
      <c r="IC198" s="139"/>
      <c r="ID198" s="139"/>
      <c r="IE198" s="139"/>
      <c r="IF198" s="139"/>
      <c r="IG198" s="139"/>
      <c r="IH198" s="139"/>
      <c r="II198" s="139"/>
      <c r="IJ198" s="139"/>
      <c r="IK198" s="139"/>
      <c r="IL198" s="139"/>
      <c r="IM198" s="139"/>
      <c r="IN198" s="139"/>
      <c r="IO198" s="139"/>
      <c r="IP198" s="139"/>
    </row>
    <row r="199" spans="1:250" ht="25.5" x14ac:dyDescent="0.2">
      <c r="A199" s="103" t="s">
        <v>449</v>
      </c>
      <c r="B199" s="152" t="s">
        <v>447</v>
      </c>
      <c r="C199" s="152" t="s">
        <v>323</v>
      </c>
      <c r="D199" s="152" t="s">
        <v>450</v>
      </c>
      <c r="E199" s="104"/>
      <c r="F199" s="142">
        <f>SUM(F200+F201+F202)</f>
        <v>892.09</v>
      </c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  <c r="HN199" s="139"/>
      <c r="HO199" s="139"/>
      <c r="HP199" s="139"/>
      <c r="HQ199" s="139"/>
      <c r="HR199" s="139"/>
      <c r="HS199" s="139"/>
      <c r="HT199" s="139"/>
      <c r="HU199" s="139"/>
      <c r="HV199" s="139"/>
      <c r="HW199" s="139"/>
      <c r="HX199" s="139"/>
      <c r="HY199" s="139"/>
      <c r="HZ199" s="139"/>
      <c r="IA199" s="139"/>
      <c r="IB199" s="139"/>
      <c r="IC199" s="139"/>
      <c r="ID199" s="139"/>
      <c r="IE199" s="139"/>
      <c r="IF199" s="139"/>
      <c r="IG199" s="139"/>
      <c r="IH199" s="139"/>
      <c r="II199" s="139"/>
      <c r="IJ199" s="139"/>
      <c r="IK199" s="139"/>
      <c r="IL199" s="139"/>
      <c r="IM199" s="139"/>
      <c r="IN199" s="139"/>
      <c r="IO199" s="139"/>
      <c r="IP199" s="139"/>
    </row>
    <row r="200" spans="1:250" s="109" customFormat="1" ht="13.5" x14ac:dyDescent="0.25">
      <c r="A200" s="106" t="s">
        <v>319</v>
      </c>
      <c r="B200" s="153" t="s">
        <v>447</v>
      </c>
      <c r="C200" s="153" t="s">
        <v>323</v>
      </c>
      <c r="D200" s="153" t="s">
        <v>450</v>
      </c>
      <c r="E200" s="107" t="s">
        <v>312</v>
      </c>
      <c r="F200" s="135">
        <v>0</v>
      </c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159"/>
      <c r="ER200" s="159"/>
      <c r="ES200" s="159"/>
      <c r="ET200" s="159"/>
      <c r="EU200" s="159"/>
      <c r="EV200" s="159"/>
      <c r="EW200" s="159"/>
      <c r="EX200" s="159"/>
      <c r="EY200" s="159"/>
      <c r="EZ200" s="159"/>
      <c r="FA200" s="159"/>
      <c r="FB200" s="159"/>
      <c r="FC200" s="159"/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59"/>
      <c r="FO200" s="159"/>
      <c r="FP200" s="159"/>
      <c r="FQ200" s="159"/>
      <c r="FR200" s="159"/>
      <c r="FS200" s="159"/>
      <c r="FT200" s="159"/>
      <c r="FU200" s="159"/>
      <c r="FV200" s="159"/>
      <c r="FW200" s="159"/>
      <c r="FX200" s="159"/>
      <c r="FY200" s="159"/>
      <c r="FZ200" s="159"/>
      <c r="GA200" s="159"/>
      <c r="GB200" s="159"/>
      <c r="GC200" s="159"/>
      <c r="GD200" s="159"/>
      <c r="GE200" s="159"/>
      <c r="GF200" s="159"/>
      <c r="GG200" s="159"/>
      <c r="GH200" s="159"/>
      <c r="GI200" s="159"/>
      <c r="GJ200" s="159"/>
      <c r="GK200" s="159"/>
      <c r="GL200" s="159"/>
      <c r="GM200" s="159"/>
      <c r="GN200" s="159"/>
      <c r="GO200" s="159"/>
      <c r="GP200" s="159"/>
      <c r="GQ200" s="159"/>
      <c r="GR200" s="159"/>
      <c r="GS200" s="159"/>
      <c r="GT200" s="159"/>
      <c r="GU200" s="159"/>
      <c r="GV200" s="159"/>
      <c r="GW200" s="159"/>
      <c r="GX200" s="159"/>
      <c r="GY200" s="159"/>
      <c r="GZ200" s="159"/>
      <c r="HA200" s="159"/>
      <c r="HB200" s="159"/>
      <c r="HC200" s="159"/>
      <c r="HD200" s="159"/>
      <c r="HE200" s="159"/>
      <c r="HF200" s="159"/>
      <c r="HG200" s="159"/>
      <c r="HH200" s="159"/>
      <c r="HI200" s="159"/>
      <c r="HJ200" s="159"/>
      <c r="HK200" s="159"/>
      <c r="HL200" s="159"/>
      <c r="HM200" s="159"/>
      <c r="HN200" s="159"/>
      <c r="HO200" s="159"/>
      <c r="HP200" s="159"/>
      <c r="HQ200" s="159"/>
      <c r="HR200" s="159"/>
      <c r="HS200" s="159"/>
      <c r="HT200" s="159"/>
      <c r="HU200" s="159"/>
      <c r="HV200" s="159"/>
      <c r="HW200" s="159"/>
      <c r="HX200" s="159"/>
      <c r="HY200" s="159"/>
      <c r="HZ200" s="159"/>
      <c r="IA200" s="159"/>
      <c r="IB200" s="159"/>
      <c r="IC200" s="159"/>
      <c r="ID200" s="159"/>
      <c r="IE200" s="159"/>
      <c r="IF200" s="159"/>
      <c r="IG200" s="159"/>
      <c r="IH200" s="159"/>
      <c r="II200" s="159"/>
      <c r="IJ200" s="159"/>
      <c r="IK200" s="159"/>
      <c r="IL200" s="159"/>
      <c r="IM200" s="159"/>
      <c r="IN200" s="159"/>
      <c r="IO200" s="159"/>
      <c r="IP200" s="159"/>
    </row>
    <row r="201" spans="1:250" ht="25.5" x14ac:dyDescent="0.2">
      <c r="A201" s="106" t="s">
        <v>366</v>
      </c>
      <c r="B201" s="152" t="s">
        <v>447</v>
      </c>
      <c r="C201" s="152" t="s">
        <v>323</v>
      </c>
      <c r="D201" s="152" t="s">
        <v>450</v>
      </c>
      <c r="E201" s="107" t="s">
        <v>367</v>
      </c>
      <c r="F201" s="135">
        <v>221</v>
      </c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  <c r="HN201" s="139"/>
      <c r="HO201" s="139"/>
      <c r="HP201" s="139"/>
      <c r="HQ201" s="139"/>
      <c r="HR201" s="139"/>
      <c r="HS201" s="139"/>
      <c r="HT201" s="139"/>
      <c r="HU201" s="139"/>
      <c r="HV201" s="139"/>
      <c r="HW201" s="139"/>
      <c r="HX201" s="139"/>
      <c r="HY201" s="139"/>
      <c r="HZ201" s="139"/>
      <c r="IA201" s="139"/>
      <c r="IB201" s="139"/>
      <c r="IC201" s="139"/>
      <c r="ID201" s="139"/>
      <c r="IE201" s="139"/>
      <c r="IF201" s="139"/>
      <c r="IG201" s="139"/>
      <c r="IH201" s="139"/>
      <c r="II201" s="139"/>
      <c r="IJ201" s="139"/>
      <c r="IK201" s="139"/>
      <c r="IL201" s="139"/>
      <c r="IM201" s="139"/>
      <c r="IN201" s="139"/>
      <c r="IO201" s="139"/>
      <c r="IP201" s="139"/>
    </row>
    <row r="202" spans="1:250" s="109" customFormat="1" ht="13.5" x14ac:dyDescent="0.25">
      <c r="A202" s="106" t="s">
        <v>320</v>
      </c>
      <c r="B202" s="153" t="s">
        <v>447</v>
      </c>
      <c r="C202" s="153" t="s">
        <v>323</v>
      </c>
      <c r="D202" s="153" t="s">
        <v>450</v>
      </c>
      <c r="E202" s="107" t="s">
        <v>321</v>
      </c>
      <c r="F202" s="135">
        <v>671.09</v>
      </c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59"/>
      <c r="EI202" s="159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59"/>
      <c r="FO202" s="159"/>
      <c r="FP202" s="159"/>
      <c r="FQ202" s="159"/>
      <c r="FR202" s="159"/>
      <c r="FS202" s="159"/>
      <c r="FT202" s="159"/>
      <c r="FU202" s="159"/>
      <c r="FV202" s="159"/>
      <c r="FW202" s="159"/>
      <c r="FX202" s="159"/>
      <c r="FY202" s="159"/>
      <c r="FZ202" s="159"/>
      <c r="GA202" s="159"/>
      <c r="GB202" s="159"/>
      <c r="GC202" s="159"/>
      <c r="GD202" s="159"/>
      <c r="GE202" s="159"/>
      <c r="GF202" s="159"/>
      <c r="GG202" s="159"/>
      <c r="GH202" s="159"/>
      <c r="GI202" s="159"/>
      <c r="GJ202" s="159"/>
      <c r="GK202" s="159"/>
      <c r="GL202" s="159"/>
      <c r="GM202" s="159"/>
      <c r="GN202" s="159"/>
      <c r="GO202" s="159"/>
      <c r="GP202" s="159"/>
      <c r="GQ202" s="159"/>
      <c r="GR202" s="159"/>
      <c r="GS202" s="159"/>
      <c r="GT202" s="159"/>
      <c r="GU202" s="159"/>
      <c r="GV202" s="159"/>
      <c r="GW202" s="159"/>
      <c r="GX202" s="159"/>
      <c r="GY202" s="159"/>
      <c r="GZ202" s="159"/>
      <c r="HA202" s="159"/>
      <c r="HB202" s="159"/>
      <c r="HC202" s="159"/>
      <c r="HD202" s="159"/>
      <c r="HE202" s="159"/>
      <c r="HF202" s="159"/>
      <c r="HG202" s="159"/>
      <c r="HH202" s="159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  <c r="HW202" s="159"/>
      <c r="HX202" s="159"/>
      <c r="HY202" s="159"/>
      <c r="HZ202" s="159"/>
      <c r="IA202" s="159"/>
      <c r="IB202" s="159"/>
      <c r="IC202" s="159"/>
      <c r="ID202" s="159"/>
      <c r="IE202" s="159"/>
      <c r="IF202" s="159"/>
      <c r="IG202" s="159"/>
      <c r="IH202" s="159"/>
      <c r="II202" s="159"/>
      <c r="IJ202" s="159"/>
      <c r="IK202" s="159"/>
      <c r="IL202" s="159"/>
      <c r="IM202" s="159"/>
      <c r="IN202" s="159"/>
      <c r="IO202" s="159"/>
      <c r="IP202" s="159"/>
    </row>
    <row r="203" spans="1:250" ht="15.75" x14ac:dyDescent="0.25">
      <c r="A203" s="96" t="s">
        <v>451</v>
      </c>
      <c r="B203" s="127" t="s">
        <v>328</v>
      </c>
      <c r="C203" s="127"/>
      <c r="D203" s="127"/>
      <c r="E203" s="127"/>
      <c r="F203" s="128">
        <f>SUM(F204+F257+F247+F219+F271)</f>
        <v>465014.88</v>
      </c>
    </row>
    <row r="204" spans="1:250" x14ac:dyDescent="0.2">
      <c r="A204" s="102" t="s">
        <v>452</v>
      </c>
      <c r="B204" s="116" t="s">
        <v>328</v>
      </c>
      <c r="C204" s="116" t="s">
        <v>297</v>
      </c>
      <c r="D204" s="116"/>
      <c r="E204" s="116"/>
      <c r="F204" s="101">
        <f>SUM(F205+F207+F209+F211+F213+F216)</f>
        <v>161409.28</v>
      </c>
    </row>
    <row r="205" spans="1:250" x14ac:dyDescent="0.2">
      <c r="A205" s="103" t="s">
        <v>453</v>
      </c>
      <c r="B205" s="123" t="s">
        <v>328</v>
      </c>
      <c r="C205" s="123" t="s">
        <v>297</v>
      </c>
      <c r="D205" s="123" t="s">
        <v>454</v>
      </c>
      <c r="E205" s="123"/>
      <c r="F205" s="105">
        <f>SUM(F206)</f>
        <v>38641.29</v>
      </c>
    </row>
    <row r="206" spans="1:250" s="109" customFormat="1" ht="25.5" x14ac:dyDescent="0.2">
      <c r="A206" s="106" t="s">
        <v>368</v>
      </c>
      <c r="B206" s="118" t="s">
        <v>328</v>
      </c>
      <c r="C206" s="118" t="s">
        <v>297</v>
      </c>
      <c r="D206" s="118" t="s">
        <v>454</v>
      </c>
      <c r="E206" s="118" t="s">
        <v>369</v>
      </c>
      <c r="F206" s="108">
        <v>38641.29</v>
      </c>
    </row>
    <row r="207" spans="1:250" ht="76.5" x14ac:dyDescent="0.2">
      <c r="A207" s="331" t="s">
        <v>455</v>
      </c>
      <c r="B207" s="123" t="s">
        <v>328</v>
      </c>
      <c r="C207" s="123" t="s">
        <v>297</v>
      </c>
      <c r="D207" s="123" t="s">
        <v>456</v>
      </c>
      <c r="E207" s="123"/>
      <c r="F207" s="105">
        <f>SUM(F208)</f>
        <v>117650.09</v>
      </c>
    </row>
    <row r="208" spans="1:250" s="109" customFormat="1" ht="25.5" x14ac:dyDescent="0.2">
      <c r="A208" s="106" t="s">
        <v>368</v>
      </c>
      <c r="B208" s="118" t="s">
        <v>328</v>
      </c>
      <c r="C208" s="118" t="s">
        <v>297</v>
      </c>
      <c r="D208" s="118" t="s">
        <v>456</v>
      </c>
      <c r="E208" s="118" t="s">
        <v>369</v>
      </c>
      <c r="F208" s="108">
        <v>117650.09</v>
      </c>
    </row>
    <row r="209" spans="1:250" ht="25.5" x14ac:dyDescent="0.2">
      <c r="A209" s="103" t="s">
        <v>457</v>
      </c>
      <c r="B209" s="123" t="s">
        <v>328</v>
      </c>
      <c r="C209" s="123" t="s">
        <v>297</v>
      </c>
      <c r="D209" s="123" t="s">
        <v>458</v>
      </c>
      <c r="E209" s="123"/>
      <c r="F209" s="105">
        <f>SUM(F210)</f>
        <v>829.75</v>
      </c>
    </row>
    <row r="210" spans="1:250" s="109" customFormat="1" ht="25.5" x14ac:dyDescent="0.2">
      <c r="A210" s="106" t="s">
        <v>368</v>
      </c>
      <c r="B210" s="118" t="s">
        <v>328</v>
      </c>
      <c r="C210" s="118" t="s">
        <v>297</v>
      </c>
      <c r="D210" s="118" t="s">
        <v>458</v>
      </c>
      <c r="E210" s="118" t="s">
        <v>369</v>
      </c>
      <c r="F210" s="108">
        <v>829.75</v>
      </c>
    </row>
    <row r="211" spans="1:250" ht="76.5" x14ac:dyDescent="0.2">
      <c r="A211" s="331" t="s">
        <v>459</v>
      </c>
      <c r="B211" s="123" t="s">
        <v>328</v>
      </c>
      <c r="C211" s="123" t="s">
        <v>297</v>
      </c>
      <c r="D211" s="123" t="s">
        <v>460</v>
      </c>
      <c r="E211" s="123"/>
      <c r="F211" s="105">
        <f>SUM(F212)</f>
        <v>974.97</v>
      </c>
    </row>
    <row r="212" spans="1:250" s="109" customFormat="1" ht="25.5" x14ac:dyDescent="0.2">
      <c r="A212" s="106" t="s">
        <v>368</v>
      </c>
      <c r="B212" s="118" t="s">
        <v>328</v>
      </c>
      <c r="C212" s="118" t="s">
        <v>297</v>
      </c>
      <c r="D212" s="118" t="s">
        <v>460</v>
      </c>
      <c r="E212" s="118" t="s">
        <v>369</v>
      </c>
      <c r="F212" s="108">
        <v>974.97</v>
      </c>
    </row>
    <row r="213" spans="1:250" x14ac:dyDescent="0.2">
      <c r="A213" s="102" t="s">
        <v>356</v>
      </c>
      <c r="B213" s="116" t="s">
        <v>328</v>
      </c>
      <c r="C213" s="116" t="s">
        <v>297</v>
      </c>
      <c r="D213" s="116" t="s">
        <v>357</v>
      </c>
      <c r="E213" s="116"/>
      <c r="F213" s="101">
        <f>SUM(F214)</f>
        <v>438</v>
      </c>
    </row>
    <row r="214" spans="1:250" ht="25.5" x14ac:dyDescent="0.2">
      <c r="A214" s="103" t="s">
        <v>358</v>
      </c>
      <c r="B214" s="123" t="s">
        <v>328</v>
      </c>
      <c r="C214" s="123" t="s">
        <v>297</v>
      </c>
      <c r="D214" s="118" t="s">
        <v>359</v>
      </c>
      <c r="E214" s="123"/>
      <c r="F214" s="105">
        <f>SUM(F215)</f>
        <v>438</v>
      </c>
    </row>
    <row r="215" spans="1:250" ht="25.5" x14ac:dyDescent="0.2">
      <c r="A215" s="106" t="s">
        <v>368</v>
      </c>
      <c r="B215" s="118" t="s">
        <v>328</v>
      </c>
      <c r="C215" s="118" t="s">
        <v>297</v>
      </c>
      <c r="D215" s="118" t="s">
        <v>359</v>
      </c>
      <c r="E215" s="118" t="s">
        <v>369</v>
      </c>
      <c r="F215" s="108">
        <v>438</v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109"/>
      <c r="HB215" s="109"/>
      <c r="HC215" s="109"/>
      <c r="HD215" s="109"/>
      <c r="HE215" s="109"/>
      <c r="HF215" s="109"/>
      <c r="HG215" s="109"/>
      <c r="HH215" s="109"/>
      <c r="HI215" s="109"/>
      <c r="HJ215" s="109"/>
      <c r="HK215" s="109"/>
      <c r="HL215" s="109"/>
      <c r="HM215" s="109"/>
      <c r="HN215" s="109"/>
      <c r="HO215" s="109"/>
      <c r="HP215" s="109"/>
      <c r="HQ215" s="109"/>
      <c r="HR215" s="109"/>
      <c r="HS215" s="109"/>
      <c r="HT215" s="109"/>
      <c r="HU215" s="109"/>
      <c r="HV215" s="109"/>
      <c r="HW215" s="109"/>
      <c r="HX215" s="109"/>
      <c r="HY215" s="109"/>
      <c r="HZ215" s="109"/>
      <c r="IA215" s="109"/>
      <c r="IB215" s="109"/>
      <c r="IC215" s="109"/>
      <c r="ID215" s="109"/>
      <c r="IE215" s="109"/>
      <c r="IF215" s="109"/>
      <c r="IG215" s="109"/>
      <c r="IH215" s="109"/>
      <c r="II215" s="109"/>
      <c r="IJ215" s="109"/>
      <c r="IK215" s="109"/>
      <c r="IL215" s="109"/>
      <c r="IM215" s="109"/>
      <c r="IN215" s="109"/>
      <c r="IO215" s="109"/>
      <c r="IP215" s="109"/>
    </row>
    <row r="216" spans="1:250" s="109" customFormat="1" x14ac:dyDescent="0.2">
      <c r="A216" s="103" t="s">
        <v>370</v>
      </c>
      <c r="B216" s="118" t="s">
        <v>328</v>
      </c>
      <c r="C216" s="118" t="s">
        <v>297</v>
      </c>
      <c r="D216" s="118" t="s">
        <v>461</v>
      </c>
      <c r="E216" s="118"/>
      <c r="F216" s="108">
        <f>SUM(F218+F217)</f>
        <v>2875.18</v>
      </c>
    </row>
    <row r="217" spans="1:250" s="109" customFormat="1" ht="25.5" x14ac:dyDescent="0.2">
      <c r="A217" s="106" t="s">
        <v>368</v>
      </c>
      <c r="B217" s="118" t="s">
        <v>328</v>
      </c>
      <c r="C217" s="118" t="s">
        <v>297</v>
      </c>
      <c r="D217" s="118" t="s">
        <v>371</v>
      </c>
      <c r="E217" s="118" t="s">
        <v>369</v>
      </c>
      <c r="F217" s="108">
        <v>2000</v>
      </c>
    </row>
    <row r="218" spans="1:250" s="112" customFormat="1" ht="25.5" x14ac:dyDescent="0.2">
      <c r="A218" s="106" t="s">
        <v>368</v>
      </c>
      <c r="B218" s="118" t="s">
        <v>328</v>
      </c>
      <c r="C218" s="118" t="s">
        <v>297</v>
      </c>
      <c r="D218" s="118" t="s">
        <v>461</v>
      </c>
      <c r="E218" s="118" t="s">
        <v>369</v>
      </c>
      <c r="F218" s="108">
        <v>875.18</v>
      </c>
    </row>
    <row r="219" spans="1:250" x14ac:dyDescent="0.2">
      <c r="A219" s="102" t="s">
        <v>462</v>
      </c>
      <c r="B219" s="116" t="s">
        <v>328</v>
      </c>
      <c r="C219" s="116" t="s">
        <v>299</v>
      </c>
      <c r="D219" s="116"/>
      <c r="E219" s="116"/>
      <c r="F219" s="101">
        <f>SUM(F231+F233+F237+F239+F241+F235+F222+F228+F220+F224+F226+F243)</f>
        <v>254640.68999999997</v>
      </c>
    </row>
    <row r="220" spans="1:250" ht="25.5" x14ac:dyDescent="0.2">
      <c r="A220" s="103" t="s">
        <v>463</v>
      </c>
      <c r="B220" s="123" t="s">
        <v>328</v>
      </c>
      <c r="C220" s="123" t="s">
        <v>299</v>
      </c>
      <c r="D220" s="123" t="s">
        <v>464</v>
      </c>
      <c r="E220" s="123"/>
      <c r="F220" s="105">
        <f>SUM(F221)</f>
        <v>4028.06</v>
      </c>
    </row>
    <row r="221" spans="1:250" s="109" customFormat="1" ht="25.5" x14ac:dyDescent="0.2">
      <c r="A221" s="106" t="s">
        <v>368</v>
      </c>
      <c r="B221" s="118" t="s">
        <v>328</v>
      </c>
      <c r="C221" s="118" t="s">
        <v>299</v>
      </c>
      <c r="D221" s="118" t="s">
        <v>464</v>
      </c>
      <c r="E221" s="118" t="s">
        <v>369</v>
      </c>
      <c r="F221" s="108">
        <v>4028.06</v>
      </c>
    </row>
    <row r="222" spans="1:250" s="109" customFormat="1" ht="25.5" x14ac:dyDescent="0.2">
      <c r="A222" s="103" t="s">
        <v>457</v>
      </c>
      <c r="B222" s="118" t="s">
        <v>328</v>
      </c>
      <c r="C222" s="118" t="s">
        <v>299</v>
      </c>
      <c r="D222" s="118" t="s">
        <v>458</v>
      </c>
      <c r="E222" s="118"/>
      <c r="F222" s="108">
        <f>SUM(F223)</f>
        <v>8206.7199999999993</v>
      </c>
    </row>
    <row r="223" spans="1:250" s="109" customFormat="1" ht="25.5" x14ac:dyDescent="0.2">
      <c r="A223" s="106" t="s">
        <v>368</v>
      </c>
      <c r="B223" s="118" t="s">
        <v>328</v>
      </c>
      <c r="C223" s="118" t="s">
        <v>299</v>
      </c>
      <c r="D223" s="118" t="s">
        <v>458</v>
      </c>
      <c r="E223" s="118" t="s">
        <v>369</v>
      </c>
      <c r="F223" s="108">
        <v>8206.7199999999993</v>
      </c>
    </row>
    <row r="224" spans="1:250" ht="38.25" x14ac:dyDescent="0.2">
      <c r="A224" s="103" t="s">
        <v>465</v>
      </c>
      <c r="B224" s="123" t="s">
        <v>328</v>
      </c>
      <c r="C224" s="123" t="s">
        <v>299</v>
      </c>
      <c r="D224" s="123" t="s">
        <v>466</v>
      </c>
      <c r="E224" s="123"/>
      <c r="F224" s="105">
        <f>SUM(F225)</f>
        <v>6337.73</v>
      </c>
    </row>
    <row r="225" spans="1:6" s="109" customFormat="1" ht="25.5" x14ac:dyDescent="0.2">
      <c r="A225" s="106" t="s">
        <v>368</v>
      </c>
      <c r="B225" s="118" t="s">
        <v>328</v>
      </c>
      <c r="C225" s="118" t="s">
        <v>299</v>
      </c>
      <c r="D225" s="118" t="s">
        <v>466</v>
      </c>
      <c r="E225" s="118" t="s">
        <v>369</v>
      </c>
      <c r="F225" s="108">
        <v>6337.73</v>
      </c>
    </row>
    <row r="226" spans="1:6" ht="38.25" x14ac:dyDescent="0.2">
      <c r="A226" s="103" t="s">
        <v>465</v>
      </c>
      <c r="B226" s="123" t="s">
        <v>328</v>
      </c>
      <c r="C226" s="123" t="s">
        <v>299</v>
      </c>
      <c r="D226" s="123" t="s">
        <v>467</v>
      </c>
      <c r="E226" s="123"/>
      <c r="F226" s="105">
        <f>SUM(F227)</f>
        <v>1833.97</v>
      </c>
    </row>
    <row r="227" spans="1:6" s="109" customFormat="1" ht="25.5" x14ac:dyDescent="0.2">
      <c r="A227" s="106" t="s">
        <v>368</v>
      </c>
      <c r="B227" s="118" t="s">
        <v>328</v>
      </c>
      <c r="C227" s="118" t="s">
        <v>299</v>
      </c>
      <c r="D227" s="118" t="s">
        <v>467</v>
      </c>
      <c r="E227" s="118" t="s">
        <v>369</v>
      </c>
      <c r="F227" s="108">
        <v>1833.97</v>
      </c>
    </row>
    <row r="228" spans="1:6" ht="25.5" x14ac:dyDescent="0.2">
      <c r="A228" s="103" t="s">
        <v>468</v>
      </c>
      <c r="B228" s="123" t="s">
        <v>328</v>
      </c>
      <c r="C228" s="123" t="s">
        <v>299</v>
      </c>
      <c r="D228" s="123" t="s">
        <v>469</v>
      </c>
      <c r="E228" s="123"/>
      <c r="F228" s="105">
        <f>SUM(F230+F229)</f>
        <v>2021.3</v>
      </c>
    </row>
    <row r="229" spans="1:6" s="109" customFormat="1" x14ac:dyDescent="0.2">
      <c r="A229" s="106" t="s">
        <v>319</v>
      </c>
      <c r="B229" s="118" t="s">
        <v>328</v>
      </c>
      <c r="C229" s="118" t="s">
        <v>299</v>
      </c>
      <c r="D229" s="118" t="s">
        <v>469</v>
      </c>
      <c r="E229" s="118" t="s">
        <v>312</v>
      </c>
      <c r="F229" s="108">
        <v>1992.5</v>
      </c>
    </row>
    <row r="230" spans="1:6" s="109" customFormat="1" ht="25.5" x14ac:dyDescent="0.2">
      <c r="A230" s="106" t="s">
        <v>368</v>
      </c>
      <c r="B230" s="118" t="s">
        <v>328</v>
      </c>
      <c r="C230" s="118" t="s">
        <v>299</v>
      </c>
      <c r="D230" s="118" t="s">
        <v>469</v>
      </c>
      <c r="E230" s="118" t="s">
        <v>369</v>
      </c>
      <c r="F230" s="108">
        <v>28.8</v>
      </c>
    </row>
    <row r="231" spans="1:6" ht="25.5" x14ac:dyDescent="0.2">
      <c r="A231" s="103" t="s">
        <v>358</v>
      </c>
      <c r="B231" s="160" t="s">
        <v>328</v>
      </c>
      <c r="C231" s="160" t="s">
        <v>299</v>
      </c>
      <c r="D231" s="123" t="s">
        <v>359</v>
      </c>
      <c r="E231" s="160"/>
      <c r="F231" s="177">
        <f>SUM(F232)</f>
        <v>620.76</v>
      </c>
    </row>
    <row r="232" spans="1:6" s="109" customFormat="1" ht="25.5" x14ac:dyDescent="0.2">
      <c r="A232" s="106" t="s">
        <v>368</v>
      </c>
      <c r="B232" s="118" t="s">
        <v>328</v>
      </c>
      <c r="C232" s="118" t="s">
        <v>299</v>
      </c>
      <c r="D232" s="118" t="s">
        <v>359</v>
      </c>
      <c r="E232" s="118" t="s">
        <v>369</v>
      </c>
      <c r="F232" s="108">
        <v>620.76</v>
      </c>
    </row>
    <row r="233" spans="1:6" x14ac:dyDescent="0.2">
      <c r="A233" s="103" t="s">
        <v>453</v>
      </c>
      <c r="B233" s="123" t="s">
        <v>328</v>
      </c>
      <c r="C233" s="123" t="s">
        <v>299</v>
      </c>
      <c r="D233" s="123" t="s">
        <v>470</v>
      </c>
      <c r="E233" s="123"/>
      <c r="F233" s="105">
        <f>SUM(F234)</f>
        <v>27293.01</v>
      </c>
    </row>
    <row r="234" spans="1:6" s="109" customFormat="1" ht="25.5" x14ac:dyDescent="0.2">
      <c r="A234" s="106" t="s">
        <v>368</v>
      </c>
      <c r="B234" s="118" t="s">
        <v>328</v>
      </c>
      <c r="C234" s="118" t="s">
        <v>299</v>
      </c>
      <c r="D234" s="118" t="s">
        <v>470</v>
      </c>
      <c r="E234" s="118" t="s">
        <v>369</v>
      </c>
      <c r="F234" s="108">
        <v>27293.01</v>
      </c>
    </row>
    <row r="235" spans="1:6" ht="25.5" x14ac:dyDescent="0.2">
      <c r="A235" s="103" t="s">
        <v>471</v>
      </c>
      <c r="B235" s="123" t="s">
        <v>328</v>
      </c>
      <c r="C235" s="123" t="s">
        <v>299</v>
      </c>
      <c r="D235" s="123" t="s">
        <v>472</v>
      </c>
      <c r="E235" s="123"/>
      <c r="F235" s="105">
        <f>SUM(F236)</f>
        <v>13048.53</v>
      </c>
    </row>
    <row r="236" spans="1:6" s="109" customFormat="1" ht="25.5" x14ac:dyDescent="0.2">
      <c r="A236" s="106" t="s">
        <v>368</v>
      </c>
      <c r="B236" s="118" t="s">
        <v>328</v>
      </c>
      <c r="C236" s="118" t="s">
        <v>299</v>
      </c>
      <c r="D236" s="118" t="s">
        <v>472</v>
      </c>
      <c r="E236" s="118" t="s">
        <v>369</v>
      </c>
      <c r="F236" s="108">
        <v>13048.53</v>
      </c>
    </row>
    <row r="237" spans="1:6" ht="76.5" x14ac:dyDescent="0.2">
      <c r="A237" s="103" t="s">
        <v>455</v>
      </c>
      <c r="B237" s="123" t="s">
        <v>328</v>
      </c>
      <c r="C237" s="123" t="s">
        <v>299</v>
      </c>
      <c r="D237" s="123" t="s">
        <v>473</v>
      </c>
      <c r="E237" s="123"/>
      <c r="F237" s="105">
        <f>SUM(F238)</f>
        <v>113419.68</v>
      </c>
    </row>
    <row r="238" spans="1:6" s="109" customFormat="1" ht="25.5" x14ac:dyDescent="0.2">
      <c r="A238" s="106" t="s">
        <v>368</v>
      </c>
      <c r="B238" s="118" t="s">
        <v>328</v>
      </c>
      <c r="C238" s="118" t="s">
        <v>299</v>
      </c>
      <c r="D238" s="118" t="s">
        <v>473</v>
      </c>
      <c r="E238" s="118" t="s">
        <v>369</v>
      </c>
      <c r="F238" s="108">
        <v>113419.68</v>
      </c>
    </row>
    <row r="239" spans="1:6" x14ac:dyDescent="0.2">
      <c r="A239" s="103" t="s">
        <v>453</v>
      </c>
      <c r="B239" s="123" t="s">
        <v>328</v>
      </c>
      <c r="C239" s="123" t="s">
        <v>474</v>
      </c>
      <c r="D239" s="104" t="s">
        <v>475</v>
      </c>
      <c r="E239" s="123"/>
      <c r="F239" s="105">
        <f>SUM(F240)</f>
        <v>9290.2900000000009</v>
      </c>
    </row>
    <row r="240" spans="1:6" s="109" customFormat="1" ht="25.5" x14ac:dyDescent="0.2">
      <c r="A240" s="106" t="s">
        <v>368</v>
      </c>
      <c r="B240" s="107" t="s">
        <v>328</v>
      </c>
      <c r="C240" s="107" t="s">
        <v>299</v>
      </c>
      <c r="D240" s="107" t="s">
        <v>475</v>
      </c>
      <c r="E240" s="107" t="s">
        <v>369</v>
      </c>
      <c r="F240" s="108">
        <v>9290.2900000000009</v>
      </c>
    </row>
    <row r="241" spans="1:250" ht="76.5" x14ac:dyDescent="0.2">
      <c r="A241" s="331" t="s">
        <v>455</v>
      </c>
      <c r="B241" s="104" t="s">
        <v>328</v>
      </c>
      <c r="C241" s="104" t="s">
        <v>299</v>
      </c>
      <c r="D241" s="123" t="s">
        <v>476</v>
      </c>
      <c r="E241" s="104"/>
      <c r="F241" s="142">
        <f>SUM(F242)</f>
        <v>65521.78</v>
      </c>
    </row>
    <row r="242" spans="1:250" s="109" customFormat="1" ht="25.5" x14ac:dyDescent="0.2">
      <c r="A242" s="106" t="s">
        <v>368</v>
      </c>
      <c r="B242" s="107" t="s">
        <v>328</v>
      </c>
      <c r="C242" s="107" t="s">
        <v>299</v>
      </c>
      <c r="D242" s="118" t="s">
        <v>476</v>
      </c>
      <c r="E242" s="107" t="s">
        <v>369</v>
      </c>
      <c r="F242" s="135">
        <v>65521.78</v>
      </c>
    </row>
    <row r="243" spans="1:250" x14ac:dyDescent="0.2">
      <c r="A243" s="103" t="s">
        <v>416</v>
      </c>
      <c r="B243" s="104" t="s">
        <v>328</v>
      </c>
      <c r="C243" s="104" t="s">
        <v>299</v>
      </c>
      <c r="D243" s="123" t="s">
        <v>461</v>
      </c>
      <c r="E243" s="104"/>
      <c r="F243" s="142">
        <f>SUM(F246+F244+F245)</f>
        <v>3018.8599999999997</v>
      </c>
    </row>
    <row r="244" spans="1:250" ht="25.5" x14ac:dyDescent="0.2">
      <c r="A244" s="106" t="s">
        <v>368</v>
      </c>
      <c r="B244" s="104" t="s">
        <v>328</v>
      </c>
      <c r="C244" s="104" t="s">
        <v>299</v>
      </c>
      <c r="D244" s="118" t="s">
        <v>371</v>
      </c>
      <c r="E244" s="104" t="s">
        <v>369</v>
      </c>
      <c r="F244" s="142">
        <v>2000</v>
      </c>
    </row>
    <row r="245" spans="1:250" x14ac:dyDescent="0.2">
      <c r="A245" s="106" t="s">
        <v>319</v>
      </c>
      <c r="B245" s="107" t="s">
        <v>328</v>
      </c>
      <c r="C245" s="107" t="s">
        <v>299</v>
      </c>
      <c r="D245" s="118" t="s">
        <v>461</v>
      </c>
      <c r="E245" s="104" t="s">
        <v>312</v>
      </c>
      <c r="F245" s="142">
        <v>2.7</v>
      </c>
    </row>
    <row r="246" spans="1:250" s="109" customFormat="1" ht="25.5" x14ac:dyDescent="0.2">
      <c r="A246" s="106" t="s">
        <v>368</v>
      </c>
      <c r="B246" s="107" t="s">
        <v>328</v>
      </c>
      <c r="C246" s="107" t="s">
        <v>299</v>
      </c>
      <c r="D246" s="118" t="s">
        <v>461</v>
      </c>
      <c r="E246" s="107" t="s">
        <v>369</v>
      </c>
      <c r="F246" s="135">
        <v>1016.16</v>
      </c>
    </row>
    <row r="247" spans="1:250" x14ac:dyDescent="0.2">
      <c r="A247" s="102" t="s">
        <v>477</v>
      </c>
      <c r="B247" s="100" t="s">
        <v>328</v>
      </c>
      <c r="C247" s="100" t="s">
        <v>306</v>
      </c>
      <c r="D247" s="116"/>
      <c r="E247" s="100"/>
      <c r="F247" s="136">
        <f>SUM(F251+F253+F248+F255)</f>
        <v>41974.87</v>
      </c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  <c r="HR247" s="112"/>
      <c r="HS247" s="112"/>
      <c r="HT247" s="112"/>
      <c r="HU247" s="112"/>
      <c r="HV247" s="112"/>
      <c r="HW247" s="112"/>
      <c r="HX247" s="112"/>
      <c r="HY247" s="112"/>
      <c r="HZ247" s="112"/>
      <c r="IA247" s="112"/>
      <c r="IB247" s="112"/>
      <c r="IC247" s="112"/>
      <c r="ID247" s="112"/>
      <c r="IE247" s="112"/>
      <c r="IF247" s="112"/>
      <c r="IG247" s="112"/>
      <c r="IH247" s="112"/>
      <c r="II247" s="112"/>
      <c r="IJ247" s="112"/>
      <c r="IK247" s="112"/>
      <c r="IL247" s="112"/>
      <c r="IM247" s="112"/>
      <c r="IN247" s="112"/>
      <c r="IO247" s="112"/>
      <c r="IP247" s="112"/>
    </row>
    <row r="248" spans="1:250" ht="25.5" x14ac:dyDescent="0.2">
      <c r="A248" s="103" t="s">
        <v>478</v>
      </c>
      <c r="B248" s="104" t="s">
        <v>328</v>
      </c>
      <c r="C248" s="104" t="s">
        <v>306</v>
      </c>
      <c r="D248" s="123" t="s">
        <v>479</v>
      </c>
      <c r="E248" s="104"/>
      <c r="F248" s="142">
        <f>SUM(F250+F249)</f>
        <v>1406.16</v>
      </c>
    </row>
    <row r="249" spans="1:250" x14ac:dyDescent="0.2">
      <c r="A249" s="106" t="s">
        <v>319</v>
      </c>
      <c r="B249" s="107" t="s">
        <v>328</v>
      </c>
      <c r="C249" s="107" t="s">
        <v>306</v>
      </c>
      <c r="D249" s="118" t="s">
        <v>479</v>
      </c>
      <c r="E249" s="104" t="s">
        <v>312</v>
      </c>
      <c r="F249" s="142">
        <v>578.72</v>
      </c>
    </row>
    <row r="250" spans="1:250" s="109" customFormat="1" ht="26.25" x14ac:dyDescent="0.25">
      <c r="A250" s="106" t="s">
        <v>368</v>
      </c>
      <c r="B250" s="107" t="s">
        <v>328</v>
      </c>
      <c r="C250" s="107" t="s">
        <v>306</v>
      </c>
      <c r="D250" s="118" t="s">
        <v>479</v>
      </c>
      <c r="E250" s="107" t="s">
        <v>369</v>
      </c>
      <c r="F250" s="135">
        <v>827.44</v>
      </c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22"/>
      <c r="DG250" s="122"/>
      <c r="DH250" s="122"/>
      <c r="DI250" s="122"/>
      <c r="DJ250" s="122"/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22"/>
      <c r="EH250" s="122"/>
      <c r="EI250" s="122"/>
      <c r="EJ250" s="122"/>
      <c r="EK250" s="122"/>
      <c r="EL250" s="122"/>
      <c r="EM250" s="122"/>
      <c r="EN250" s="122"/>
      <c r="EO250" s="122"/>
      <c r="EP250" s="122"/>
      <c r="EQ250" s="122"/>
      <c r="ER250" s="122"/>
      <c r="ES250" s="122"/>
      <c r="ET250" s="122"/>
      <c r="EU250" s="122"/>
      <c r="EV250" s="122"/>
      <c r="EW250" s="122"/>
      <c r="EX250" s="122"/>
      <c r="EY250" s="122"/>
      <c r="EZ250" s="122"/>
      <c r="FA250" s="122"/>
      <c r="FB250" s="122"/>
      <c r="FC250" s="122"/>
      <c r="FD250" s="122"/>
      <c r="FE250" s="122"/>
      <c r="FF250" s="122"/>
      <c r="FG250" s="122"/>
      <c r="FH250" s="122"/>
      <c r="FI250" s="122"/>
      <c r="FJ250" s="122"/>
      <c r="FK250" s="122"/>
      <c r="FL250" s="122"/>
      <c r="FM250" s="122"/>
      <c r="FN250" s="122"/>
      <c r="FO250" s="122"/>
      <c r="FP250" s="122"/>
      <c r="FQ250" s="122"/>
      <c r="FR250" s="122"/>
      <c r="FS250" s="122"/>
      <c r="FT250" s="122"/>
      <c r="FU250" s="122"/>
      <c r="FV250" s="122"/>
      <c r="FW250" s="122"/>
      <c r="FX250" s="122"/>
      <c r="FY250" s="122"/>
      <c r="FZ250" s="122"/>
      <c r="GA250" s="122"/>
      <c r="GB250" s="122"/>
      <c r="GC250" s="122"/>
      <c r="GD250" s="122"/>
      <c r="GE250" s="122"/>
      <c r="GF250" s="122"/>
      <c r="GG250" s="122"/>
      <c r="GH250" s="122"/>
      <c r="GI250" s="122"/>
      <c r="GJ250" s="122"/>
      <c r="GK250" s="122"/>
      <c r="GL250" s="122"/>
      <c r="GM250" s="122"/>
      <c r="GN250" s="122"/>
      <c r="GO250" s="122"/>
      <c r="GP250" s="122"/>
      <c r="GQ250" s="122"/>
      <c r="GR250" s="122"/>
      <c r="GS250" s="122"/>
      <c r="GT250" s="122"/>
      <c r="GU250" s="122"/>
      <c r="GV250" s="122"/>
      <c r="GW250" s="122"/>
      <c r="GX250" s="122"/>
      <c r="GY250" s="122"/>
      <c r="GZ250" s="122"/>
      <c r="HA250" s="122"/>
      <c r="HB250" s="122"/>
      <c r="HC250" s="122"/>
      <c r="HD250" s="122"/>
      <c r="HE250" s="122"/>
      <c r="HF250" s="122"/>
      <c r="HG250" s="122"/>
      <c r="HH250" s="122"/>
      <c r="HI250" s="122"/>
      <c r="HJ250" s="122"/>
      <c r="HK250" s="122"/>
      <c r="HL250" s="122"/>
      <c r="HM250" s="122"/>
      <c r="HN250" s="122"/>
      <c r="HO250" s="122"/>
      <c r="HP250" s="122"/>
      <c r="HQ250" s="122"/>
      <c r="HR250" s="122"/>
      <c r="HS250" s="122"/>
      <c r="HT250" s="122"/>
      <c r="HU250" s="122"/>
      <c r="HV250" s="122"/>
      <c r="HW250" s="122"/>
      <c r="HX250" s="122"/>
      <c r="HY250" s="122"/>
      <c r="HZ250" s="122"/>
      <c r="IA250" s="122"/>
      <c r="IB250" s="122"/>
      <c r="IC250" s="122"/>
      <c r="ID250" s="122"/>
      <c r="IE250" s="122"/>
      <c r="IF250" s="122"/>
      <c r="IG250" s="122"/>
      <c r="IH250" s="122"/>
      <c r="II250" s="122"/>
      <c r="IJ250" s="122"/>
      <c r="IK250" s="122"/>
      <c r="IL250" s="122"/>
      <c r="IM250" s="122"/>
      <c r="IN250" s="122"/>
      <c r="IO250" s="122"/>
      <c r="IP250" s="122"/>
    </row>
    <row r="251" spans="1:250" x14ac:dyDescent="0.2">
      <c r="A251" s="103" t="s">
        <v>453</v>
      </c>
      <c r="B251" s="104" t="s">
        <v>328</v>
      </c>
      <c r="C251" s="104" t="s">
        <v>306</v>
      </c>
      <c r="D251" s="104" t="s">
        <v>480</v>
      </c>
      <c r="E251" s="123"/>
      <c r="F251" s="105">
        <f>SUM(F252)</f>
        <v>39210.71</v>
      </c>
    </row>
    <row r="252" spans="1:250" s="109" customFormat="1" ht="25.5" x14ac:dyDescent="0.2">
      <c r="A252" s="106" t="s">
        <v>368</v>
      </c>
      <c r="B252" s="107" t="s">
        <v>328</v>
      </c>
      <c r="C252" s="107" t="s">
        <v>306</v>
      </c>
      <c r="D252" s="107" t="s">
        <v>480</v>
      </c>
      <c r="E252" s="107" t="s">
        <v>369</v>
      </c>
      <c r="F252" s="108">
        <v>39210.71</v>
      </c>
    </row>
    <row r="253" spans="1:250" ht="25.5" x14ac:dyDescent="0.2">
      <c r="A253" s="103" t="s">
        <v>358</v>
      </c>
      <c r="B253" s="160" t="s">
        <v>328</v>
      </c>
      <c r="C253" s="160" t="s">
        <v>306</v>
      </c>
      <c r="D253" s="123" t="s">
        <v>359</v>
      </c>
      <c r="E253" s="160"/>
      <c r="F253" s="177">
        <f>SUM(F254)</f>
        <v>158</v>
      </c>
    </row>
    <row r="254" spans="1:250" s="109" customFormat="1" ht="25.5" x14ac:dyDescent="0.2">
      <c r="A254" s="106" t="s">
        <v>368</v>
      </c>
      <c r="B254" s="118" t="s">
        <v>328</v>
      </c>
      <c r="C254" s="118" t="s">
        <v>306</v>
      </c>
      <c r="D254" s="118" t="s">
        <v>359</v>
      </c>
      <c r="E254" s="118" t="s">
        <v>369</v>
      </c>
      <c r="F254" s="108">
        <v>158</v>
      </c>
    </row>
    <row r="255" spans="1:250" s="109" customFormat="1" x14ac:dyDescent="0.2">
      <c r="A255" s="103" t="s">
        <v>416</v>
      </c>
      <c r="B255" s="123" t="s">
        <v>328</v>
      </c>
      <c r="C255" s="123" t="s">
        <v>306</v>
      </c>
      <c r="D255" s="123" t="s">
        <v>371</v>
      </c>
      <c r="E255" s="118"/>
      <c r="F255" s="105">
        <f>SUM(F256)</f>
        <v>1200</v>
      </c>
    </row>
    <row r="256" spans="1:250" s="109" customFormat="1" ht="25.5" x14ac:dyDescent="0.2">
      <c r="A256" s="106" t="s">
        <v>368</v>
      </c>
      <c r="B256" s="104" t="s">
        <v>328</v>
      </c>
      <c r="C256" s="104" t="s">
        <v>306</v>
      </c>
      <c r="D256" s="118" t="s">
        <v>371</v>
      </c>
      <c r="E256" s="104" t="s">
        <v>369</v>
      </c>
      <c r="F256" s="108">
        <v>1200</v>
      </c>
    </row>
    <row r="257" spans="1:250" x14ac:dyDescent="0.2">
      <c r="A257" s="102" t="s">
        <v>481</v>
      </c>
      <c r="B257" s="116" t="s">
        <v>328</v>
      </c>
      <c r="C257" s="116" t="s">
        <v>328</v>
      </c>
      <c r="D257" s="116"/>
      <c r="E257" s="116"/>
      <c r="F257" s="101">
        <f>SUM(F258)</f>
        <v>6616.01</v>
      </c>
    </row>
    <row r="258" spans="1:250" x14ac:dyDescent="0.2">
      <c r="A258" s="102" t="s">
        <v>482</v>
      </c>
      <c r="B258" s="116" t="s">
        <v>328</v>
      </c>
      <c r="C258" s="116" t="s">
        <v>328</v>
      </c>
      <c r="D258" s="116"/>
      <c r="E258" s="116"/>
      <c r="F258" s="101">
        <f>SUM(F261+F264+F266+F259+F269)</f>
        <v>6616.01</v>
      </c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  <c r="EY258" s="139"/>
      <c r="EZ258" s="139"/>
      <c r="FA258" s="139"/>
      <c r="FB258" s="139"/>
      <c r="FC258" s="139"/>
      <c r="FD258" s="139"/>
      <c r="FE258" s="139"/>
      <c r="FF258" s="139"/>
      <c r="FG258" s="139"/>
      <c r="FH258" s="139"/>
      <c r="FI258" s="139"/>
      <c r="FJ258" s="139"/>
      <c r="FK258" s="139"/>
      <c r="FL258" s="139"/>
      <c r="FM258" s="139"/>
      <c r="FN258" s="139"/>
      <c r="FO258" s="139"/>
      <c r="FP258" s="139"/>
      <c r="FQ258" s="139"/>
      <c r="FR258" s="139"/>
      <c r="FS258" s="139"/>
      <c r="FT258" s="139"/>
      <c r="FU258" s="139"/>
      <c r="FV258" s="139"/>
      <c r="FW258" s="139"/>
      <c r="FX258" s="139"/>
      <c r="FY258" s="139"/>
      <c r="FZ258" s="139"/>
      <c r="GA258" s="139"/>
      <c r="GB258" s="139"/>
      <c r="GC258" s="139"/>
      <c r="GD258" s="139"/>
      <c r="GE258" s="139"/>
      <c r="GF258" s="139"/>
      <c r="GG258" s="139"/>
      <c r="GH258" s="139"/>
      <c r="GI258" s="139"/>
      <c r="GJ258" s="139"/>
      <c r="GK258" s="139"/>
      <c r="GL258" s="139"/>
      <c r="GM258" s="139"/>
      <c r="GN258" s="139"/>
      <c r="GO258" s="139"/>
      <c r="GP258" s="139"/>
      <c r="GQ258" s="139"/>
      <c r="GR258" s="139"/>
      <c r="GS258" s="139"/>
      <c r="GT258" s="139"/>
      <c r="GU258" s="139"/>
      <c r="GV258" s="139"/>
      <c r="GW258" s="139"/>
      <c r="GX258" s="139"/>
      <c r="GY258" s="139"/>
      <c r="GZ258" s="139"/>
      <c r="HA258" s="139"/>
      <c r="HB258" s="139"/>
      <c r="HC258" s="139"/>
      <c r="HD258" s="139"/>
      <c r="HE258" s="139"/>
      <c r="HF258" s="139"/>
      <c r="HG258" s="139"/>
      <c r="HH258" s="139"/>
      <c r="HI258" s="139"/>
      <c r="HJ258" s="139"/>
      <c r="HK258" s="139"/>
      <c r="HL258" s="139"/>
      <c r="HM258" s="139"/>
      <c r="HN258" s="139"/>
      <c r="HO258" s="139"/>
      <c r="HP258" s="139"/>
      <c r="HQ258" s="139"/>
      <c r="HR258" s="139"/>
      <c r="HS258" s="139"/>
      <c r="HT258" s="139"/>
      <c r="HU258" s="139"/>
      <c r="HV258" s="139"/>
      <c r="HW258" s="139"/>
      <c r="HX258" s="139"/>
      <c r="HY258" s="139"/>
      <c r="HZ258" s="139"/>
      <c r="IA258" s="139"/>
      <c r="IB258" s="139"/>
      <c r="IC258" s="139"/>
      <c r="ID258" s="139"/>
      <c r="IE258" s="139"/>
      <c r="IF258" s="139"/>
      <c r="IG258" s="139"/>
      <c r="IH258" s="139"/>
      <c r="II258" s="139"/>
      <c r="IJ258" s="139"/>
      <c r="IK258" s="139"/>
      <c r="IL258" s="139"/>
      <c r="IM258" s="139"/>
      <c r="IN258" s="139"/>
      <c r="IO258" s="139"/>
      <c r="IP258" s="139"/>
    </row>
    <row r="259" spans="1:250" ht="25.5" x14ac:dyDescent="0.2">
      <c r="A259" s="103" t="s">
        <v>483</v>
      </c>
      <c r="B259" s="123" t="s">
        <v>328</v>
      </c>
      <c r="C259" s="123" t="s">
        <v>328</v>
      </c>
      <c r="D259" s="123" t="s">
        <v>484</v>
      </c>
      <c r="E259" s="123"/>
      <c r="F259" s="105">
        <f>SUM(F260)</f>
        <v>1551.28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7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  <c r="HF259" s="137"/>
      <c r="HG259" s="137"/>
      <c r="HH259" s="137"/>
      <c r="HI259" s="137"/>
      <c r="HJ259" s="137"/>
      <c r="HK259" s="137"/>
      <c r="HL259" s="137"/>
      <c r="HM259" s="137"/>
      <c r="HN259" s="137"/>
      <c r="HO259" s="137"/>
      <c r="HP259" s="137"/>
      <c r="HQ259" s="137"/>
      <c r="HR259" s="137"/>
      <c r="HS259" s="137"/>
      <c r="HT259" s="137"/>
      <c r="HU259" s="137"/>
      <c r="HV259" s="137"/>
      <c r="HW259" s="137"/>
      <c r="HX259" s="137"/>
      <c r="HY259" s="137"/>
      <c r="HZ259" s="137"/>
      <c r="IA259" s="137"/>
      <c r="IB259" s="137"/>
      <c r="IC259" s="137"/>
      <c r="ID259" s="137"/>
      <c r="IE259" s="137"/>
      <c r="IF259" s="137"/>
      <c r="IG259" s="137"/>
      <c r="IH259" s="137"/>
      <c r="II259" s="137"/>
      <c r="IJ259" s="137"/>
      <c r="IK259" s="137"/>
      <c r="IL259" s="137"/>
      <c r="IM259" s="137"/>
      <c r="IN259" s="137"/>
      <c r="IO259" s="137"/>
      <c r="IP259" s="137"/>
    </row>
    <row r="260" spans="1:250" s="109" customFormat="1" x14ac:dyDescent="0.2">
      <c r="A260" s="106" t="s">
        <v>361</v>
      </c>
      <c r="B260" s="118" t="s">
        <v>328</v>
      </c>
      <c r="C260" s="118" t="s">
        <v>328</v>
      </c>
      <c r="D260" s="118" t="s">
        <v>484</v>
      </c>
      <c r="E260" s="118" t="s">
        <v>362</v>
      </c>
      <c r="F260" s="108">
        <v>1551.28</v>
      </c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  <c r="BX260" s="138"/>
      <c r="BY260" s="138"/>
      <c r="BZ260" s="138"/>
      <c r="CA260" s="138"/>
      <c r="CB260" s="138"/>
      <c r="CC260" s="138"/>
      <c r="CD260" s="138"/>
      <c r="CE260" s="138"/>
      <c r="CF260" s="138"/>
      <c r="CG260" s="138"/>
      <c r="CH260" s="138"/>
      <c r="CI260" s="138"/>
      <c r="CJ260" s="138"/>
      <c r="CK260" s="138"/>
      <c r="CL260" s="138"/>
      <c r="CM260" s="138"/>
      <c r="CN260" s="138"/>
      <c r="CO260" s="138"/>
      <c r="CP260" s="138"/>
      <c r="CQ260" s="138"/>
      <c r="CR260" s="138"/>
      <c r="CS260" s="138"/>
      <c r="CT260" s="138"/>
      <c r="CU260" s="138"/>
      <c r="CV260" s="138"/>
      <c r="CW260" s="138"/>
      <c r="CX260" s="138"/>
      <c r="CY260" s="138"/>
      <c r="CZ260" s="138"/>
      <c r="DA260" s="138"/>
      <c r="DB260" s="138"/>
      <c r="DC260" s="138"/>
      <c r="DD260" s="138"/>
      <c r="DE260" s="138"/>
      <c r="DF260" s="138"/>
      <c r="DG260" s="138"/>
      <c r="DH260" s="138"/>
      <c r="DI260" s="138"/>
      <c r="DJ260" s="138"/>
      <c r="DK260" s="138"/>
      <c r="DL260" s="138"/>
      <c r="DM260" s="138"/>
      <c r="DN260" s="138"/>
      <c r="DO260" s="138"/>
      <c r="DP260" s="138"/>
      <c r="DQ260" s="138"/>
      <c r="DR260" s="138"/>
      <c r="DS260" s="138"/>
      <c r="DT260" s="138"/>
      <c r="DU260" s="138"/>
      <c r="DV260" s="138"/>
      <c r="DW260" s="138"/>
      <c r="DX260" s="138"/>
      <c r="DY260" s="138"/>
      <c r="DZ260" s="138"/>
      <c r="EA260" s="138"/>
      <c r="EB260" s="138"/>
      <c r="EC260" s="138"/>
      <c r="ED260" s="138"/>
      <c r="EE260" s="138"/>
      <c r="EF260" s="138"/>
      <c r="EG260" s="138"/>
      <c r="EH260" s="138"/>
      <c r="EI260" s="138"/>
      <c r="EJ260" s="138"/>
      <c r="EK260" s="138"/>
      <c r="EL260" s="138"/>
      <c r="EM260" s="138"/>
      <c r="EN260" s="138"/>
      <c r="EO260" s="138"/>
      <c r="EP260" s="138"/>
      <c r="EQ260" s="138"/>
      <c r="ER260" s="138"/>
      <c r="ES260" s="138"/>
      <c r="ET260" s="138"/>
      <c r="EU260" s="138"/>
      <c r="EV260" s="138"/>
      <c r="EW260" s="138"/>
      <c r="EX260" s="138"/>
      <c r="EY260" s="138"/>
      <c r="EZ260" s="138"/>
      <c r="FA260" s="138"/>
      <c r="FB260" s="138"/>
      <c r="FC260" s="138"/>
      <c r="FD260" s="138"/>
      <c r="FE260" s="138"/>
      <c r="FF260" s="138"/>
      <c r="FG260" s="138"/>
      <c r="FH260" s="138"/>
      <c r="FI260" s="138"/>
      <c r="FJ260" s="138"/>
      <c r="FK260" s="138"/>
      <c r="FL260" s="138"/>
      <c r="FM260" s="138"/>
      <c r="FN260" s="138"/>
      <c r="FO260" s="138"/>
      <c r="FP260" s="138"/>
      <c r="FQ260" s="138"/>
      <c r="FR260" s="138"/>
      <c r="FS260" s="138"/>
      <c r="FT260" s="138"/>
      <c r="FU260" s="138"/>
      <c r="FV260" s="138"/>
      <c r="FW260" s="138"/>
      <c r="FX260" s="138"/>
      <c r="FY260" s="138"/>
      <c r="FZ260" s="138"/>
      <c r="GA260" s="138"/>
      <c r="GB260" s="138"/>
      <c r="GC260" s="138"/>
      <c r="GD260" s="138"/>
      <c r="GE260" s="138"/>
      <c r="GF260" s="138"/>
      <c r="GG260" s="138"/>
      <c r="GH260" s="138"/>
      <c r="GI260" s="138"/>
      <c r="GJ260" s="138"/>
      <c r="GK260" s="138"/>
      <c r="GL260" s="138"/>
      <c r="GM260" s="138"/>
      <c r="GN260" s="138"/>
      <c r="GO260" s="138"/>
      <c r="GP260" s="138"/>
      <c r="GQ260" s="138"/>
      <c r="GR260" s="138"/>
      <c r="GS260" s="138"/>
      <c r="GT260" s="138"/>
      <c r="GU260" s="138"/>
      <c r="GV260" s="138"/>
      <c r="GW260" s="138"/>
      <c r="GX260" s="138"/>
      <c r="GY260" s="138"/>
      <c r="GZ260" s="138"/>
      <c r="HA260" s="138"/>
      <c r="HB260" s="138"/>
      <c r="HC260" s="138"/>
      <c r="HD260" s="138"/>
      <c r="HE260" s="138"/>
      <c r="HF260" s="138"/>
      <c r="HG260" s="138"/>
      <c r="HH260" s="138"/>
      <c r="HI260" s="138"/>
      <c r="HJ260" s="138"/>
      <c r="HK260" s="138"/>
      <c r="HL260" s="138"/>
      <c r="HM260" s="138"/>
      <c r="HN260" s="138"/>
      <c r="HO260" s="138"/>
      <c r="HP260" s="138"/>
      <c r="HQ260" s="138"/>
      <c r="HR260" s="138"/>
      <c r="HS260" s="138"/>
      <c r="HT260" s="138"/>
      <c r="HU260" s="138"/>
      <c r="HV260" s="138"/>
      <c r="HW260" s="138"/>
      <c r="HX260" s="138"/>
      <c r="HY260" s="138"/>
      <c r="HZ260" s="138"/>
      <c r="IA260" s="138"/>
      <c r="IB260" s="138"/>
      <c r="IC260" s="138"/>
      <c r="ID260" s="138"/>
      <c r="IE260" s="138"/>
      <c r="IF260" s="138"/>
      <c r="IG260" s="138"/>
      <c r="IH260" s="138"/>
      <c r="II260" s="138"/>
      <c r="IJ260" s="138"/>
      <c r="IK260" s="138"/>
      <c r="IL260" s="138"/>
      <c r="IM260" s="138"/>
      <c r="IN260" s="138"/>
      <c r="IO260" s="138"/>
      <c r="IP260" s="138"/>
    </row>
    <row r="261" spans="1:250" x14ac:dyDescent="0.2">
      <c r="A261" s="103" t="s">
        <v>485</v>
      </c>
      <c r="B261" s="123" t="s">
        <v>328</v>
      </c>
      <c r="C261" s="123" t="s">
        <v>328</v>
      </c>
      <c r="D261" s="118" t="s">
        <v>486</v>
      </c>
      <c r="E261" s="123"/>
      <c r="F261" s="105">
        <f>SUM(F263+F262)</f>
        <v>3591.39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37"/>
      <c r="HY261" s="137"/>
      <c r="HZ261" s="137"/>
      <c r="IA261" s="137"/>
      <c r="IB261" s="137"/>
      <c r="IC261" s="137"/>
      <c r="ID261" s="137"/>
      <c r="IE261" s="137"/>
      <c r="IF261" s="137"/>
      <c r="IG261" s="137"/>
      <c r="IH261" s="137"/>
      <c r="II261" s="137"/>
      <c r="IJ261" s="137"/>
      <c r="IK261" s="137"/>
      <c r="IL261" s="137"/>
      <c r="IM261" s="137"/>
      <c r="IN261" s="137"/>
      <c r="IO261" s="137"/>
      <c r="IP261" s="137"/>
    </row>
    <row r="262" spans="1:250" ht="38.25" x14ac:dyDescent="0.2">
      <c r="A262" s="106" t="s">
        <v>303</v>
      </c>
      <c r="B262" s="118" t="s">
        <v>328</v>
      </c>
      <c r="C262" s="118" t="s">
        <v>328</v>
      </c>
      <c r="D262" s="118" t="s">
        <v>486</v>
      </c>
      <c r="E262" s="123" t="s">
        <v>304</v>
      </c>
      <c r="F262" s="105">
        <v>35.92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7"/>
      <c r="DE262" s="137"/>
      <c r="DF262" s="137"/>
      <c r="DG262" s="137"/>
      <c r="DH262" s="137"/>
      <c r="DI262" s="137"/>
      <c r="DJ262" s="137"/>
      <c r="DK262" s="137"/>
      <c r="DL262" s="137"/>
      <c r="DM262" s="137"/>
      <c r="DN262" s="137"/>
      <c r="DO262" s="137"/>
      <c r="DP262" s="137"/>
      <c r="DQ262" s="137"/>
      <c r="DR262" s="137"/>
      <c r="DS262" s="137"/>
      <c r="DT262" s="137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37"/>
      <c r="HY262" s="137"/>
      <c r="HZ262" s="137"/>
      <c r="IA262" s="137"/>
      <c r="IB262" s="137"/>
      <c r="IC262" s="137"/>
      <c r="ID262" s="137"/>
      <c r="IE262" s="137"/>
      <c r="IF262" s="137"/>
      <c r="IG262" s="137"/>
      <c r="IH262" s="137"/>
      <c r="II262" s="137"/>
      <c r="IJ262" s="137"/>
      <c r="IK262" s="137"/>
      <c r="IL262" s="137"/>
      <c r="IM262" s="137"/>
      <c r="IN262" s="137"/>
      <c r="IO262" s="137"/>
      <c r="IP262" s="137"/>
    </row>
    <row r="263" spans="1:250" ht="25.5" x14ac:dyDescent="0.2">
      <c r="A263" s="106" t="s">
        <v>368</v>
      </c>
      <c r="B263" s="118" t="s">
        <v>328</v>
      </c>
      <c r="C263" s="118" t="s">
        <v>328</v>
      </c>
      <c r="D263" s="118" t="s">
        <v>486</v>
      </c>
      <c r="E263" s="118" t="s">
        <v>369</v>
      </c>
      <c r="F263" s="108">
        <v>3555.47</v>
      </c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  <c r="CO263" s="138"/>
      <c r="CP263" s="138"/>
      <c r="CQ263" s="138"/>
      <c r="CR263" s="138"/>
      <c r="CS263" s="138"/>
      <c r="CT263" s="138"/>
      <c r="CU263" s="138"/>
      <c r="CV263" s="138"/>
      <c r="CW263" s="138"/>
      <c r="CX263" s="138"/>
      <c r="CY263" s="138"/>
      <c r="CZ263" s="138"/>
      <c r="DA263" s="138"/>
      <c r="DB263" s="138"/>
      <c r="DC263" s="138"/>
      <c r="DD263" s="138"/>
      <c r="DE263" s="138"/>
      <c r="DF263" s="138"/>
      <c r="DG263" s="138"/>
      <c r="DH263" s="138"/>
      <c r="DI263" s="138"/>
      <c r="DJ263" s="138"/>
      <c r="DK263" s="138"/>
      <c r="DL263" s="138"/>
      <c r="DM263" s="138"/>
      <c r="DN263" s="138"/>
      <c r="DO263" s="138"/>
      <c r="DP263" s="138"/>
      <c r="DQ263" s="138"/>
      <c r="DR263" s="138"/>
      <c r="DS263" s="138"/>
      <c r="DT263" s="138"/>
      <c r="DU263" s="138"/>
      <c r="DV263" s="138"/>
      <c r="DW263" s="138"/>
      <c r="DX263" s="138"/>
      <c r="DY263" s="138"/>
      <c r="DZ263" s="138"/>
      <c r="EA263" s="138"/>
      <c r="EB263" s="138"/>
      <c r="EC263" s="138"/>
      <c r="ED263" s="138"/>
      <c r="EE263" s="138"/>
      <c r="EF263" s="138"/>
      <c r="EG263" s="138"/>
      <c r="EH263" s="138"/>
      <c r="EI263" s="138"/>
      <c r="EJ263" s="138"/>
      <c r="EK263" s="138"/>
      <c r="EL263" s="138"/>
      <c r="EM263" s="138"/>
      <c r="EN263" s="138"/>
      <c r="EO263" s="138"/>
      <c r="EP263" s="138"/>
      <c r="EQ263" s="138"/>
      <c r="ER263" s="138"/>
      <c r="ES263" s="138"/>
      <c r="ET263" s="138"/>
      <c r="EU263" s="138"/>
      <c r="EV263" s="138"/>
      <c r="EW263" s="138"/>
      <c r="EX263" s="138"/>
      <c r="EY263" s="138"/>
      <c r="EZ263" s="138"/>
      <c r="FA263" s="138"/>
      <c r="FB263" s="138"/>
      <c r="FC263" s="138"/>
      <c r="FD263" s="138"/>
      <c r="FE263" s="138"/>
      <c r="FF263" s="138"/>
      <c r="FG263" s="138"/>
      <c r="FH263" s="138"/>
      <c r="FI263" s="138"/>
      <c r="FJ263" s="138"/>
      <c r="FK263" s="138"/>
      <c r="FL263" s="138"/>
      <c r="FM263" s="138"/>
      <c r="FN263" s="138"/>
      <c r="FO263" s="138"/>
      <c r="FP263" s="138"/>
      <c r="FQ263" s="138"/>
      <c r="FR263" s="138"/>
      <c r="FS263" s="138"/>
      <c r="FT263" s="138"/>
      <c r="FU263" s="138"/>
      <c r="FV263" s="138"/>
      <c r="FW263" s="138"/>
      <c r="FX263" s="138"/>
      <c r="FY263" s="138"/>
      <c r="FZ263" s="138"/>
      <c r="GA263" s="138"/>
      <c r="GB263" s="138"/>
      <c r="GC263" s="138"/>
      <c r="GD263" s="138"/>
      <c r="GE263" s="138"/>
      <c r="GF263" s="138"/>
      <c r="GG263" s="138"/>
      <c r="GH263" s="138"/>
      <c r="GI263" s="138"/>
      <c r="GJ263" s="138"/>
      <c r="GK263" s="138"/>
      <c r="GL263" s="138"/>
      <c r="GM263" s="138"/>
      <c r="GN263" s="138"/>
      <c r="GO263" s="138"/>
      <c r="GP263" s="138"/>
      <c r="GQ263" s="138"/>
      <c r="GR263" s="138"/>
      <c r="GS263" s="138"/>
      <c r="GT263" s="138"/>
      <c r="GU263" s="138"/>
      <c r="GV263" s="138"/>
      <c r="GW263" s="138"/>
      <c r="GX263" s="138"/>
      <c r="GY263" s="138"/>
      <c r="GZ263" s="138"/>
      <c r="HA263" s="138"/>
      <c r="HB263" s="138"/>
      <c r="HC263" s="138"/>
      <c r="HD263" s="138"/>
      <c r="HE263" s="138"/>
      <c r="HF263" s="138"/>
      <c r="HG263" s="138"/>
      <c r="HH263" s="138"/>
      <c r="HI263" s="138"/>
      <c r="HJ263" s="138"/>
      <c r="HK263" s="138"/>
      <c r="HL263" s="138"/>
      <c r="HM263" s="138"/>
      <c r="HN263" s="138"/>
      <c r="HO263" s="138"/>
      <c r="HP263" s="138"/>
      <c r="HQ263" s="138"/>
      <c r="HR263" s="138"/>
      <c r="HS263" s="138"/>
      <c r="HT263" s="138"/>
      <c r="HU263" s="138"/>
      <c r="HV263" s="138"/>
      <c r="HW263" s="138"/>
      <c r="HX263" s="138"/>
      <c r="HY263" s="138"/>
      <c r="HZ263" s="138"/>
      <c r="IA263" s="138"/>
      <c r="IB263" s="138"/>
      <c r="IC263" s="138"/>
      <c r="ID263" s="138"/>
      <c r="IE263" s="138"/>
      <c r="IF263" s="138"/>
      <c r="IG263" s="138"/>
      <c r="IH263" s="138"/>
      <c r="II263" s="138"/>
      <c r="IJ263" s="138"/>
      <c r="IK263" s="138"/>
      <c r="IL263" s="138"/>
      <c r="IM263" s="138"/>
      <c r="IN263" s="138"/>
      <c r="IO263" s="138"/>
      <c r="IP263" s="138"/>
    </row>
    <row r="264" spans="1:250" x14ac:dyDescent="0.2">
      <c r="A264" s="125" t="s">
        <v>453</v>
      </c>
      <c r="B264" s="123" t="s">
        <v>328</v>
      </c>
      <c r="C264" s="123" t="s">
        <v>328</v>
      </c>
      <c r="D264" s="104" t="s">
        <v>487</v>
      </c>
      <c r="E264" s="123"/>
      <c r="F264" s="105">
        <f>SUM(F265)</f>
        <v>523.47</v>
      </c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  <c r="CW264" s="137"/>
      <c r="CX264" s="137"/>
      <c r="CY264" s="137"/>
      <c r="CZ264" s="137"/>
      <c r="DA264" s="137"/>
      <c r="DB264" s="137"/>
      <c r="DC264" s="137"/>
      <c r="DD264" s="137"/>
      <c r="DE264" s="137"/>
      <c r="DF264" s="137"/>
      <c r="DG264" s="137"/>
      <c r="DH264" s="137"/>
      <c r="DI264" s="137"/>
      <c r="DJ264" s="137"/>
      <c r="DK264" s="137"/>
      <c r="DL264" s="137"/>
      <c r="DM264" s="137"/>
      <c r="DN264" s="137"/>
      <c r="DO264" s="137"/>
      <c r="DP264" s="137"/>
      <c r="DQ264" s="137"/>
      <c r="DR264" s="137"/>
      <c r="DS264" s="137"/>
      <c r="DT264" s="137"/>
      <c r="DU264" s="137"/>
      <c r="DV264" s="137"/>
      <c r="DW264" s="137"/>
      <c r="DX264" s="137"/>
      <c r="DY264" s="137"/>
      <c r="DZ264" s="137"/>
      <c r="EA264" s="137"/>
      <c r="EB264" s="137"/>
      <c r="EC264" s="137"/>
      <c r="ED264" s="137"/>
      <c r="EE264" s="137"/>
      <c r="EF264" s="137"/>
      <c r="EG264" s="137"/>
      <c r="EH264" s="137"/>
      <c r="EI264" s="137"/>
      <c r="EJ264" s="137"/>
      <c r="EK264" s="137"/>
      <c r="EL264" s="137"/>
      <c r="EM264" s="137"/>
      <c r="EN264" s="137"/>
      <c r="EO264" s="137"/>
      <c r="EP264" s="137"/>
      <c r="EQ264" s="137"/>
      <c r="ER264" s="137"/>
      <c r="ES264" s="137"/>
      <c r="ET264" s="137"/>
      <c r="EU264" s="137"/>
      <c r="EV264" s="137"/>
      <c r="EW264" s="137"/>
      <c r="EX264" s="137"/>
      <c r="EY264" s="137"/>
      <c r="EZ264" s="137"/>
      <c r="FA264" s="137"/>
      <c r="FB264" s="137"/>
      <c r="FC264" s="137"/>
      <c r="FD264" s="137"/>
      <c r="FE264" s="137"/>
      <c r="FF264" s="137"/>
      <c r="FG264" s="137"/>
      <c r="FH264" s="137"/>
      <c r="FI264" s="137"/>
      <c r="FJ264" s="137"/>
      <c r="FK264" s="137"/>
      <c r="FL264" s="137"/>
      <c r="FM264" s="137"/>
      <c r="FN264" s="137"/>
      <c r="FO264" s="137"/>
      <c r="FP264" s="137"/>
      <c r="FQ264" s="137"/>
      <c r="FR264" s="137"/>
      <c r="FS264" s="137"/>
      <c r="FT264" s="137"/>
      <c r="FU264" s="137"/>
      <c r="FV264" s="137"/>
      <c r="FW264" s="137"/>
      <c r="FX264" s="137"/>
      <c r="FY264" s="137"/>
      <c r="FZ264" s="137"/>
      <c r="GA264" s="137"/>
      <c r="GB264" s="137"/>
      <c r="GC264" s="137"/>
      <c r="GD264" s="137"/>
      <c r="GE264" s="137"/>
      <c r="GF264" s="137"/>
      <c r="GG264" s="137"/>
      <c r="GH264" s="137"/>
      <c r="GI264" s="137"/>
      <c r="GJ264" s="137"/>
      <c r="GK264" s="137"/>
      <c r="GL264" s="137"/>
      <c r="GM264" s="137"/>
      <c r="GN264" s="137"/>
      <c r="GO264" s="137"/>
      <c r="GP264" s="137"/>
      <c r="GQ264" s="137"/>
      <c r="GR264" s="137"/>
      <c r="GS264" s="137"/>
      <c r="GT264" s="137"/>
      <c r="GU264" s="137"/>
      <c r="GV264" s="137"/>
      <c r="GW264" s="137"/>
      <c r="GX264" s="137"/>
      <c r="GY264" s="137"/>
      <c r="GZ264" s="137"/>
      <c r="HA264" s="137"/>
      <c r="HB264" s="137"/>
      <c r="HC264" s="137"/>
      <c r="HD264" s="137"/>
      <c r="HE264" s="137"/>
      <c r="HF264" s="137"/>
      <c r="HG264" s="137"/>
      <c r="HH264" s="137"/>
      <c r="HI264" s="137"/>
      <c r="HJ264" s="137"/>
      <c r="HK264" s="137"/>
      <c r="HL264" s="137"/>
      <c r="HM264" s="137"/>
      <c r="HN264" s="137"/>
      <c r="HO264" s="137"/>
      <c r="HP264" s="137"/>
      <c r="HQ264" s="137"/>
      <c r="HR264" s="137"/>
      <c r="HS264" s="137"/>
      <c r="HT264" s="137"/>
      <c r="HU264" s="137"/>
      <c r="HV264" s="137"/>
      <c r="HW264" s="137"/>
      <c r="HX264" s="137"/>
      <c r="HY264" s="137"/>
      <c r="HZ264" s="137"/>
      <c r="IA264" s="137"/>
      <c r="IB264" s="137"/>
      <c r="IC264" s="137"/>
      <c r="ID264" s="137"/>
      <c r="IE264" s="137"/>
      <c r="IF264" s="137"/>
      <c r="IG264" s="137"/>
      <c r="IH264" s="137"/>
      <c r="II264" s="137"/>
      <c r="IJ264" s="137"/>
      <c r="IK264" s="137"/>
      <c r="IL264" s="137"/>
      <c r="IM264" s="137"/>
      <c r="IN264" s="137"/>
      <c r="IO264" s="137"/>
      <c r="IP264" s="137"/>
    </row>
    <row r="265" spans="1:250" s="109" customFormat="1" ht="25.5" x14ac:dyDescent="0.2">
      <c r="A265" s="106" t="s">
        <v>368</v>
      </c>
      <c r="B265" s="118" t="s">
        <v>328</v>
      </c>
      <c r="C265" s="118" t="s">
        <v>328</v>
      </c>
      <c r="D265" s="107" t="s">
        <v>487</v>
      </c>
      <c r="E265" s="118" t="s">
        <v>369</v>
      </c>
      <c r="F265" s="108">
        <v>523.47</v>
      </c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8"/>
      <c r="CB265" s="138"/>
      <c r="CC265" s="138"/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38"/>
      <c r="CN265" s="138"/>
      <c r="CO265" s="138"/>
      <c r="CP265" s="138"/>
      <c r="CQ265" s="138"/>
      <c r="CR265" s="138"/>
      <c r="CS265" s="138"/>
      <c r="CT265" s="138"/>
      <c r="CU265" s="138"/>
      <c r="CV265" s="138"/>
      <c r="CW265" s="138"/>
      <c r="CX265" s="138"/>
      <c r="CY265" s="138"/>
      <c r="CZ265" s="138"/>
      <c r="DA265" s="138"/>
      <c r="DB265" s="138"/>
      <c r="DC265" s="138"/>
      <c r="DD265" s="138"/>
      <c r="DE265" s="138"/>
      <c r="DF265" s="138"/>
      <c r="DG265" s="138"/>
      <c r="DH265" s="138"/>
      <c r="DI265" s="138"/>
      <c r="DJ265" s="138"/>
      <c r="DK265" s="138"/>
      <c r="DL265" s="138"/>
      <c r="DM265" s="138"/>
      <c r="DN265" s="138"/>
      <c r="DO265" s="138"/>
      <c r="DP265" s="138"/>
      <c r="DQ265" s="138"/>
      <c r="DR265" s="138"/>
      <c r="DS265" s="138"/>
      <c r="DT265" s="138"/>
      <c r="DU265" s="138"/>
      <c r="DV265" s="138"/>
      <c r="DW265" s="138"/>
      <c r="DX265" s="138"/>
      <c r="DY265" s="138"/>
      <c r="DZ265" s="138"/>
      <c r="EA265" s="138"/>
      <c r="EB265" s="138"/>
      <c r="EC265" s="138"/>
      <c r="ED265" s="138"/>
      <c r="EE265" s="138"/>
      <c r="EF265" s="138"/>
      <c r="EG265" s="138"/>
      <c r="EH265" s="138"/>
      <c r="EI265" s="138"/>
      <c r="EJ265" s="138"/>
      <c r="EK265" s="138"/>
      <c r="EL265" s="138"/>
      <c r="EM265" s="138"/>
      <c r="EN265" s="138"/>
      <c r="EO265" s="138"/>
      <c r="EP265" s="138"/>
      <c r="EQ265" s="138"/>
      <c r="ER265" s="138"/>
      <c r="ES265" s="138"/>
      <c r="ET265" s="138"/>
      <c r="EU265" s="138"/>
      <c r="EV265" s="138"/>
      <c r="EW265" s="138"/>
      <c r="EX265" s="138"/>
      <c r="EY265" s="138"/>
      <c r="EZ265" s="138"/>
      <c r="FA265" s="138"/>
      <c r="FB265" s="138"/>
      <c r="FC265" s="138"/>
      <c r="FD265" s="138"/>
      <c r="FE265" s="138"/>
      <c r="FF265" s="138"/>
      <c r="FG265" s="138"/>
      <c r="FH265" s="138"/>
      <c r="FI265" s="138"/>
      <c r="FJ265" s="138"/>
      <c r="FK265" s="138"/>
      <c r="FL265" s="138"/>
      <c r="FM265" s="138"/>
      <c r="FN265" s="138"/>
      <c r="FO265" s="138"/>
      <c r="FP265" s="138"/>
      <c r="FQ265" s="138"/>
      <c r="FR265" s="138"/>
      <c r="FS265" s="138"/>
      <c r="FT265" s="138"/>
      <c r="FU265" s="138"/>
      <c r="FV265" s="138"/>
      <c r="FW265" s="138"/>
      <c r="FX265" s="138"/>
      <c r="FY265" s="138"/>
      <c r="FZ265" s="138"/>
      <c r="GA265" s="138"/>
      <c r="GB265" s="138"/>
      <c r="GC265" s="138"/>
      <c r="GD265" s="138"/>
      <c r="GE265" s="138"/>
      <c r="GF265" s="138"/>
      <c r="GG265" s="138"/>
      <c r="GH265" s="138"/>
      <c r="GI265" s="138"/>
      <c r="GJ265" s="138"/>
      <c r="GK265" s="138"/>
      <c r="GL265" s="138"/>
      <c r="GM265" s="138"/>
      <c r="GN265" s="138"/>
      <c r="GO265" s="138"/>
      <c r="GP265" s="138"/>
      <c r="GQ265" s="138"/>
      <c r="GR265" s="138"/>
      <c r="GS265" s="138"/>
      <c r="GT265" s="138"/>
      <c r="GU265" s="138"/>
      <c r="GV265" s="138"/>
      <c r="GW265" s="138"/>
      <c r="GX265" s="138"/>
      <c r="GY265" s="138"/>
      <c r="GZ265" s="138"/>
      <c r="HA265" s="138"/>
      <c r="HB265" s="138"/>
      <c r="HC265" s="138"/>
      <c r="HD265" s="138"/>
      <c r="HE265" s="138"/>
      <c r="HF265" s="138"/>
      <c r="HG265" s="138"/>
      <c r="HH265" s="138"/>
      <c r="HI265" s="138"/>
      <c r="HJ265" s="138"/>
      <c r="HK265" s="138"/>
      <c r="HL265" s="138"/>
      <c r="HM265" s="138"/>
      <c r="HN265" s="138"/>
      <c r="HO265" s="138"/>
      <c r="HP265" s="138"/>
      <c r="HQ265" s="138"/>
      <c r="HR265" s="138"/>
      <c r="HS265" s="138"/>
      <c r="HT265" s="138"/>
      <c r="HU265" s="138"/>
      <c r="HV265" s="138"/>
      <c r="HW265" s="138"/>
      <c r="HX265" s="138"/>
      <c r="HY265" s="138"/>
      <c r="HZ265" s="138"/>
      <c r="IA265" s="138"/>
      <c r="IB265" s="138"/>
      <c r="IC265" s="138"/>
      <c r="ID265" s="138"/>
      <c r="IE265" s="138"/>
      <c r="IF265" s="138"/>
      <c r="IG265" s="138"/>
      <c r="IH265" s="138"/>
      <c r="II265" s="138"/>
      <c r="IJ265" s="138"/>
      <c r="IK265" s="138"/>
      <c r="IL265" s="138"/>
      <c r="IM265" s="138"/>
      <c r="IN265" s="138"/>
      <c r="IO265" s="138"/>
      <c r="IP265" s="138"/>
    </row>
    <row r="266" spans="1:250" x14ac:dyDescent="0.2">
      <c r="A266" s="125" t="s">
        <v>488</v>
      </c>
      <c r="B266" s="123" t="s">
        <v>328</v>
      </c>
      <c r="C266" s="123" t="s">
        <v>328</v>
      </c>
      <c r="D266" s="104" t="s">
        <v>489</v>
      </c>
      <c r="E266" s="104"/>
      <c r="F266" s="142">
        <f>SUM(F267+F268)</f>
        <v>276.73</v>
      </c>
    </row>
    <row r="267" spans="1:250" x14ac:dyDescent="0.2">
      <c r="A267" s="106" t="s">
        <v>319</v>
      </c>
      <c r="B267" s="118" t="s">
        <v>328</v>
      </c>
      <c r="C267" s="118" t="s">
        <v>328</v>
      </c>
      <c r="D267" s="107" t="s">
        <v>489</v>
      </c>
      <c r="E267" s="118" t="s">
        <v>312</v>
      </c>
      <c r="F267" s="108">
        <v>253.44</v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  <c r="FB267" s="109"/>
      <c r="FC267" s="109"/>
      <c r="FD267" s="109"/>
      <c r="FE267" s="109"/>
      <c r="FF267" s="109"/>
      <c r="FG267" s="109"/>
      <c r="FH267" s="109"/>
      <c r="FI267" s="109"/>
      <c r="FJ267" s="109"/>
      <c r="FK267" s="109"/>
      <c r="FL267" s="109"/>
      <c r="FM267" s="109"/>
      <c r="FN267" s="109"/>
      <c r="FO267" s="109"/>
      <c r="FP267" s="109"/>
      <c r="FQ267" s="109"/>
      <c r="FR267" s="109"/>
      <c r="FS267" s="109"/>
      <c r="FT267" s="109"/>
      <c r="FU267" s="109"/>
      <c r="FV267" s="109"/>
      <c r="FW267" s="109"/>
      <c r="FX267" s="109"/>
      <c r="FY267" s="109"/>
      <c r="FZ267" s="109"/>
      <c r="GA267" s="109"/>
      <c r="GB267" s="109"/>
      <c r="GC267" s="109"/>
      <c r="GD267" s="109"/>
      <c r="GE267" s="109"/>
      <c r="GF267" s="109"/>
      <c r="GG267" s="109"/>
      <c r="GH267" s="109"/>
      <c r="GI267" s="109"/>
      <c r="GJ267" s="109"/>
      <c r="GK267" s="109"/>
      <c r="GL267" s="109"/>
      <c r="GM267" s="109"/>
      <c r="GN267" s="109"/>
      <c r="GO267" s="109"/>
      <c r="GP267" s="109"/>
      <c r="GQ267" s="109"/>
      <c r="GR267" s="109"/>
      <c r="GS267" s="109"/>
      <c r="GT267" s="109"/>
      <c r="GU267" s="109"/>
      <c r="GV267" s="109"/>
      <c r="GW267" s="109"/>
      <c r="GX267" s="109"/>
      <c r="GY267" s="109"/>
      <c r="GZ267" s="109"/>
      <c r="HA267" s="109"/>
      <c r="HB267" s="109"/>
      <c r="HC267" s="109"/>
      <c r="HD267" s="109"/>
      <c r="HE267" s="109"/>
      <c r="HF267" s="109"/>
      <c r="HG267" s="109"/>
      <c r="HH267" s="109"/>
      <c r="HI267" s="109"/>
      <c r="HJ267" s="109"/>
      <c r="HK267" s="109"/>
      <c r="HL267" s="109"/>
      <c r="HM267" s="109"/>
      <c r="HN267" s="109"/>
      <c r="HO267" s="109"/>
      <c r="HP267" s="109"/>
      <c r="HQ267" s="109"/>
      <c r="HR267" s="109"/>
      <c r="HS267" s="109"/>
      <c r="HT267" s="109"/>
      <c r="HU267" s="109"/>
      <c r="HV267" s="109"/>
      <c r="HW267" s="109"/>
      <c r="HX267" s="109"/>
      <c r="HY267" s="109"/>
      <c r="HZ267" s="109"/>
      <c r="IA267" s="109"/>
      <c r="IB267" s="109"/>
      <c r="IC267" s="109"/>
      <c r="ID267" s="109"/>
      <c r="IE267" s="109"/>
      <c r="IF267" s="109"/>
      <c r="IG267" s="109"/>
      <c r="IH267" s="109"/>
      <c r="II267" s="109"/>
      <c r="IJ267" s="109"/>
      <c r="IK267" s="109"/>
      <c r="IL267" s="109"/>
      <c r="IM267" s="109"/>
      <c r="IN267" s="109"/>
      <c r="IO267" s="109"/>
      <c r="IP267" s="109"/>
    </row>
    <row r="268" spans="1:250" s="109" customFormat="1" ht="25.5" x14ac:dyDescent="0.2">
      <c r="A268" s="106" t="s">
        <v>368</v>
      </c>
      <c r="B268" s="118" t="s">
        <v>328</v>
      </c>
      <c r="C268" s="118" t="s">
        <v>328</v>
      </c>
      <c r="D268" s="107" t="s">
        <v>489</v>
      </c>
      <c r="E268" s="118" t="s">
        <v>369</v>
      </c>
      <c r="F268" s="108">
        <v>23.29</v>
      </c>
    </row>
    <row r="269" spans="1:250" x14ac:dyDescent="0.2">
      <c r="A269" s="103" t="s">
        <v>370</v>
      </c>
      <c r="B269" s="123" t="s">
        <v>328</v>
      </c>
      <c r="C269" s="123" t="s">
        <v>328</v>
      </c>
      <c r="D269" s="104" t="s">
        <v>461</v>
      </c>
      <c r="E269" s="123"/>
      <c r="F269" s="105">
        <f>SUM(F270)</f>
        <v>673.14</v>
      </c>
    </row>
    <row r="270" spans="1:250" ht="25.5" x14ac:dyDescent="0.2">
      <c r="A270" s="106" t="s">
        <v>368</v>
      </c>
      <c r="B270" s="118" t="s">
        <v>328</v>
      </c>
      <c r="C270" s="118" t="s">
        <v>328</v>
      </c>
      <c r="D270" s="107" t="s">
        <v>461</v>
      </c>
      <c r="E270" s="118" t="s">
        <v>369</v>
      </c>
      <c r="F270" s="108">
        <v>673.14</v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09"/>
      <c r="FK270" s="109"/>
      <c r="FL270" s="109"/>
      <c r="FM270" s="109"/>
      <c r="FN270" s="109"/>
      <c r="FO270" s="109"/>
      <c r="FP270" s="109"/>
      <c r="FQ270" s="109"/>
      <c r="FR270" s="109"/>
      <c r="FS270" s="109"/>
      <c r="FT270" s="109"/>
      <c r="FU270" s="109"/>
      <c r="FV270" s="109"/>
      <c r="FW270" s="109"/>
      <c r="FX270" s="109"/>
      <c r="FY270" s="109"/>
      <c r="FZ270" s="109"/>
      <c r="GA270" s="109"/>
      <c r="GB270" s="109"/>
      <c r="GC270" s="109"/>
      <c r="GD270" s="109"/>
      <c r="GE270" s="109"/>
      <c r="GF270" s="109"/>
      <c r="GG270" s="109"/>
      <c r="GH270" s="109"/>
      <c r="GI270" s="109"/>
      <c r="GJ270" s="109"/>
      <c r="GK270" s="109"/>
      <c r="GL270" s="109"/>
      <c r="GM270" s="109"/>
      <c r="GN270" s="109"/>
      <c r="GO270" s="109"/>
      <c r="GP270" s="109"/>
      <c r="GQ270" s="109"/>
      <c r="GR270" s="109"/>
      <c r="GS270" s="109"/>
      <c r="GT270" s="109"/>
      <c r="GU270" s="109"/>
      <c r="GV270" s="109"/>
      <c r="GW270" s="109"/>
      <c r="GX270" s="109"/>
      <c r="GY270" s="109"/>
      <c r="GZ270" s="109"/>
      <c r="HA270" s="109"/>
      <c r="HB270" s="109"/>
      <c r="HC270" s="109"/>
      <c r="HD270" s="109"/>
      <c r="HE270" s="109"/>
      <c r="HF270" s="109"/>
      <c r="HG270" s="109"/>
      <c r="HH270" s="109"/>
      <c r="HI270" s="109"/>
      <c r="HJ270" s="109"/>
      <c r="HK270" s="109"/>
      <c r="HL270" s="109"/>
      <c r="HM270" s="109"/>
      <c r="HN270" s="109"/>
      <c r="HO270" s="109"/>
      <c r="HP270" s="109"/>
      <c r="HQ270" s="109"/>
      <c r="HR270" s="109"/>
      <c r="HS270" s="109"/>
      <c r="HT270" s="109"/>
      <c r="HU270" s="109"/>
      <c r="HV270" s="109"/>
      <c r="HW270" s="109"/>
      <c r="HX270" s="109"/>
      <c r="HY270" s="109"/>
      <c r="HZ270" s="109"/>
      <c r="IA270" s="109"/>
      <c r="IB270" s="109"/>
      <c r="IC270" s="109"/>
      <c r="ID270" s="109"/>
      <c r="IE270" s="109"/>
      <c r="IF270" s="109"/>
      <c r="IG270" s="109"/>
      <c r="IH270" s="109"/>
      <c r="II270" s="109"/>
      <c r="IJ270" s="109"/>
      <c r="IK270" s="109"/>
      <c r="IL270" s="109"/>
      <c r="IM270" s="109"/>
      <c r="IN270" s="109"/>
      <c r="IO270" s="109"/>
      <c r="IP270" s="109"/>
    </row>
    <row r="271" spans="1:250" x14ac:dyDescent="0.2">
      <c r="A271" s="102" t="s">
        <v>490</v>
      </c>
      <c r="B271" s="116" t="s">
        <v>328</v>
      </c>
      <c r="C271" s="116" t="s">
        <v>393</v>
      </c>
      <c r="D271" s="116"/>
      <c r="E271" s="116"/>
      <c r="F271" s="101">
        <f>SUM(F272)</f>
        <v>374.03</v>
      </c>
    </row>
    <row r="272" spans="1:250" x14ac:dyDescent="0.2">
      <c r="A272" s="102" t="s">
        <v>356</v>
      </c>
      <c r="B272" s="116" t="s">
        <v>328</v>
      </c>
      <c r="C272" s="116" t="s">
        <v>393</v>
      </c>
      <c r="D272" s="100" t="s">
        <v>357</v>
      </c>
      <c r="E272" s="100"/>
      <c r="F272" s="101">
        <f>SUM(F273)</f>
        <v>374.03</v>
      </c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  <c r="HR272" s="112"/>
      <c r="HS272" s="112"/>
      <c r="HT272" s="112"/>
      <c r="HU272" s="112"/>
      <c r="HV272" s="112"/>
      <c r="HW272" s="112"/>
      <c r="HX272" s="112"/>
      <c r="HY272" s="112"/>
      <c r="HZ272" s="112"/>
      <c r="IA272" s="112"/>
      <c r="IB272" s="112"/>
      <c r="IC272" s="112"/>
      <c r="ID272" s="112"/>
      <c r="IE272" s="112"/>
      <c r="IF272" s="112"/>
      <c r="IG272" s="112"/>
      <c r="IH272" s="112"/>
      <c r="II272" s="112"/>
      <c r="IJ272" s="112"/>
      <c r="IK272" s="112"/>
      <c r="IL272" s="112"/>
      <c r="IM272" s="112"/>
      <c r="IN272" s="112"/>
      <c r="IO272" s="112"/>
      <c r="IP272" s="112"/>
    </row>
    <row r="273" spans="1:250" x14ac:dyDescent="0.2">
      <c r="A273" s="125" t="s">
        <v>453</v>
      </c>
      <c r="B273" s="123" t="s">
        <v>328</v>
      </c>
      <c r="C273" s="123" t="s">
        <v>393</v>
      </c>
      <c r="D273" s="123" t="s">
        <v>487</v>
      </c>
      <c r="E273" s="123"/>
      <c r="F273" s="105">
        <f>SUM(F274+F275)</f>
        <v>374.03</v>
      </c>
    </row>
    <row r="274" spans="1:250" x14ac:dyDescent="0.2">
      <c r="A274" s="106" t="s">
        <v>319</v>
      </c>
      <c r="B274" s="118" t="s">
        <v>328</v>
      </c>
      <c r="C274" s="118" t="s">
        <v>393</v>
      </c>
      <c r="D274" s="118" t="s">
        <v>487</v>
      </c>
      <c r="E274" s="118" t="s">
        <v>312</v>
      </c>
      <c r="F274" s="108">
        <v>0</v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  <c r="FB274" s="109"/>
      <c r="FC274" s="109"/>
      <c r="FD274" s="109"/>
      <c r="FE274" s="109"/>
      <c r="FF274" s="109"/>
      <c r="FG274" s="109"/>
      <c r="FH274" s="109"/>
      <c r="FI274" s="109"/>
      <c r="FJ274" s="109"/>
      <c r="FK274" s="109"/>
      <c r="FL274" s="109"/>
      <c r="FM274" s="109"/>
      <c r="FN274" s="109"/>
      <c r="FO274" s="109"/>
      <c r="FP274" s="109"/>
      <c r="FQ274" s="109"/>
      <c r="FR274" s="109"/>
      <c r="FS274" s="109"/>
      <c r="FT274" s="109"/>
      <c r="FU274" s="109"/>
      <c r="FV274" s="109"/>
      <c r="FW274" s="109"/>
      <c r="FX274" s="109"/>
      <c r="FY274" s="109"/>
      <c r="FZ274" s="109"/>
      <c r="GA274" s="109"/>
      <c r="GB274" s="109"/>
      <c r="GC274" s="109"/>
      <c r="GD274" s="109"/>
      <c r="GE274" s="109"/>
      <c r="GF274" s="109"/>
      <c r="GG274" s="109"/>
      <c r="GH274" s="109"/>
      <c r="GI274" s="109"/>
      <c r="GJ274" s="109"/>
      <c r="GK274" s="109"/>
      <c r="GL274" s="109"/>
      <c r="GM274" s="109"/>
      <c r="GN274" s="109"/>
      <c r="GO274" s="109"/>
      <c r="GP274" s="109"/>
      <c r="GQ274" s="109"/>
      <c r="GR274" s="109"/>
      <c r="GS274" s="109"/>
      <c r="GT274" s="109"/>
      <c r="GU274" s="109"/>
      <c r="GV274" s="109"/>
      <c r="GW274" s="109"/>
      <c r="GX274" s="109"/>
      <c r="GY274" s="109"/>
      <c r="GZ274" s="109"/>
      <c r="HA274" s="109"/>
      <c r="HB274" s="109"/>
      <c r="HC274" s="109"/>
      <c r="HD274" s="109"/>
      <c r="HE274" s="109"/>
      <c r="HF274" s="109"/>
      <c r="HG274" s="109"/>
      <c r="HH274" s="109"/>
      <c r="HI274" s="109"/>
      <c r="HJ274" s="109"/>
      <c r="HK274" s="109"/>
      <c r="HL274" s="109"/>
      <c r="HM274" s="109"/>
      <c r="HN274" s="109"/>
      <c r="HO274" s="109"/>
      <c r="HP274" s="109"/>
      <c r="HQ274" s="109"/>
      <c r="HR274" s="109"/>
      <c r="HS274" s="109"/>
      <c r="HT274" s="109"/>
      <c r="HU274" s="109"/>
      <c r="HV274" s="109"/>
      <c r="HW274" s="109"/>
      <c r="HX274" s="109"/>
      <c r="HY274" s="109"/>
      <c r="HZ274" s="109"/>
      <c r="IA274" s="109"/>
      <c r="IB274" s="109"/>
      <c r="IC274" s="109"/>
      <c r="ID274" s="109"/>
      <c r="IE274" s="109"/>
      <c r="IF274" s="109"/>
      <c r="IG274" s="109"/>
      <c r="IH274" s="109"/>
      <c r="II274" s="109"/>
      <c r="IJ274" s="109"/>
      <c r="IK274" s="109"/>
      <c r="IL274" s="109"/>
      <c r="IM274" s="109"/>
      <c r="IN274" s="109"/>
      <c r="IO274" s="109"/>
      <c r="IP274" s="109"/>
    </row>
    <row r="275" spans="1:250" s="109" customFormat="1" ht="25.5" x14ac:dyDescent="0.2">
      <c r="A275" s="106" t="s">
        <v>368</v>
      </c>
      <c r="B275" s="118" t="s">
        <v>328</v>
      </c>
      <c r="C275" s="118" t="s">
        <v>393</v>
      </c>
      <c r="D275" s="118" t="s">
        <v>487</v>
      </c>
      <c r="E275" s="118" t="s">
        <v>369</v>
      </c>
      <c r="F275" s="108">
        <v>374.03</v>
      </c>
    </row>
    <row r="276" spans="1:250" ht="15.75" x14ac:dyDescent="0.25">
      <c r="A276" s="96" t="s">
        <v>491</v>
      </c>
      <c r="B276" s="127" t="s">
        <v>388</v>
      </c>
      <c r="C276" s="127"/>
      <c r="D276" s="127"/>
      <c r="E276" s="127"/>
      <c r="F276" s="128">
        <f>SUM(F277+F290)</f>
        <v>52200.320000000007</v>
      </c>
    </row>
    <row r="277" spans="1:250" ht="14.25" x14ac:dyDescent="0.2">
      <c r="A277" s="99" t="s">
        <v>492</v>
      </c>
      <c r="B277" s="97" t="s">
        <v>388</v>
      </c>
      <c r="C277" s="97" t="s">
        <v>297</v>
      </c>
      <c r="D277" s="97"/>
      <c r="E277" s="97"/>
      <c r="F277" s="98">
        <f>SUM(F282+F278+F280)</f>
        <v>34642.01</v>
      </c>
    </row>
    <row r="278" spans="1:250" x14ac:dyDescent="0.2">
      <c r="A278" s="102" t="s">
        <v>493</v>
      </c>
      <c r="B278" s="116" t="s">
        <v>388</v>
      </c>
      <c r="C278" s="116" t="s">
        <v>297</v>
      </c>
      <c r="D278" s="116" t="s">
        <v>494</v>
      </c>
      <c r="E278" s="116"/>
      <c r="F278" s="101">
        <f>SUM(F279)</f>
        <v>117.19</v>
      </c>
    </row>
    <row r="279" spans="1:250" ht="25.5" x14ac:dyDescent="0.2">
      <c r="A279" s="106" t="s">
        <v>368</v>
      </c>
      <c r="B279" s="118" t="s">
        <v>388</v>
      </c>
      <c r="C279" s="118" t="s">
        <v>297</v>
      </c>
      <c r="D279" s="118" t="s">
        <v>494</v>
      </c>
      <c r="E279" s="118" t="s">
        <v>369</v>
      </c>
      <c r="F279" s="108">
        <v>117.19</v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  <c r="FB279" s="109"/>
      <c r="FC279" s="109"/>
      <c r="FD279" s="109"/>
      <c r="FE279" s="109"/>
      <c r="FF279" s="109"/>
      <c r="FG279" s="109"/>
      <c r="FH279" s="109"/>
      <c r="FI279" s="109"/>
      <c r="FJ279" s="109"/>
      <c r="FK279" s="109"/>
      <c r="FL279" s="109"/>
      <c r="FM279" s="109"/>
      <c r="FN279" s="109"/>
      <c r="FO279" s="109"/>
      <c r="FP279" s="109"/>
      <c r="FQ279" s="109"/>
      <c r="FR279" s="109"/>
      <c r="FS279" s="109"/>
      <c r="FT279" s="109"/>
      <c r="FU279" s="109"/>
      <c r="FV279" s="109"/>
      <c r="FW279" s="109"/>
      <c r="FX279" s="109"/>
      <c r="FY279" s="109"/>
      <c r="FZ279" s="109"/>
      <c r="GA279" s="109"/>
      <c r="GB279" s="109"/>
      <c r="GC279" s="109"/>
      <c r="GD279" s="109"/>
      <c r="GE279" s="109"/>
      <c r="GF279" s="109"/>
      <c r="GG279" s="109"/>
      <c r="GH279" s="109"/>
      <c r="GI279" s="109"/>
      <c r="GJ279" s="109"/>
      <c r="GK279" s="109"/>
      <c r="GL279" s="109"/>
      <c r="GM279" s="109"/>
      <c r="GN279" s="109"/>
      <c r="GO279" s="109"/>
      <c r="GP279" s="109"/>
      <c r="GQ279" s="109"/>
      <c r="GR279" s="109"/>
      <c r="GS279" s="109"/>
      <c r="GT279" s="109"/>
      <c r="GU279" s="109"/>
      <c r="GV279" s="109"/>
      <c r="GW279" s="109"/>
      <c r="GX279" s="109"/>
      <c r="GY279" s="109"/>
      <c r="GZ279" s="109"/>
      <c r="HA279" s="109"/>
      <c r="HB279" s="109"/>
      <c r="HC279" s="109"/>
      <c r="HD279" s="109"/>
      <c r="HE279" s="109"/>
      <c r="HF279" s="109"/>
      <c r="HG279" s="109"/>
      <c r="HH279" s="109"/>
      <c r="HI279" s="109"/>
      <c r="HJ279" s="109"/>
      <c r="HK279" s="109"/>
      <c r="HL279" s="109"/>
      <c r="HM279" s="109"/>
      <c r="HN279" s="109"/>
      <c r="HO279" s="109"/>
      <c r="HP279" s="109"/>
      <c r="HQ279" s="109"/>
      <c r="HR279" s="109"/>
      <c r="HS279" s="109"/>
      <c r="HT279" s="109"/>
      <c r="HU279" s="109"/>
      <c r="HV279" s="109"/>
      <c r="HW279" s="109"/>
      <c r="HX279" s="109"/>
      <c r="HY279" s="109"/>
      <c r="HZ279" s="109"/>
      <c r="IA279" s="109"/>
      <c r="IB279" s="109"/>
      <c r="IC279" s="109"/>
      <c r="ID279" s="109"/>
      <c r="IE279" s="109"/>
      <c r="IF279" s="109"/>
      <c r="IG279" s="109"/>
      <c r="IH279" s="109"/>
      <c r="II279" s="109"/>
      <c r="IJ279" s="109"/>
      <c r="IK279" s="109"/>
      <c r="IL279" s="109"/>
      <c r="IM279" s="109"/>
      <c r="IN279" s="109"/>
      <c r="IO279" s="109"/>
      <c r="IP279" s="109"/>
    </row>
    <row r="280" spans="1:250" ht="25.5" x14ac:dyDescent="0.2">
      <c r="A280" s="103" t="s">
        <v>358</v>
      </c>
      <c r="B280" s="123" t="s">
        <v>388</v>
      </c>
      <c r="C280" s="123" t="s">
        <v>297</v>
      </c>
      <c r="D280" s="123" t="s">
        <v>359</v>
      </c>
      <c r="E280" s="123"/>
      <c r="F280" s="105">
        <f>SUM(F281)</f>
        <v>205.9</v>
      </c>
    </row>
    <row r="281" spans="1:250" s="109" customFormat="1" ht="25.5" x14ac:dyDescent="0.2">
      <c r="A281" s="106" t="s">
        <v>368</v>
      </c>
      <c r="B281" s="118" t="s">
        <v>388</v>
      </c>
      <c r="C281" s="118" t="s">
        <v>297</v>
      </c>
      <c r="D281" s="118" t="s">
        <v>359</v>
      </c>
      <c r="E281" s="118" t="s">
        <v>369</v>
      </c>
      <c r="F281" s="108">
        <v>205.9</v>
      </c>
    </row>
    <row r="282" spans="1:250" ht="25.5" x14ac:dyDescent="0.2">
      <c r="A282" s="102" t="s">
        <v>495</v>
      </c>
      <c r="B282" s="116" t="s">
        <v>496</v>
      </c>
      <c r="C282" s="116" t="s">
        <v>297</v>
      </c>
      <c r="D282" s="116" t="s">
        <v>497</v>
      </c>
      <c r="E282" s="116"/>
      <c r="F282" s="101">
        <f>SUM(F283+F285+F287)</f>
        <v>34318.92</v>
      </c>
    </row>
    <row r="283" spans="1:250" x14ac:dyDescent="0.2">
      <c r="A283" s="102" t="s">
        <v>498</v>
      </c>
      <c r="B283" s="116" t="s">
        <v>388</v>
      </c>
      <c r="C283" s="116" t="s">
        <v>297</v>
      </c>
      <c r="D283" s="116" t="s">
        <v>499</v>
      </c>
      <c r="E283" s="116"/>
      <c r="F283" s="101">
        <f>SUM(F284)</f>
        <v>16273.1</v>
      </c>
    </row>
    <row r="284" spans="1:250" ht="25.5" x14ac:dyDescent="0.2">
      <c r="A284" s="106" t="s">
        <v>368</v>
      </c>
      <c r="B284" s="118" t="s">
        <v>388</v>
      </c>
      <c r="C284" s="118" t="s">
        <v>297</v>
      </c>
      <c r="D284" s="118" t="s">
        <v>499</v>
      </c>
      <c r="E284" s="118" t="s">
        <v>369</v>
      </c>
      <c r="F284" s="108">
        <v>16273.1</v>
      </c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  <c r="FB284" s="109"/>
      <c r="FC284" s="109"/>
      <c r="FD284" s="109"/>
      <c r="FE284" s="109"/>
      <c r="FF284" s="109"/>
      <c r="FG284" s="109"/>
      <c r="FH284" s="109"/>
      <c r="FI284" s="109"/>
      <c r="FJ284" s="109"/>
      <c r="FK284" s="109"/>
      <c r="FL284" s="109"/>
      <c r="FM284" s="109"/>
      <c r="FN284" s="109"/>
      <c r="FO284" s="109"/>
      <c r="FP284" s="109"/>
      <c r="FQ284" s="109"/>
      <c r="FR284" s="109"/>
      <c r="FS284" s="109"/>
      <c r="FT284" s="109"/>
      <c r="FU284" s="109"/>
      <c r="FV284" s="109"/>
      <c r="FW284" s="109"/>
      <c r="FX284" s="109"/>
      <c r="FY284" s="109"/>
      <c r="FZ284" s="109"/>
      <c r="GA284" s="109"/>
      <c r="GB284" s="109"/>
      <c r="GC284" s="109"/>
      <c r="GD284" s="109"/>
      <c r="GE284" s="109"/>
      <c r="GF284" s="109"/>
      <c r="GG284" s="109"/>
      <c r="GH284" s="109"/>
      <c r="GI284" s="109"/>
      <c r="GJ284" s="109"/>
      <c r="GK284" s="109"/>
      <c r="GL284" s="109"/>
      <c r="GM284" s="109"/>
      <c r="GN284" s="109"/>
      <c r="GO284" s="109"/>
      <c r="GP284" s="109"/>
      <c r="GQ284" s="109"/>
      <c r="GR284" s="109"/>
      <c r="GS284" s="109"/>
      <c r="GT284" s="109"/>
      <c r="GU284" s="109"/>
      <c r="GV284" s="109"/>
      <c r="GW284" s="109"/>
      <c r="GX284" s="109"/>
      <c r="GY284" s="109"/>
      <c r="GZ284" s="109"/>
      <c r="HA284" s="109"/>
      <c r="HB284" s="109"/>
      <c r="HC284" s="109"/>
      <c r="HD284" s="109"/>
      <c r="HE284" s="109"/>
      <c r="HF284" s="109"/>
      <c r="HG284" s="109"/>
      <c r="HH284" s="109"/>
      <c r="HI284" s="109"/>
      <c r="HJ284" s="109"/>
      <c r="HK284" s="109"/>
      <c r="HL284" s="109"/>
      <c r="HM284" s="109"/>
      <c r="HN284" s="109"/>
      <c r="HO284" s="109"/>
      <c r="HP284" s="109"/>
      <c r="HQ284" s="109"/>
      <c r="HR284" s="109"/>
      <c r="HS284" s="109"/>
      <c r="HT284" s="109"/>
      <c r="HU284" s="109"/>
      <c r="HV284" s="109"/>
      <c r="HW284" s="109"/>
      <c r="HX284" s="109"/>
      <c r="HY284" s="109"/>
      <c r="HZ284" s="109"/>
      <c r="IA284" s="109"/>
      <c r="IB284" s="109"/>
      <c r="IC284" s="109"/>
      <c r="ID284" s="109"/>
      <c r="IE284" s="109"/>
      <c r="IF284" s="109"/>
      <c r="IG284" s="109"/>
      <c r="IH284" s="109"/>
      <c r="II284" s="109"/>
      <c r="IJ284" s="109"/>
      <c r="IK284" s="109"/>
      <c r="IL284" s="109"/>
      <c r="IM284" s="109"/>
      <c r="IN284" s="109"/>
      <c r="IO284" s="109"/>
      <c r="IP284" s="109"/>
    </row>
    <row r="285" spans="1:250" x14ac:dyDescent="0.2">
      <c r="A285" s="102" t="s">
        <v>500</v>
      </c>
      <c r="B285" s="116" t="s">
        <v>388</v>
      </c>
      <c r="C285" s="116" t="s">
        <v>297</v>
      </c>
      <c r="D285" s="116" t="s">
        <v>501</v>
      </c>
      <c r="E285" s="116"/>
      <c r="F285" s="101">
        <f>SUM(F286)</f>
        <v>2922.43</v>
      </c>
    </row>
    <row r="286" spans="1:250" ht="25.5" x14ac:dyDescent="0.2">
      <c r="A286" s="106" t="s">
        <v>368</v>
      </c>
      <c r="B286" s="118" t="s">
        <v>388</v>
      </c>
      <c r="C286" s="118" t="s">
        <v>297</v>
      </c>
      <c r="D286" s="118" t="s">
        <v>501</v>
      </c>
      <c r="E286" s="118" t="s">
        <v>369</v>
      </c>
      <c r="F286" s="108">
        <v>2922.43</v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  <c r="FB286" s="109"/>
      <c r="FC286" s="109"/>
      <c r="FD286" s="109"/>
      <c r="FE286" s="109"/>
      <c r="FF286" s="109"/>
      <c r="FG286" s="109"/>
      <c r="FH286" s="109"/>
      <c r="FI286" s="109"/>
      <c r="FJ286" s="109"/>
      <c r="FK286" s="109"/>
      <c r="FL286" s="109"/>
      <c r="FM286" s="109"/>
      <c r="FN286" s="109"/>
      <c r="FO286" s="109"/>
      <c r="FP286" s="109"/>
      <c r="FQ286" s="109"/>
      <c r="FR286" s="109"/>
      <c r="FS286" s="109"/>
      <c r="FT286" s="109"/>
      <c r="FU286" s="109"/>
      <c r="FV286" s="109"/>
      <c r="FW286" s="109"/>
      <c r="FX286" s="109"/>
      <c r="FY286" s="109"/>
      <c r="FZ286" s="109"/>
      <c r="GA286" s="109"/>
      <c r="GB286" s="109"/>
      <c r="GC286" s="109"/>
      <c r="GD286" s="109"/>
      <c r="GE286" s="109"/>
      <c r="GF286" s="109"/>
      <c r="GG286" s="109"/>
      <c r="GH286" s="109"/>
      <c r="GI286" s="109"/>
      <c r="GJ286" s="109"/>
      <c r="GK286" s="109"/>
      <c r="GL286" s="109"/>
      <c r="GM286" s="109"/>
      <c r="GN286" s="109"/>
      <c r="GO286" s="109"/>
      <c r="GP286" s="109"/>
      <c r="GQ286" s="109"/>
      <c r="GR286" s="109"/>
      <c r="GS286" s="109"/>
      <c r="GT286" s="109"/>
      <c r="GU286" s="109"/>
      <c r="GV286" s="109"/>
      <c r="GW286" s="109"/>
      <c r="GX286" s="109"/>
      <c r="GY286" s="109"/>
      <c r="GZ286" s="109"/>
      <c r="HA286" s="109"/>
      <c r="HB286" s="109"/>
      <c r="HC286" s="109"/>
      <c r="HD286" s="109"/>
      <c r="HE286" s="109"/>
      <c r="HF286" s="109"/>
      <c r="HG286" s="109"/>
      <c r="HH286" s="109"/>
      <c r="HI286" s="109"/>
      <c r="HJ286" s="109"/>
      <c r="HK286" s="109"/>
      <c r="HL286" s="109"/>
      <c r="HM286" s="109"/>
      <c r="HN286" s="109"/>
      <c r="HO286" s="109"/>
      <c r="HP286" s="109"/>
      <c r="HQ286" s="109"/>
      <c r="HR286" s="109"/>
      <c r="HS286" s="109"/>
      <c r="HT286" s="109"/>
      <c r="HU286" s="109"/>
      <c r="HV286" s="109"/>
      <c r="HW286" s="109"/>
      <c r="HX286" s="109"/>
      <c r="HY286" s="109"/>
      <c r="HZ286" s="109"/>
      <c r="IA286" s="109"/>
      <c r="IB286" s="109"/>
      <c r="IC286" s="109"/>
      <c r="ID286" s="109"/>
      <c r="IE286" s="109"/>
      <c r="IF286" s="109"/>
      <c r="IG286" s="109"/>
      <c r="IH286" s="109"/>
      <c r="II286" s="109"/>
      <c r="IJ286" s="109"/>
      <c r="IK286" s="109"/>
      <c r="IL286" s="109"/>
      <c r="IM286" s="109"/>
      <c r="IN286" s="109"/>
      <c r="IO286" s="109"/>
      <c r="IP286" s="109"/>
    </row>
    <row r="287" spans="1:250" x14ac:dyDescent="0.2">
      <c r="A287" s="102" t="s">
        <v>502</v>
      </c>
      <c r="B287" s="116" t="s">
        <v>388</v>
      </c>
      <c r="C287" s="116" t="s">
        <v>297</v>
      </c>
      <c r="D287" s="116" t="s">
        <v>503</v>
      </c>
      <c r="E287" s="116"/>
      <c r="F287" s="101">
        <f>SUM(F288)</f>
        <v>15123.39</v>
      </c>
    </row>
    <row r="288" spans="1:250" ht="25.5" x14ac:dyDescent="0.2">
      <c r="A288" s="106" t="s">
        <v>368</v>
      </c>
      <c r="B288" s="118" t="s">
        <v>388</v>
      </c>
      <c r="C288" s="118" t="s">
        <v>297</v>
      </c>
      <c r="D288" s="118" t="s">
        <v>503</v>
      </c>
      <c r="E288" s="118" t="s">
        <v>369</v>
      </c>
      <c r="F288" s="108">
        <v>15123.39</v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  <c r="FB288" s="109"/>
      <c r="FC288" s="109"/>
      <c r="FD288" s="109"/>
      <c r="FE288" s="109"/>
      <c r="FF288" s="109"/>
      <c r="FG288" s="109"/>
      <c r="FH288" s="109"/>
      <c r="FI288" s="109"/>
      <c r="FJ288" s="109"/>
      <c r="FK288" s="109"/>
      <c r="FL288" s="109"/>
      <c r="FM288" s="109"/>
      <c r="FN288" s="109"/>
      <c r="FO288" s="109"/>
      <c r="FP288" s="109"/>
      <c r="FQ288" s="109"/>
      <c r="FR288" s="109"/>
      <c r="FS288" s="109"/>
      <c r="FT288" s="109"/>
      <c r="FU288" s="109"/>
      <c r="FV288" s="109"/>
      <c r="FW288" s="109"/>
      <c r="FX288" s="109"/>
      <c r="FY288" s="109"/>
      <c r="FZ288" s="109"/>
      <c r="GA288" s="109"/>
      <c r="GB288" s="109"/>
      <c r="GC288" s="109"/>
      <c r="GD288" s="109"/>
      <c r="GE288" s="109"/>
      <c r="GF288" s="109"/>
      <c r="GG288" s="109"/>
      <c r="GH288" s="109"/>
      <c r="GI288" s="109"/>
      <c r="GJ288" s="109"/>
      <c r="GK288" s="109"/>
      <c r="GL288" s="109"/>
      <c r="GM288" s="109"/>
      <c r="GN288" s="109"/>
      <c r="GO288" s="109"/>
      <c r="GP288" s="109"/>
      <c r="GQ288" s="109"/>
      <c r="GR288" s="109"/>
      <c r="GS288" s="109"/>
      <c r="GT288" s="109"/>
      <c r="GU288" s="109"/>
      <c r="GV288" s="109"/>
      <c r="GW288" s="109"/>
      <c r="GX288" s="109"/>
      <c r="GY288" s="109"/>
      <c r="GZ288" s="109"/>
      <c r="HA288" s="109"/>
      <c r="HB288" s="109"/>
      <c r="HC288" s="109"/>
      <c r="HD288" s="109"/>
      <c r="HE288" s="109"/>
      <c r="HF288" s="109"/>
      <c r="HG288" s="109"/>
      <c r="HH288" s="109"/>
      <c r="HI288" s="109"/>
      <c r="HJ288" s="109"/>
      <c r="HK288" s="109"/>
      <c r="HL288" s="109"/>
      <c r="HM288" s="109"/>
      <c r="HN288" s="109"/>
      <c r="HO288" s="109"/>
      <c r="HP288" s="109"/>
      <c r="HQ288" s="109"/>
      <c r="HR288" s="109"/>
      <c r="HS288" s="109"/>
      <c r="HT288" s="109"/>
      <c r="HU288" s="109"/>
      <c r="HV288" s="109"/>
      <c r="HW288" s="109"/>
      <c r="HX288" s="109"/>
      <c r="HY288" s="109"/>
      <c r="HZ288" s="109"/>
      <c r="IA288" s="109"/>
      <c r="IB288" s="109"/>
      <c r="IC288" s="109"/>
      <c r="ID288" s="109"/>
      <c r="IE288" s="109"/>
      <c r="IF288" s="109"/>
      <c r="IG288" s="109"/>
      <c r="IH288" s="109"/>
      <c r="II288" s="109"/>
      <c r="IJ288" s="109"/>
      <c r="IK288" s="109"/>
      <c r="IL288" s="109"/>
      <c r="IM288" s="109"/>
      <c r="IN288" s="109"/>
      <c r="IO288" s="109"/>
      <c r="IP288" s="109"/>
    </row>
    <row r="289" spans="1:250" x14ac:dyDescent="0.2">
      <c r="A289" s="161" t="s">
        <v>504</v>
      </c>
      <c r="B289" s="116" t="s">
        <v>388</v>
      </c>
      <c r="C289" s="116" t="s">
        <v>314</v>
      </c>
      <c r="D289" s="116"/>
      <c r="E289" s="116"/>
      <c r="F289" s="101">
        <f>SUM(F290)</f>
        <v>17558.310000000001</v>
      </c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2"/>
      <c r="EY289" s="112"/>
      <c r="EZ289" s="112"/>
      <c r="FA289" s="112"/>
      <c r="FB289" s="112"/>
      <c r="FC289" s="112"/>
      <c r="FD289" s="112"/>
      <c r="FE289" s="112"/>
      <c r="FF289" s="112"/>
      <c r="FG289" s="112"/>
      <c r="FH289" s="112"/>
      <c r="FI289" s="112"/>
      <c r="FJ289" s="112"/>
      <c r="FK289" s="112"/>
      <c r="FL289" s="112"/>
      <c r="FM289" s="112"/>
      <c r="FN289" s="112"/>
      <c r="FO289" s="112"/>
      <c r="FP289" s="112"/>
      <c r="FQ289" s="112"/>
      <c r="FR289" s="112"/>
      <c r="FS289" s="112"/>
      <c r="FT289" s="112"/>
      <c r="FU289" s="112"/>
      <c r="FV289" s="112"/>
      <c r="FW289" s="112"/>
      <c r="FX289" s="112"/>
      <c r="FY289" s="112"/>
      <c r="FZ289" s="112"/>
      <c r="GA289" s="112"/>
      <c r="GB289" s="112"/>
      <c r="GC289" s="112"/>
      <c r="GD289" s="112"/>
      <c r="GE289" s="112"/>
      <c r="GF289" s="112"/>
      <c r="GG289" s="112"/>
      <c r="GH289" s="112"/>
      <c r="GI289" s="112"/>
      <c r="GJ289" s="112"/>
      <c r="GK289" s="112"/>
      <c r="GL289" s="112"/>
      <c r="GM289" s="112"/>
      <c r="GN289" s="112"/>
      <c r="GO289" s="112"/>
      <c r="GP289" s="112"/>
      <c r="GQ289" s="112"/>
      <c r="GR289" s="112"/>
      <c r="GS289" s="112"/>
      <c r="GT289" s="112"/>
      <c r="GU289" s="112"/>
      <c r="GV289" s="112"/>
      <c r="GW289" s="112"/>
      <c r="GX289" s="112"/>
      <c r="GY289" s="112"/>
      <c r="GZ289" s="112"/>
      <c r="HA289" s="112"/>
      <c r="HB289" s="112"/>
      <c r="HC289" s="112"/>
      <c r="HD289" s="112"/>
      <c r="HE289" s="112"/>
      <c r="HF289" s="112"/>
      <c r="HG289" s="112"/>
      <c r="HH289" s="112"/>
      <c r="HI289" s="112"/>
      <c r="HJ289" s="112"/>
      <c r="HK289" s="112"/>
      <c r="HL289" s="112"/>
      <c r="HM289" s="112"/>
      <c r="HN289" s="112"/>
      <c r="HO289" s="112"/>
      <c r="HP289" s="112"/>
      <c r="HQ289" s="112"/>
      <c r="HR289" s="112"/>
      <c r="HS289" s="112"/>
      <c r="HT289" s="112"/>
      <c r="HU289" s="112"/>
      <c r="HV289" s="112"/>
      <c r="HW289" s="112"/>
      <c r="HX289" s="112"/>
      <c r="HY289" s="112"/>
      <c r="HZ289" s="112"/>
      <c r="IA289" s="112"/>
      <c r="IB289" s="112"/>
      <c r="IC289" s="112"/>
      <c r="ID289" s="112"/>
      <c r="IE289" s="112"/>
      <c r="IF289" s="112"/>
      <c r="IG289" s="112"/>
      <c r="IH289" s="112"/>
      <c r="II289" s="112"/>
      <c r="IJ289" s="112"/>
      <c r="IK289" s="112"/>
      <c r="IL289" s="112"/>
      <c r="IM289" s="112"/>
      <c r="IN289" s="112"/>
      <c r="IO289" s="112"/>
      <c r="IP289" s="112"/>
    </row>
    <row r="290" spans="1:250" x14ac:dyDescent="0.2">
      <c r="A290" s="102" t="s">
        <v>356</v>
      </c>
      <c r="B290" s="116" t="s">
        <v>388</v>
      </c>
      <c r="C290" s="116" t="s">
        <v>314</v>
      </c>
      <c r="D290" s="116" t="s">
        <v>357</v>
      </c>
      <c r="E290" s="116"/>
      <c r="F290" s="101">
        <f>SUM(F291)</f>
        <v>17558.310000000001</v>
      </c>
    </row>
    <row r="291" spans="1:250" ht="25.5" x14ac:dyDescent="0.2">
      <c r="A291" s="103" t="s">
        <v>495</v>
      </c>
      <c r="B291" s="123" t="s">
        <v>388</v>
      </c>
      <c r="C291" s="123" t="s">
        <v>314</v>
      </c>
      <c r="D291" s="123" t="s">
        <v>497</v>
      </c>
      <c r="E291" s="123"/>
      <c r="F291" s="105">
        <f>SUM(F292+F294+F297+F295+F296+F298+F299+F293)</f>
        <v>17558.310000000001</v>
      </c>
    </row>
    <row r="292" spans="1:250" s="109" customFormat="1" x14ac:dyDescent="0.2">
      <c r="A292" s="106" t="s">
        <v>319</v>
      </c>
      <c r="B292" s="118" t="s">
        <v>388</v>
      </c>
      <c r="C292" s="118" t="s">
        <v>314</v>
      </c>
      <c r="D292" s="118" t="s">
        <v>497</v>
      </c>
      <c r="E292" s="118" t="s">
        <v>312</v>
      </c>
      <c r="F292" s="108">
        <v>294.36</v>
      </c>
    </row>
    <row r="293" spans="1:250" s="109" customFormat="1" ht="25.5" x14ac:dyDescent="0.2">
      <c r="A293" s="106" t="s">
        <v>368</v>
      </c>
      <c r="B293" s="118" t="s">
        <v>388</v>
      </c>
      <c r="C293" s="118" t="s">
        <v>314</v>
      </c>
      <c r="D293" s="118" t="s">
        <v>497</v>
      </c>
      <c r="E293" s="118" t="s">
        <v>369</v>
      </c>
      <c r="F293" s="108">
        <v>409.24</v>
      </c>
    </row>
    <row r="294" spans="1:250" s="109" customFormat="1" x14ac:dyDescent="0.2">
      <c r="A294" s="106" t="s">
        <v>319</v>
      </c>
      <c r="B294" s="118" t="s">
        <v>388</v>
      </c>
      <c r="C294" s="118" t="s">
        <v>314</v>
      </c>
      <c r="D294" s="118" t="s">
        <v>505</v>
      </c>
      <c r="E294" s="118" t="s">
        <v>312</v>
      </c>
      <c r="F294" s="108">
        <v>1158.0899999999999</v>
      </c>
    </row>
    <row r="295" spans="1:250" s="109" customFormat="1" ht="38.25" x14ac:dyDescent="0.2">
      <c r="A295" s="106" t="s">
        <v>303</v>
      </c>
      <c r="B295" s="118" t="s">
        <v>388</v>
      </c>
      <c r="C295" s="118" t="s">
        <v>314</v>
      </c>
      <c r="D295" s="118" t="s">
        <v>506</v>
      </c>
      <c r="E295" s="118" t="s">
        <v>304</v>
      </c>
      <c r="F295" s="108">
        <v>871.74</v>
      </c>
    </row>
    <row r="296" spans="1:250" s="109" customFormat="1" x14ac:dyDescent="0.2">
      <c r="A296" s="106" t="s">
        <v>319</v>
      </c>
      <c r="B296" s="118" t="s">
        <v>388</v>
      </c>
      <c r="C296" s="118" t="s">
        <v>314</v>
      </c>
      <c r="D296" s="118" t="s">
        <v>506</v>
      </c>
      <c r="E296" s="118" t="s">
        <v>312</v>
      </c>
      <c r="F296" s="108">
        <v>9141.76</v>
      </c>
    </row>
    <row r="297" spans="1:250" s="109" customFormat="1" x14ac:dyDescent="0.2">
      <c r="A297" s="106" t="s">
        <v>319</v>
      </c>
      <c r="B297" s="118" t="s">
        <v>388</v>
      </c>
      <c r="C297" s="118" t="s">
        <v>314</v>
      </c>
      <c r="D297" s="118" t="s">
        <v>507</v>
      </c>
      <c r="E297" s="118" t="s">
        <v>312</v>
      </c>
      <c r="F297" s="108">
        <v>574.77</v>
      </c>
    </row>
    <row r="298" spans="1:250" s="109" customFormat="1" ht="38.25" x14ac:dyDescent="0.2">
      <c r="A298" s="106" t="s">
        <v>303</v>
      </c>
      <c r="B298" s="118" t="s">
        <v>388</v>
      </c>
      <c r="C298" s="118" t="s">
        <v>314</v>
      </c>
      <c r="D298" s="118" t="s">
        <v>508</v>
      </c>
      <c r="E298" s="118" t="s">
        <v>304</v>
      </c>
      <c r="F298" s="108">
        <v>1394.89</v>
      </c>
    </row>
    <row r="299" spans="1:250" s="109" customFormat="1" x14ac:dyDescent="0.2">
      <c r="A299" s="106" t="s">
        <v>319</v>
      </c>
      <c r="B299" s="118" t="s">
        <v>388</v>
      </c>
      <c r="C299" s="118" t="s">
        <v>314</v>
      </c>
      <c r="D299" s="118" t="s">
        <v>508</v>
      </c>
      <c r="E299" s="118" t="s">
        <v>312</v>
      </c>
      <c r="F299" s="108">
        <v>3713.46</v>
      </c>
    </row>
    <row r="300" spans="1:250" ht="15.75" x14ac:dyDescent="0.25">
      <c r="A300" s="96" t="s">
        <v>509</v>
      </c>
      <c r="B300" s="127" t="s">
        <v>510</v>
      </c>
      <c r="C300" s="127"/>
      <c r="D300" s="127"/>
      <c r="E300" s="127"/>
      <c r="F300" s="128">
        <f>SUM(F301+F306+F310+F332+F344)</f>
        <v>50041.37</v>
      </c>
    </row>
    <row r="301" spans="1:250" ht="14.25" x14ac:dyDescent="0.2">
      <c r="A301" s="99" t="s">
        <v>511</v>
      </c>
      <c r="B301" s="97" t="s">
        <v>510</v>
      </c>
      <c r="C301" s="97" t="s">
        <v>297</v>
      </c>
      <c r="D301" s="100" t="s">
        <v>512</v>
      </c>
      <c r="E301" s="97"/>
      <c r="F301" s="98">
        <f>SUM(F302)</f>
        <v>1845.38</v>
      </c>
    </row>
    <row r="302" spans="1:250" x14ac:dyDescent="0.2">
      <c r="A302" s="102" t="s">
        <v>513</v>
      </c>
      <c r="B302" s="116" t="s">
        <v>510</v>
      </c>
      <c r="C302" s="116" t="s">
        <v>297</v>
      </c>
      <c r="D302" s="100" t="s">
        <v>512</v>
      </c>
      <c r="E302" s="116"/>
      <c r="F302" s="101">
        <f>SUM(F303)</f>
        <v>1845.38</v>
      </c>
    </row>
    <row r="303" spans="1:250" ht="25.5" x14ac:dyDescent="0.2">
      <c r="A303" s="162" t="s">
        <v>514</v>
      </c>
      <c r="B303" s="123" t="s">
        <v>510</v>
      </c>
      <c r="C303" s="123" t="s">
        <v>297</v>
      </c>
      <c r="D303" s="104" t="s">
        <v>512</v>
      </c>
      <c r="E303" s="123"/>
      <c r="F303" s="105">
        <f>SUM(F305+F304)</f>
        <v>1845.38</v>
      </c>
    </row>
    <row r="304" spans="1:250" s="109" customFormat="1" x14ac:dyDescent="0.2">
      <c r="A304" s="106" t="s">
        <v>319</v>
      </c>
      <c r="B304" s="118" t="s">
        <v>510</v>
      </c>
      <c r="C304" s="118" t="s">
        <v>297</v>
      </c>
      <c r="D304" s="107" t="s">
        <v>512</v>
      </c>
      <c r="E304" s="118" t="s">
        <v>312</v>
      </c>
      <c r="F304" s="108">
        <v>8.94</v>
      </c>
    </row>
    <row r="305" spans="1:6" s="109" customFormat="1" x14ac:dyDescent="0.2">
      <c r="A305" s="106" t="s">
        <v>361</v>
      </c>
      <c r="B305" s="107" t="s">
        <v>510</v>
      </c>
      <c r="C305" s="107" t="s">
        <v>297</v>
      </c>
      <c r="D305" s="107" t="s">
        <v>512</v>
      </c>
      <c r="E305" s="107" t="s">
        <v>362</v>
      </c>
      <c r="F305" s="108">
        <v>1836.44</v>
      </c>
    </row>
    <row r="306" spans="1:6" ht="14.25" x14ac:dyDescent="0.2">
      <c r="A306" s="99" t="s">
        <v>515</v>
      </c>
      <c r="B306" s="114" t="s">
        <v>510</v>
      </c>
      <c r="C306" s="114" t="s">
        <v>299</v>
      </c>
      <c r="D306" s="114"/>
      <c r="E306" s="114"/>
      <c r="F306" s="98">
        <f t="shared" ref="F306:F308" si="3">SUM(F307)</f>
        <v>9648.11</v>
      </c>
    </row>
    <row r="307" spans="1:6" x14ac:dyDescent="0.2">
      <c r="A307" s="102" t="s">
        <v>516</v>
      </c>
      <c r="B307" s="100" t="s">
        <v>510</v>
      </c>
      <c r="C307" s="100" t="s">
        <v>299</v>
      </c>
      <c r="D307" s="100" t="s">
        <v>517</v>
      </c>
      <c r="E307" s="100"/>
      <c r="F307" s="101">
        <f t="shared" si="3"/>
        <v>9648.11</v>
      </c>
    </row>
    <row r="308" spans="1:6" x14ac:dyDescent="0.2">
      <c r="A308" s="103" t="s">
        <v>518</v>
      </c>
      <c r="B308" s="104" t="s">
        <v>510</v>
      </c>
      <c r="C308" s="104" t="s">
        <v>299</v>
      </c>
      <c r="D308" s="104" t="s">
        <v>517</v>
      </c>
      <c r="E308" s="104"/>
      <c r="F308" s="105">
        <f t="shared" si="3"/>
        <v>9648.11</v>
      </c>
    </row>
    <row r="309" spans="1:6" ht="25.5" x14ac:dyDescent="0.2">
      <c r="A309" s="106" t="s">
        <v>368</v>
      </c>
      <c r="B309" s="107" t="s">
        <v>510</v>
      </c>
      <c r="C309" s="107" t="s">
        <v>299</v>
      </c>
      <c r="D309" s="107" t="s">
        <v>517</v>
      </c>
      <c r="E309" s="107" t="s">
        <v>369</v>
      </c>
      <c r="F309" s="108">
        <v>9648.11</v>
      </c>
    </row>
    <row r="310" spans="1:6" ht="14.25" x14ac:dyDescent="0.2">
      <c r="A310" s="163" t="s">
        <v>519</v>
      </c>
      <c r="B310" s="114" t="s">
        <v>510</v>
      </c>
      <c r="C310" s="114" t="s">
        <v>306</v>
      </c>
      <c r="D310" s="114"/>
      <c r="E310" s="114"/>
      <c r="F310" s="115">
        <f>SUM(F311)</f>
        <v>845</v>
      </c>
    </row>
    <row r="311" spans="1:6" x14ac:dyDescent="0.2">
      <c r="A311" s="161" t="s">
        <v>520</v>
      </c>
      <c r="B311" s="100" t="s">
        <v>510</v>
      </c>
      <c r="C311" s="100" t="s">
        <v>306</v>
      </c>
      <c r="D311" s="100"/>
      <c r="E311" s="100"/>
      <c r="F311" s="136">
        <f>SUM(F312+F329)</f>
        <v>845</v>
      </c>
    </row>
    <row r="312" spans="1:6" x14ac:dyDescent="0.2">
      <c r="A312" s="102" t="s">
        <v>513</v>
      </c>
      <c r="B312" s="100" t="s">
        <v>510</v>
      </c>
      <c r="C312" s="100" t="s">
        <v>306</v>
      </c>
      <c r="D312" s="100" t="s">
        <v>521</v>
      </c>
      <c r="E312" s="100"/>
      <c r="F312" s="136">
        <f>SUM(F313)</f>
        <v>655.02</v>
      </c>
    </row>
    <row r="313" spans="1:6" x14ac:dyDescent="0.2">
      <c r="A313" s="103" t="s">
        <v>361</v>
      </c>
      <c r="B313" s="104" t="s">
        <v>510</v>
      </c>
      <c r="C313" s="104" t="s">
        <v>306</v>
      </c>
      <c r="D313" s="104" t="s">
        <v>521</v>
      </c>
      <c r="E313" s="104"/>
      <c r="F313" s="142">
        <f>SUM(F317+F320+F314+F323+F326)</f>
        <v>655.02</v>
      </c>
    </row>
    <row r="314" spans="1:6" ht="25.5" x14ac:dyDescent="0.2">
      <c r="A314" s="125" t="s">
        <v>522</v>
      </c>
      <c r="B314" s="104" t="s">
        <v>510</v>
      </c>
      <c r="C314" s="104" t="s">
        <v>306</v>
      </c>
      <c r="D314" s="104" t="s">
        <v>523</v>
      </c>
      <c r="E314" s="104"/>
      <c r="F314" s="142">
        <f>SUM(F316+F315)</f>
        <v>106.19999999999999</v>
      </c>
    </row>
    <row r="315" spans="1:6" s="109" customFormat="1" x14ac:dyDescent="0.2">
      <c r="A315" s="106" t="s">
        <v>319</v>
      </c>
      <c r="B315" s="107" t="s">
        <v>510</v>
      </c>
      <c r="C315" s="107" t="s">
        <v>306</v>
      </c>
      <c r="D315" s="107" t="s">
        <v>523</v>
      </c>
      <c r="E315" s="107" t="s">
        <v>312</v>
      </c>
      <c r="F315" s="135">
        <v>0.21</v>
      </c>
    </row>
    <row r="316" spans="1:6" s="109" customFormat="1" x14ac:dyDescent="0.2">
      <c r="A316" s="106" t="s">
        <v>361</v>
      </c>
      <c r="B316" s="107" t="s">
        <v>510</v>
      </c>
      <c r="C316" s="107" t="s">
        <v>306</v>
      </c>
      <c r="D316" s="107" t="s">
        <v>523</v>
      </c>
      <c r="E316" s="107" t="s">
        <v>362</v>
      </c>
      <c r="F316" s="135">
        <v>105.99</v>
      </c>
    </row>
    <row r="317" spans="1:6" ht="25.5" x14ac:dyDescent="0.2">
      <c r="A317" s="125" t="s">
        <v>524</v>
      </c>
      <c r="B317" s="104" t="s">
        <v>510</v>
      </c>
      <c r="C317" s="104" t="s">
        <v>306</v>
      </c>
      <c r="D317" s="104" t="s">
        <v>525</v>
      </c>
      <c r="E317" s="104"/>
      <c r="F317" s="142">
        <f>SUM(F319+F318)</f>
        <v>296.32</v>
      </c>
    </row>
    <row r="318" spans="1:6" s="109" customFormat="1" x14ac:dyDescent="0.2">
      <c r="A318" s="106" t="s">
        <v>319</v>
      </c>
      <c r="B318" s="107" t="s">
        <v>510</v>
      </c>
      <c r="C318" s="107" t="s">
        <v>306</v>
      </c>
      <c r="D318" s="107" t="s">
        <v>525</v>
      </c>
      <c r="E318" s="107" t="s">
        <v>312</v>
      </c>
      <c r="F318" s="135">
        <v>0.56999999999999995</v>
      </c>
    </row>
    <row r="319" spans="1:6" s="109" customFormat="1" x14ac:dyDescent="0.2">
      <c r="A319" s="106" t="s">
        <v>361</v>
      </c>
      <c r="B319" s="107" t="s">
        <v>510</v>
      </c>
      <c r="C319" s="107" t="s">
        <v>306</v>
      </c>
      <c r="D319" s="107" t="s">
        <v>525</v>
      </c>
      <c r="E319" s="107" t="s">
        <v>362</v>
      </c>
      <c r="F319" s="135">
        <v>295.75</v>
      </c>
    </row>
    <row r="320" spans="1:6" ht="25.5" x14ac:dyDescent="0.2">
      <c r="A320" s="125" t="s">
        <v>526</v>
      </c>
      <c r="B320" s="104" t="s">
        <v>510</v>
      </c>
      <c r="C320" s="104" t="s">
        <v>306</v>
      </c>
      <c r="D320" s="104" t="s">
        <v>527</v>
      </c>
      <c r="E320" s="104"/>
      <c r="F320" s="142">
        <f>SUM(F322+F321)</f>
        <v>252.5</v>
      </c>
    </row>
    <row r="321" spans="1:250" s="109" customFormat="1" x14ac:dyDescent="0.2">
      <c r="A321" s="106" t="s">
        <v>319</v>
      </c>
      <c r="B321" s="107" t="s">
        <v>510</v>
      </c>
      <c r="C321" s="107" t="s">
        <v>306</v>
      </c>
      <c r="D321" s="107" t="s">
        <v>527</v>
      </c>
      <c r="E321" s="107" t="s">
        <v>312</v>
      </c>
      <c r="F321" s="135">
        <v>0.5</v>
      </c>
    </row>
    <row r="322" spans="1:250" s="109" customFormat="1" x14ac:dyDescent="0.2">
      <c r="A322" s="106" t="s">
        <v>361</v>
      </c>
      <c r="B322" s="107" t="s">
        <v>510</v>
      </c>
      <c r="C322" s="107" t="s">
        <v>306</v>
      </c>
      <c r="D322" s="107" t="s">
        <v>527</v>
      </c>
      <c r="E322" s="107" t="s">
        <v>362</v>
      </c>
      <c r="F322" s="135">
        <v>252</v>
      </c>
    </row>
    <row r="323" spans="1:250" ht="38.25" x14ac:dyDescent="0.2">
      <c r="A323" s="125" t="s">
        <v>528</v>
      </c>
      <c r="B323" s="104" t="s">
        <v>510</v>
      </c>
      <c r="C323" s="104" t="s">
        <v>306</v>
      </c>
      <c r="D323" s="104" t="s">
        <v>529</v>
      </c>
      <c r="E323" s="104"/>
      <c r="F323" s="142">
        <f>SUM(F324:F325)</f>
        <v>0</v>
      </c>
    </row>
    <row r="324" spans="1:250" s="109" customFormat="1" x14ac:dyDescent="0.2">
      <c r="A324" s="106" t="s">
        <v>319</v>
      </c>
      <c r="B324" s="107" t="s">
        <v>510</v>
      </c>
      <c r="C324" s="107" t="s">
        <v>306</v>
      </c>
      <c r="D324" s="107" t="s">
        <v>529</v>
      </c>
      <c r="E324" s="107" t="s">
        <v>312</v>
      </c>
      <c r="F324" s="135">
        <v>0</v>
      </c>
    </row>
    <row r="325" spans="1:250" s="109" customFormat="1" x14ac:dyDescent="0.2">
      <c r="A325" s="106" t="s">
        <v>361</v>
      </c>
      <c r="B325" s="107" t="s">
        <v>510</v>
      </c>
      <c r="C325" s="107" t="s">
        <v>306</v>
      </c>
      <c r="D325" s="107" t="s">
        <v>529</v>
      </c>
      <c r="E325" s="107" t="s">
        <v>362</v>
      </c>
      <c r="F325" s="135">
        <v>0</v>
      </c>
    </row>
    <row r="326" spans="1:250" ht="51" x14ac:dyDescent="0.2">
      <c r="A326" s="164" t="s">
        <v>530</v>
      </c>
      <c r="B326" s="104" t="s">
        <v>510</v>
      </c>
      <c r="C326" s="104" t="s">
        <v>306</v>
      </c>
      <c r="D326" s="104" t="s">
        <v>531</v>
      </c>
      <c r="E326" s="104"/>
      <c r="F326" s="142">
        <f>SUM(F327:F328)</f>
        <v>0</v>
      </c>
    </row>
    <row r="327" spans="1:250" s="109" customFormat="1" x14ac:dyDescent="0.2">
      <c r="A327" s="106" t="s">
        <v>319</v>
      </c>
      <c r="B327" s="107" t="s">
        <v>510</v>
      </c>
      <c r="C327" s="107" t="s">
        <v>306</v>
      </c>
      <c r="D327" s="107" t="s">
        <v>531</v>
      </c>
      <c r="E327" s="107" t="s">
        <v>312</v>
      </c>
      <c r="F327" s="135">
        <v>0</v>
      </c>
    </row>
    <row r="328" spans="1:250" s="109" customFormat="1" x14ac:dyDescent="0.2">
      <c r="A328" s="106" t="s">
        <v>361</v>
      </c>
      <c r="B328" s="107" t="s">
        <v>510</v>
      </c>
      <c r="C328" s="107" t="s">
        <v>306</v>
      </c>
      <c r="D328" s="107" t="s">
        <v>531</v>
      </c>
      <c r="E328" s="107" t="s">
        <v>362</v>
      </c>
      <c r="F328" s="135">
        <v>0</v>
      </c>
    </row>
    <row r="329" spans="1:250" x14ac:dyDescent="0.2">
      <c r="A329" s="102" t="s">
        <v>356</v>
      </c>
      <c r="B329" s="100" t="s">
        <v>510</v>
      </c>
      <c r="C329" s="100" t="s">
        <v>306</v>
      </c>
      <c r="D329" s="100" t="s">
        <v>357</v>
      </c>
      <c r="E329" s="100"/>
      <c r="F329" s="136">
        <f>SUM(F330)</f>
        <v>189.98</v>
      </c>
    </row>
    <row r="330" spans="1:250" ht="51" x14ac:dyDescent="0.2">
      <c r="A330" s="125" t="s">
        <v>532</v>
      </c>
      <c r="B330" s="123" t="s">
        <v>510</v>
      </c>
      <c r="C330" s="123" t="s">
        <v>306</v>
      </c>
      <c r="D330" s="123" t="s">
        <v>533</v>
      </c>
      <c r="E330" s="123"/>
      <c r="F330" s="105">
        <f>SUM(F331)</f>
        <v>189.98</v>
      </c>
    </row>
    <row r="331" spans="1:250" x14ac:dyDescent="0.2">
      <c r="A331" s="106" t="s">
        <v>319</v>
      </c>
      <c r="B331" s="118" t="s">
        <v>510</v>
      </c>
      <c r="C331" s="118" t="s">
        <v>306</v>
      </c>
      <c r="D331" s="118" t="s">
        <v>533</v>
      </c>
      <c r="E331" s="118" t="s">
        <v>312</v>
      </c>
      <c r="F331" s="108">
        <v>189.98</v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  <c r="FY331" s="109"/>
      <c r="FZ331" s="109"/>
      <c r="GA331" s="109"/>
      <c r="GB331" s="109"/>
      <c r="GC331" s="109"/>
      <c r="GD331" s="109"/>
      <c r="GE331" s="109"/>
      <c r="GF331" s="109"/>
      <c r="GG331" s="109"/>
      <c r="GH331" s="109"/>
      <c r="GI331" s="109"/>
      <c r="GJ331" s="109"/>
      <c r="GK331" s="109"/>
      <c r="GL331" s="109"/>
      <c r="GM331" s="109"/>
      <c r="GN331" s="109"/>
      <c r="GO331" s="109"/>
      <c r="GP331" s="109"/>
      <c r="GQ331" s="109"/>
      <c r="GR331" s="109"/>
      <c r="GS331" s="109"/>
      <c r="GT331" s="109"/>
      <c r="GU331" s="109"/>
      <c r="GV331" s="109"/>
      <c r="GW331" s="109"/>
      <c r="GX331" s="109"/>
      <c r="GY331" s="109"/>
      <c r="GZ331" s="109"/>
      <c r="HA331" s="109"/>
      <c r="HB331" s="109"/>
      <c r="HC331" s="109"/>
      <c r="HD331" s="109"/>
      <c r="HE331" s="109"/>
      <c r="HF331" s="109"/>
      <c r="HG331" s="109"/>
      <c r="HH331" s="109"/>
      <c r="HI331" s="109"/>
      <c r="HJ331" s="109"/>
      <c r="HK331" s="109"/>
      <c r="HL331" s="109"/>
      <c r="HM331" s="109"/>
      <c r="HN331" s="109"/>
      <c r="HO331" s="109"/>
      <c r="HP331" s="109"/>
      <c r="HQ331" s="109"/>
      <c r="HR331" s="109"/>
      <c r="HS331" s="109"/>
      <c r="HT331" s="109"/>
      <c r="HU331" s="109"/>
      <c r="HV331" s="109"/>
      <c r="HW331" s="109"/>
      <c r="HX331" s="109"/>
      <c r="HY331" s="109"/>
      <c r="HZ331" s="109"/>
      <c r="IA331" s="109"/>
      <c r="IB331" s="109"/>
      <c r="IC331" s="109"/>
      <c r="ID331" s="109"/>
      <c r="IE331" s="109"/>
      <c r="IF331" s="109"/>
      <c r="IG331" s="109"/>
      <c r="IH331" s="109"/>
      <c r="II331" s="109"/>
      <c r="IJ331" s="109"/>
      <c r="IK331" s="109"/>
      <c r="IL331" s="109"/>
      <c r="IM331" s="109"/>
      <c r="IN331" s="109"/>
      <c r="IO331" s="109"/>
      <c r="IP331" s="109"/>
    </row>
    <row r="332" spans="1:250" ht="14.25" x14ac:dyDescent="0.2">
      <c r="A332" s="163" t="s">
        <v>534</v>
      </c>
      <c r="B332" s="114" t="s">
        <v>510</v>
      </c>
      <c r="C332" s="114" t="s">
        <v>314</v>
      </c>
      <c r="D332" s="114"/>
      <c r="E332" s="114"/>
      <c r="F332" s="115">
        <f>SUM(F333)</f>
        <v>30760.41</v>
      </c>
    </row>
    <row r="333" spans="1:250" ht="14.25" x14ac:dyDescent="0.2">
      <c r="A333" s="163" t="s">
        <v>535</v>
      </c>
      <c r="B333" s="114" t="s">
        <v>510</v>
      </c>
      <c r="C333" s="114" t="s">
        <v>314</v>
      </c>
      <c r="D333" s="114"/>
      <c r="E333" s="114"/>
      <c r="F333" s="115">
        <f>SUM(F334+F341)</f>
        <v>30760.41</v>
      </c>
    </row>
    <row r="334" spans="1:250" x14ac:dyDescent="0.2">
      <c r="A334" s="161" t="s">
        <v>536</v>
      </c>
      <c r="B334" s="100" t="s">
        <v>510</v>
      </c>
      <c r="C334" s="100" t="s">
        <v>314</v>
      </c>
      <c r="D334" s="100"/>
      <c r="E334" s="100"/>
      <c r="F334" s="136">
        <f>SUM(F335+F337+F339)</f>
        <v>19654.41</v>
      </c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  <c r="HR334" s="112"/>
      <c r="HS334" s="112"/>
      <c r="HT334" s="112"/>
      <c r="HU334" s="112"/>
      <c r="HV334" s="112"/>
      <c r="HW334" s="112"/>
      <c r="HX334" s="112"/>
      <c r="HY334" s="112"/>
      <c r="HZ334" s="112"/>
      <c r="IA334" s="112"/>
      <c r="IB334" s="112"/>
      <c r="IC334" s="112"/>
      <c r="ID334" s="112"/>
      <c r="IE334" s="112"/>
      <c r="IF334" s="112"/>
      <c r="IG334" s="112"/>
      <c r="IH334" s="112"/>
      <c r="II334" s="112"/>
      <c r="IJ334" s="112"/>
      <c r="IK334" s="112"/>
      <c r="IL334" s="112"/>
      <c r="IM334" s="112"/>
      <c r="IN334" s="112"/>
      <c r="IO334" s="112"/>
      <c r="IP334" s="112"/>
    </row>
    <row r="335" spans="1:250" x14ac:dyDescent="0.2">
      <c r="A335" s="125" t="s">
        <v>537</v>
      </c>
      <c r="B335" s="104" t="s">
        <v>510</v>
      </c>
      <c r="C335" s="104" t="s">
        <v>314</v>
      </c>
      <c r="D335" s="104" t="s">
        <v>538</v>
      </c>
      <c r="E335" s="104"/>
      <c r="F335" s="142">
        <f>SUM(F336)</f>
        <v>5646.33</v>
      </c>
    </row>
    <row r="336" spans="1:250" s="109" customFormat="1" x14ac:dyDescent="0.2">
      <c r="A336" s="106" t="s">
        <v>361</v>
      </c>
      <c r="B336" s="107" t="s">
        <v>510</v>
      </c>
      <c r="C336" s="107" t="s">
        <v>314</v>
      </c>
      <c r="D336" s="107" t="s">
        <v>538</v>
      </c>
      <c r="E336" s="107" t="s">
        <v>362</v>
      </c>
      <c r="F336" s="135">
        <v>5646.33</v>
      </c>
    </row>
    <row r="337" spans="1:250" x14ac:dyDescent="0.2">
      <c r="A337" s="125" t="s">
        <v>539</v>
      </c>
      <c r="B337" s="104" t="s">
        <v>510</v>
      </c>
      <c r="C337" s="104" t="s">
        <v>314</v>
      </c>
      <c r="D337" s="104" t="s">
        <v>540</v>
      </c>
      <c r="E337" s="104"/>
      <c r="F337" s="142">
        <f>SUM(F338)</f>
        <v>4181.38</v>
      </c>
    </row>
    <row r="338" spans="1:250" x14ac:dyDescent="0.2">
      <c r="A338" s="106" t="s">
        <v>361</v>
      </c>
      <c r="B338" s="107" t="s">
        <v>510</v>
      </c>
      <c r="C338" s="107" t="s">
        <v>314</v>
      </c>
      <c r="D338" s="107" t="s">
        <v>540</v>
      </c>
      <c r="E338" s="107" t="s">
        <v>362</v>
      </c>
      <c r="F338" s="135">
        <v>4181.38</v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  <c r="FB338" s="109"/>
      <c r="FC338" s="109"/>
      <c r="FD338" s="109"/>
      <c r="FE338" s="109"/>
      <c r="FF338" s="109"/>
      <c r="FG338" s="109"/>
      <c r="FH338" s="109"/>
      <c r="FI338" s="109"/>
      <c r="FJ338" s="109"/>
      <c r="FK338" s="109"/>
      <c r="FL338" s="109"/>
      <c r="FM338" s="109"/>
      <c r="FN338" s="109"/>
      <c r="FO338" s="109"/>
      <c r="FP338" s="109"/>
      <c r="FQ338" s="109"/>
      <c r="FR338" s="109"/>
      <c r="FS338" s="109"/>
      <c r="FT338" s="109"/>
      <c r="FU338" s="109"/>
      <c r="FV338" s="109"/>
      <c r="FW338" s="109"/>
      <c r="FX338" s="109"/>
      <c r="FY338" s="109"/>
      <c r="FZ338" s="109"/>
      <c r="GA338" s="109"/>
      <c r="GB338" s="109"/>
      <c r="GC338" s="109"/>
      <c r="GD338" s="109"/>
      <c r="GE338" s="109"/>
      <c r="GF338" s="109"/>
      <c r="GG338" s="109"/>
      <c r="GH338" s="109"/>
      <c r="GI338" s="109"/>
      <c r="GJ338" s="109"/>
      <c r="GK338" s="109"/>
      <c r="GL338" s="109"/>
      <c r="GM338" s="109"/>
      <c r="GN338" s="109"/>
      <c r="GO338" s="109"/>
      <c r="GP338" s="109"/>
      <c r="GQ338" s="109"/>
      <c r="GR338" s="109"/>
      <c r="GS338" s="109"/>
      <c r="GT338" s="109"/>
      <c r="GU338" s="109"/>
      <c r="GV338" s="109"/>
      <c r="GW338" s="109"/>
      <c r="GX338" s="109"/>
      <c r="GY338" s="109"/>
      <c r="GZ338" s="109"/>
      <c r="HA338" s="109"/>
      <c r="HB338" s="109"/>
      <c r="HC338" s="109"/>
      <c r="HD338" s="109"/>
      <c r="HE338" s="109"/>
      <c r="HF338" s="109"/>
      <c r="HG338" s="109"/>
      <c r="HH338" s="109"/>
      <c r="HI338" s="109"/>
      <c r="HJ338" s="109"/>
      <c r="HK338" s="109"/>
      <c r="HL338" s="109"/>
      <c r="HM338" s="109"/>
      <c r="HN338" s="109"/>
      <c r="HO338" s="109"/>
      <c r="HP338" s="109"/>
      <c r="HQ338" s="109"/>
      <c r="HR338" s="109"/>
      <c r="HS338" s="109"/>
      <c r="HT338" s="109"/>
      <c r="HU338" s="109"/>
      <c r="HV338" s="109"/>
      <c r="HW338" s="109"/>
      <c r="HX338" s="109"/>
      <c r="HY338" s="109"/>
      <c r="HZ338" s="109"/>
      <c r="IA338" s="109"/>
      <c r="IB338" s="109"/>
      <c r="IC338" s="109"/>
      <c r="ID338" s="109"/>
      <c r="IE338" s="109"/>
      <c r="IF338" s="109"/>
      <c r="IG338" s="109"/>
      <c r="IH338" s="109"/>
      <c r="II338" s="109"/>
      <c r="IJ338" s="109"/>
      <c r="IK338" s="109"/>
      <c r="IL338" s="109"/>
      <c r="IM338" s="109"/>
      <c r="IN338" s="109"/>
      <c r="IO338" s="109"/>
      <c r="IP338" s="109"/>
    </row>
    <row r="339" spans="1:250" x14ac:dyDescent="0.2">
      <c r="A339" s="125" t="s">
        <v>537</v>
      </c>
      <c r="B339" s="104" t="s">
        <v>510</v>
      </c>
      <c r="C339" s="104" t="s">
        <v>314</v>
      </c>
      <c r="D339" s="104" t="s">
        <v>541</v>
      </c>
      <c r="E339" s="104"/>
      <c r="F339" s="142">
        <f>SUM(F340)</f>
        <v>9826.7000000000007</v>
      </c>
    </row>
    <row r="340" spans="1:250" x14ac:dyDescent="0.2">
      <c r="A340" s="106" t="s">
        <v>361</v>
      </c>
      <c r="B340" s="104" t="s">
        <v>510</v>
      </c>
      <c r="C340" s="104" t="s">
        <v>314</v>
      </c>
      <c r="D340" s="104" t="s">
        <v>541</v>
      </c>
      <c r="E340" s="104" t="s">
        <v>362</v>
      </c>
      <c r="F340" s="142">
        <v>9826.7000000000007</v>
      </c>
    </row>
    <row r="341" spans="1:250" ht="51" x14ac:dyDescent="0.2">
      <c r="A341" s="103" t="s">
        <v>542</v>
      </c>
      <c r="B341" s="104" t="s">
        <v>510</v>
      </c>
      <c r="C341" s="104" t="s">
        <v>314</v>
      </c>
      <c r="D341" s="104" t="s">
        <v>543</v>
      </c>
      <c r="E341" s="104"/>
      <c r="F341" s="142">
        <f>SUM(F342+F343)</f>
        <v>11106</v>
      </c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  <c r="CW341" s="137"/>
      <c r="CX341" s="137"/>
      <c r="CY341" s="137"/>
      <c r="CZ341" s="137"/>
      <c r="DA341" s="137"/>
      <c r="DB341" s="137"/>
      <c r="DC341" s="137"/>
      <c r="DD341" s="137"/>
      <c r="DE341" s="137"/>
      <c r="DF341" s="137"/>
      <c r="DG341" s="137"/>
      <c r="DH341" s="137"/>
      <c r="DI341" s="137"/>
      <c r="DJ341" s="137"/>
      <c r="DK341" s="137"/>
      <c r="DL341" s="137"/>
      <c r="DM341" s="137"/>
      <c r="DN341" s="137"/>
      <c r="DO341" s="137"/>
      <c r="DP341" s="137"/>
      <c r="DQ341" s="137"/>
      <c r="DR341" s="137"/>
      <c r="DS341" s="137"/>
      <c r="DT341" s="137"/>
      <c r="DU341" s="137"/>
      <c r="DV341" s="137"/>
      <c r="DW341" s="137"/>
      <c r="DX341" s="137"/>
      <c r="DY341" s="137"/>
      <c r="DZ341" s="137"/>
      <c r="EA341" s="137"/>
      <c r="EB341" s="137"/>
      <c r="EC341" s="137"/>
      <c r="ED341" s="137"/>
      <c r="EE341" s="137"/>
      <c r="EF341" s="137"/>
      <c r="EG341" s="137"/>
      <c r="EH341" s="137"/>
      <c r="EI341" s="137"/>
      <c r="EJ341" s="137"/>
      <c r="EK341" s="137"/>
      <c r="EL341" s="137"/>
      <c r="EM341" s="137"/>
      <c r="EN341" s="137"/>
      <c r="EO341" s="137"/>
      <c r="EP341" s="137"/>
      <c r="EQ341" s="137"/>
      <c r="ER341" s="137"/>
      <c r="ES341" s="137"/>
      <c r="ET341" s="137"/>
      <c r="EU341" s="137"/>
      <c r="EV341" s="137"/>
      <c r="EW341" s="137"/>
      <c r="EX341" s="137"/>
      <c r="EY341" s="137"/>
      <c r="EZ341" s="137"/>
      <c r="FA341" s="137"/>
      <c r="FB341" s="137"/>
      <c r="FC341" s="137"/>
      <c r="FD341" s="137"/>
      <c r="FE341" s="137"/>
      <c r="FF341" s="137"/>
      <c r="FG341" s="137"/>
      <c r="FH341" s="137"/>
      <c r="FI341" s="137"/>
      <c r="FJ341" s="137"/>
      <c r="FK341" s="137"/>
      <c r="FL341" s="137"/>
      <c r="FM341" s="137"/>
      <c r="FN341" s="137"/>
      <c r="FO341" s="137"/>
      <c r="FP341" s="137"/>
      <c r="FQ341" s="137"/>
      <c r="FR341" s="137"/>
      <c r="FS341" s="137"/>
      <c r="FT341" s="137"/>
      <c r="FU341" s="137"/>
      <c r="FV341" s="137"/>
      <c r="FW341" s="137"/>
      <c r="FX341" s="137"/>
      <c r="FY341" s="137"/>
      <c r="FZ341" s="137"/>
      <c r="GA341" s="137"/>
      <c r="GB341" s="137"/>
      <c r="GC341" s="137"/>
      <c r="GD341" s="137"/>
      <c r="GE341" s="137"/>
      <c r="GF341" s="137"/>
      <c r="GG341" s="137"/>
      <c r="GH341" s="137"/>
      <c r="GI341" s="137"/>
      <c r="GJ341" s="137"/>
      <c r="GK341" s="137"/>
      <c r="GL341" s="137"/>
      <c r="GM341" s="137"/>
      <c r="GN341" s="137"/>
      <c r="GO341" s="137"/>
      <c r="GP341" s="137"/>
      <c r="GQ341" s="137"/>
      <c r="GR341" s="137"/>
      <c r="GS341" s="137"/>
      <c r="GT341" s="137"/>
      <c r="GU341" s="137"/>
      <c r="GV341" s="137"/>
      <c r="GW341" s="137"/>
      <c r="GX341" s="137"/>
      <c r="GY341" s="137"/>
      <c r="GZ341" s="137"/>
      <c r="HA341" s="137"/>
      <c r="HB341" s="137"/>
      <c r="HC341" s="137"/>
      <c r="HD341" s="137"/>
      <c r="HE341" s="137"/>
      <c r="HF341" s="137"/>
      <c r="HG341" s="137"/>
      <c r="HH341" s="137"/>
      <c r="HI341" s="137"/>
      <c r="HJ341" s="137"/>
      <c r="HK341" s="137"/>
      <c r="HL341" s="137"/>
      <c r="HM341" s="137"/>
      <c r="HN341" s="137"/>
      <c r="HO341" s="137"/>
      <c r="HP341" s="137"/>
      <c r="HQ341" s="137"/>
      <c r="HR341" s="137"/>
      <c r="HS341" s="137"/>
      <c r="HT341" s="137"/>
      <c r="HU341" s="137"/>
      <c r="HV341" s="137"/>
      <c r="HW341" s="137"/>
      <c r="HX341" s="137"/>
      <c r="HY341" s="137"/>
      <c r="HZ341" s="137"/>
      <c r="IA341" s="137"/>
      <c r="IB341" s="137"/>
      <c r="IC341" s="137"/>
      <c r="ID341" s="137"/>
      <c r="IE341" s="137"/>
      <c r="IF341" s="137"/>
      <c r="IG341" s="137"/>
      <c r="IH341" s="137"/>
      <c r="II341" s="137"/>
      <c r="IJ341" s="137"/>
      <c r="IK341" s="137"/>
      <c r="IL341" s="137"/>
      <c r="IM341" s="137"/>
      <c r="IN341" s="137"/>
      <c r="IO341" s="137"/>
      <c r="IP341" s="137"/>
    </row>
    <row r="342" spans="1:250" x14ac:dyDescent="0.2">
      <c r="A342" s="106" t="s">
        <v>361</v>
      </c>
      <c r="B342" s="107" t="s">
        <v>510</v>
      </c>
      <c r="C342" s="107" t="s">
        <v>314</v>
      </c>
      <c r="D342" s="107" t="s">
        <v>543</v>
      </c>
      <c r="E342" s="107" t="s">
        <v>362</v>
      </c>
      <c r="F342" s="135">
        <v>11025</v>
      </c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8"/>
      <c r="CY342" s="138"/>
      <c r="CZ342" s="138"/>
      <c r="DA342" s="138"/>
      <c r="DB342" s="138"/>
      <c r="DC342" s="138"/>
      <c r="DD342" s="138"/>
      <c r="DE342" s="138"/>
      <c r="DF342" s="138"/>
      <c r="DG342" s="138"/>
      <c r="DH342" s="138"/>
      <c r="DI342" s="138"/>
      <c r="DJ342" s="138"/>
      <c r="DK342" s="138"/>
      <c r="DL342" s="138"/>
      <c r="DM342" s="138"/>
      <c r="DN342" s="138"/>
      <c r="DO342" s="138"/>
      <c r="DP342" s="138"/>
      <c r="DQ342" s="138"/>
      <c r="DR342" s="138"/>
      <c r="DS342" s="138"/>
      <c r="DT342" s="138"/>
      <c r="DU342" s="138"/>
      <c r="DV342" s="138"/>
      <c r="DW342" s="138"/>
      <c r="DX342" s="138"/>
      <c r="DY342" s="138"/>
      <c r="DZ342" s="138"/>
      <c r="EA342" s="138"/>
      <c r="EB342" s="138"/>
      <c r="EC342" s="138"/>
      <c r="ED342" s="138"/>
      <c r="EE342" s="138"/>
      <c r="EF342" s="138"/>
      <c r="EG342" s="138"/>
      <c r="EH342" s="138"/>
      <c r="EI342" s="138"/>
      <c r="EJ342" s="138"/>
      <c r="EK342" s="138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138"/>
      <c r="FF342" s="138"/>
      <c r="FG342" s="138"/>
      <c r="FH342" s="138"/>
      <c r="FI342" s="138"/>
      <c r="FJ342" s="138"/>
      <c r="FK342" s="138"/>
      <c r="FL342" s="138"/>
      <c r="FM342" s="138"/>
      <c r="FN342" s="138"/>
      <c r="FO342" s="138"/>
      <c r="FP342" s="138"/>
      <c r="FQ342" s="138"/>
      <c r="FR342" s="138"/>
      <c r="FS342" s="138"/>
      <c r="FT342" s="138"/>
      <c r="FU342" s="138"/>
      <c r="FV342" s="138"/>
      <c r="FW342" s="138"/>
      <c r="FX342" s="138"/>
      <c r="FY342" s="138"/>
      <c r="FZ342" s="138"/>
      <c r="GA342" s="138"/>
      <c r="GB342" s="138"/>
      <c r="GC342" s="138"/>
      <c r="GD342" s="138"/>
      <c r="GE342" s="138"/>
      <c r="GF342" s="138"/>
      <c r="GG342" s="138"/>
      <c r="GH342" s="138"/>
      <c r="GI342" s="138"/>
      <c r="GJ342" s="138"/>
      <c r="GK342" s="138"/>
      <c r="GL342" s="138"/>
      <c r="GM342" s="138"/>
      <c r="GN342" s="138"/>
      <c r="GO342" s="138"/>
      <c r="GP342" s="138"/>
      <c r="GQ342" s="138"/>
      <c r="GR342" s="138"/>
      <c r="GS342" s="138"/>
      <c r="GT342" s="138"/>
      <c r="GU342" s="138"/>
      <c r="GV342" s="138"/>
      <c r="GW342" s="138"/>
      <c r="GX342" s="138"/>
      <c r="GY342" s="138"/>
      <c r="GZ342" s="138"/>
      <c r="HA342" s="138"/>
      <c r="HB342" s="138"/>
      <c r="HC342" s="138"/>
      <c r="HD342" s="138"/>
      <c r="HE342" s="138"/>
      <c r="HF342" s="138"/>
      <c r="HG342" s="138"/>
      <c r="HH342" s="138"/>
      <c r="HI342" s="138"/>
      <c r="HJ342" s="138"/>
      <c r="HK342" s="138"/>
      <c r="HL342" s="138"/>
      <c r="HM342" s="138"/>
      <c r="HN342" s="138"/>
      <c r="HO342" s="138"/>
      <c r="HP342" s="138"/>
      <c r="HQ342" s="138"/>
      <c r="HR342" s="138"/>
      <c r="HS342" s="138"/>
      <c r="HT342" s="138"/>
      <c r="HU342" s="138"/>
      <c r="HV342" s="138"/>
      <c r="HW342" s="138"/>
      <c r="HX342" s="138"/>
      <c r="HY342" s="138"/>
      <c r="HZ342" s="138"/>
      <c r="IA342" s="138"/>
      <c r="IB342" s="138"/>
      <c r="IC342" s="138"/>
      <c r="ID342" s="138"/>
      <c r="IE342" s="138"/>
      <c r="IF342" s="138"/>
      <c r="IG342" s="138"/>
      <c r="IH342" s="138"/>
      <c r="II342" s="138"/>
      <c r="IJ342" s="138"/>
      <c r="IK342" s="138"/>
      <c r="IL342" s="138"/>
      <c r="IM342" s="138"/>
      <c r="IN342" s="138"/>
      <c r="IO342" s="138"/>
      <c r="IP342" s="138"/>
    </row>
    <row r="343" spans="1:250" x14ac:dyDescent="0.2">
      <c r="A343" s="106" t="s">
        <v>361</v>
      </c>
      <c r="B343" s="107" t="s">
        <v>510</v>
      </c>
      <c r="C343" s="107" t="s">
        <v>314</v>
      </c>
      <c r="D343" s="107" t="s">
        <v>544</v>
      </c>
      <c r="E343" s="107" t="s">
        <v>362</v>
      </c>
      <c r="F343" s="135">
        <v>81</v>
      </c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  <c r="CG343" s="138"/>
      <c r="CH343" s="138"/>
      <c r="CI343" s="138"/>
      <c r="CJ343" s="138"/>
      <c r="CK343" s="138"/>
      <c r="CL343" s="138"/>
      <c r="CM343" s="138"/>
      <c r="CN343" s="138"/>
      <c r="CO343" s="138"/>
      <c r="CP343" s="138"/>
      <c r="CQ343" s="138"/>
      <c r="CR343" s="138"/>
      <c r="CS343" s="138"/>
      <c r="CT343" s="138"/>
      <c r="CU343" s="138"/>
      <c r="CV343" s="138"/>
      <c r="CW343" s="138"/>
      <c r="CX343" s="138"/>
      <c r="CY343" s="138"/>
      <c r="CZ343" s="138"/>
      <c r="DA343" s="138"/>
      <c r="DB343" s="138"/>
      <c r="DC343" s="138"/>
      <c r="DD343" s="138"/>
      <c r="DE343" s="138"/>
      <c r="DF343" s="138"/>
      <c r="DG343" s="138"/>
      <c r="DH343" s="138"/>
      <c r="DI343" s="138"/>
      <c r="DJ343" s="138"/>
      <c r="DK343" s="138"/>
      <c r="DL343" s="138"/>
      <c r="DM343" s="138"/>
      <c r="DN343" s="138"/>
      <c r="DO343" s="138"/>
      <c r="DP343" s="138"/>
      <c r="DQ343" s="138"/>
      <c r="DR343" s="138"/>
      <c r="DS343" s="138"/>
      <c r="DT343" s="138"/>
      <c r="DU343" s="138"/>
      <c r="DV343" s="138"/>
      <c r="DW343" s="138"/>
      <c r="DX343" s="138"/>
      <c r="DY343" s="138"/>
      <c r="DZ343" s="138"/>
      <c r="EA343" s="138"/>
      <c r="EB343" s="138"/>
      <c r="EC343" s="138"/>
      <c r="ED343" s="138"/>
      <c r="EE343" s="138"/>
      <c r="EF343" s="138"/>
      <c r="EG343" s="138"/>
      <c r="EH343" s="138"/>
      <c r="EI343" s="138"/>
      <c r="EJ343" s="138"/>
      <c r="EK343" s="138"/>
      <c r="EL343" s="138"/>
      <c r="EM343" s="138"/>
      <c r="EN343" s="138"/>
      <c r="EO343" s="138"/>
      <c r="EP343" s="138"/>
      <c r="EQ343" s="138"/>
      <c r="ER343" s="138"/>
      <c r="ES343" s="138"/>
      <c r="ET343" s="138"/>
      <c r="EU343" s="138"/>
      <c r="EV343" s="138"/>
      <c r="EW343" s="138"/>
      <c r="EX343" s="138"/>
      <c r="EY343" s="138"/>
      <c r="EZ343" s="138"/>
      <c r="FA343" s="138"/>
      <c r="FB343" s="138"/>
      <c r="FC343" s="138"/>
      <c r="FD343" s="138"/>
      <c r="FE343" s="138"/>
      <c r="FF343" s="138"/>
      <c r="FG343" s="138"/>
      <c r="FH343" s="138"/>
      <c r="FI343" s="138"/>
      <c r="FJ343" s="138"/>
      <c r="FK343" s="138"/>
      <c r="FL343" s="138"/>
      <c r="FM343" s="138"/>
      <c r="FN343" s="138"/>
      <c r="FO343" s="138"/>
      <c r="FP343" s="138"/>
      <c r="FQ343" s="138"/>
      <c r="FR343" s="138"/>
      <c r="FS343" s="138"/>
      <c r="FT343" s="138"/>
      <c r="FU343" s="138"/>
      <c r="FV343" s="138"/>
      <c r="FW343" s="138"/>
      <c r="FX343" s="138"/>
      <c r="FY343" s="138"/>
      <c r="FZ343" s="138"/>
      <c r="GA343" s="138"/>
      <c r="GB343" s="138"/>
      <c r="GC343" s="138"/>
      <c r="GD343" s="138"/>
      <c r="GE343" s="138"/>
      <c r="GF343" s="138"/>
      <c r="GG343" s="138"/>
      <c r="GH343" s="138"/>
      <c r="GI343" s="138"/>
      <c r="GJ343" s="138"/>
      <c r="GK343" s="138"/>
      <c r="GL343" s="138"/>
      <c r="GM343" s="138"/>
      <c r="GN343" s="138"/>
      <c r="GO343" s="138"/>
      <c r="GP343" s="138"/>
      <c r="GQ343" s="138"/>
      <c r="GR343" s="138"/>
      <c r="GS343" s="138"/>
      <c r="GT343" s="138"/>
      <c r="GU343" s="138"/>
      <c r="GV343" s="138"/>
      <c r="GW343" s="138"/>
      <c r="GX343" s="138"/>
      <c r="GY343" s="138"/>
      <c r="GZ343" s="138"/>
      <c r="HA343" s="138"/>
      <c r="HB343" s="138"/>
      <c r="HC343" s="138"/>
      <c r="HD343" s="138"/>
      <c r="HE343" s="138"/>
      <c r="HF343" s="138"/>
      <c r="HG343" s="138"/>
      <c r="HH343" s="138"/>
      <c r="HI343" s="138"/>
      <c r="HJ343" s="138"/>
      <c r="HK343" s="138"/>
      <c r="HL343" s="138"/>
      <c r="HM343" s="138"/>
      <c r="HN343" s="138"/>
      <c r="HO343" s="138"/>
      <c r="HP343" s="138"/>
      <c r="HQ343" s="138"/>
      <c r="HR343" s="138"/>
      <c r="HS343" s="138"/>
      <c r="HT343" s="138"/>
      <c r="HU343" s="138"/>
      <c r="HV343" s="138"/>
      <c r="HW343" s="138"/>
      <c r="HX343" s="138"/>
      <c r="HY343" s="138"/>
      <c r="HZ343" s="138"/>
      <c r="IA343" s="138"/>
      <c r="IB343" s="138"/>
      <c r="IC343" s="138"/>
      <c r="ID343" s="138"/>
      <c r="IE343" s="138"/>
      <c r="IF343" s="138"/>
      <c r="IG343" s="138"/>
      <c r="IH343" s="138"/>
      <c r="II343" s="138"/>
      <c r="IJ343" s="138"/>
      <c r="IK343" s="138"/>
      <c r="IL343" s="138"/>
      <c r="IM343" s="138"/>
      <c r="IN343" s="138"/>
      <c r="IO343" s="138"/>
      <c r="IP343" s="138"/>
    </row>
    <row r="344" spans="1:250" s="165" customFormat="1" ht="15" x14ac:dyDescent="0.25">
      <c r="A344" s="99" t="s">
        <v>545</v>
      </c>
      <c r="B344" s="97" t="s">
        <v>510</v>
      </c>
      <c r="C344" s="97" t="s">
        <v>447</v>
      </c>
      <c r="D344" s="97"/>
      <c r="E344" s="97"/>
      <c r="F344" s="98">
        <f>SUM(F345)</f>
        <v>6942.4699999999993</v>
      </c>
    </row>
    <row r="345" spans="1:250" ht="25.5" x14ac:dyDescent="0.2">
      <c r="A345" s="102" t="s">
        <v>340</v>
      </c>
      <c r="B345" s="116" t="s">
        <v>510</v>
      </c>
      <c r="C345" s="116" t="s">
        <v>447</v>
      </c>
      <c r="D345" s="116"/>
      <c r="E345" s="116"/>
      <c r="F345" s="101">
        <f>SUM(F346+F356+F349)</f>
        <v>6942.4699999999993</v>
      </c>
    </row>
    <row r="346" spans="1:250" x14ac:dyDescent="0.2">
      <c r="A346" s="103" t="s">
        <v>310</v>
      </c>
      <c r="B346" s="123" t="s">
        <v>510</v>
      </c>
      <c r="C346" s="123" t="s">
        <v>447</v>
      </c>
      <c r="D346" s="123"/>
      <c r="E346" s="123"/>
      <c r="F346" s="105">
        <f>SUM(F352+F347)</f>
        <v>2805.72</v>
      </c>
    </row>
    <row r="347" spans="1:250" ht="25.5" x14ac:dyDescent="0.2">
      <c r="A347" s="103" t="s">
        <v>546</v>
      </c>
      <c r="B347" s="123" t="s">
        <v>510</v>
      </c>
      <c r="C347" s="123" t="s">
        <v>447</v>
      </c>
      <c r="D347" s="123" t="s">
        <v>547</v>
      </c>
      <c r="E347" s="123"/>
      <c r="F347" s="105">
        <f>SUM(F348)</f>
        <v>223.81</v>
      </c>
    </row>
    <row r="348" spans="1:250" s="109" customFormat="1" x14ac:dyDescent="0.2">
      <c r="A348" s="106" t="s">
        <v>319</v>
      </c>
      <c r="B348" s="118" t="s">
        <v>510</v>
      </c>
      <c r="C348" s="118" t="s">
        <v>447</v>
      </c>
      <c r="D348" s="118" t="s">
        <v>547</v>
      </c>
      <c r="E348" s="107" t="s">
        <v>312</v>
      </c>
      <c r="F348" s="108">
        <v>223.81</v>
      </c>
    </row>
    <row r="349" spans="1:250" ht="38.25" x14ac:dyDescent="0.2">
      <c r="A349" s="103" t="s">
        <v>548</v>
      </c>
      <c r="B349" s="123" t="s">
        <v>510</v>
      </c>
      <c r="C349" s="123" t="s">
        <v>447</v>
      </c>
      <c r="D349" s="123" t="s">
        <v>549</v>
      </c>
      <c r="E349" s="123"/>
      <c r="F349" s="105">
        <f>SUM(F350+F351)</f>
        <v>2836.34</v>
      </c>
    </row>
    <row r="350" spans="1:250" s="109" customFormat="1" ht="38.25" x14ac:dyDescent="0.2">
      <c r="A350" s="106" t="s">
        <v>303</v>
      </c>
      <c r="B350" s="107" t="s">
        <v>510</v>
      </c>
      <c r="C350" s="107" t="s">
        <v>447</v>
      </c>
      <c r="D350" s="118" t="s">
        <v>549</v>
      </c>
      <c r="E350" s="107" t="s">
        <v>304</v>
      </c>
      <c r="F350" s="108">
        <v>2626.81</v>
      </c>
    </row>
    <row r="351" spans="1:250" s="109" customFormat="1" x14ac:dyDescent="0.2">
      <c r="A351" s="106" t="s">
        <v>319</v>
      </c>
      <c r="B351" s="107" t="s">
        <v>510</v>
      </c>
      <c r="C351" s="107" t="s">
        <v>447</v>
      </c>
      <c r="D351" s="118" t="s">
        <v>549</v>
      </c>
      <c r="E351" s="107" t="s">
        <v>312</v>
      </c>
      <c r="F351" s="108">
        <v>209.53</v>
      </c>
    </row>
    <row r="352" spans="1:250" ht="25.5" x14ac:dyDescent="0.2">
      <c r="A352" s="103" t="s">
        <v>550</v>
      </c>
      <c r="B352" s="123" t="s">
        <v>510</v>
      </c>
      <c r="C352" s="123" t="s">
        <v>447</v>
      </c>
      <c r="D352" s="123" t="s">
        <v>551</v>
      </c>
      <c r="E352" s="123"/>
      <c r="F352" s="105">
        <f>SUM(F353+F354+F355)</f>
        <v>2581.91</v>
      </c>
    </row>
    <row r="353" spans="1:250" s="109" customFormat="1" ht="38.25" x14ac:dyDescent="0.2">
      <c r="A353" s="106" t="s">
        <v>303</v>
      </c>
      <c r="B353" s="118" t="s">
        <v>510</v>
      </c>
      <c r="C353" s="118" t="s">
        <v>447</v>
      </c>
      <c r="D353" s="118" t="s">
        <v>551</v>
      </c>
      <c r="E353" s="107" t="s">
        <v>304</v>
      </c>
      <c r="F353" s="108">
        <v>2522.5</v>
      </c>
    </row>
    <row r="354" spans="1:250" x14ac:dyDescent="0.2">
      <c r="A354" s="106" t="s">
        <v>319</v>
      </c>
      <c r="B354" s="118" t="s">
        <v>510</v>
      </c>
      <c r="C354" s="118" t="s">
        <v>447</v>
      </c>
      <c r="D354" s="118" t="s">
        <v>551</v>
      </c>
      <c r="E354" s="107" t="s">
        <v>312</v>
      </c>
      <c r="F354" s="108">
        <v>58.91</v>
      </c>
    </row>
    <row r="355" spans="1:250" x14ac:dyDescent="0.2">
      <c r="A355" s="106" t="s">
        <v>320</v>
      </c>
      <c r="B355" s="118" t="s">
        <v>510</v>
      </c>
      <c r="C355" s="118" t="s">
        <v>447</v>
      </c>
      <c r="D355" s="118" t="s">
        <v>551</v>
      </c>
      <c r="E355" s="107" t="s">
        <v>321</v>
      </c>
      <c r="F355" s="108">
        <v>0.5</v>
      </c>
    </row>
    <row r="356" spans="1:250" ht="25.5" x14ac:dyDescent="0.2">
      <c r="A356" s="103" t="s">
        <v>552</v>
      </c>
      <c r="B356" s="123" t="s">
        <v>510</v>
      </c>
      <c r="C356" s="123" t="s">
        <v>447</v>
      </c>
      <c r="D356" s="123" t="s">
        <v>553</v>
      </c>
      <c r="E356" s="123"/>
      <c r="F356" s="105">
        <f>SUM(F357+F358)</f>
        <v>1300.4099999999999</v>
      </c>
    </row>
    <row r="357" spans="1:250" s="109" customFormat="1" ht="38.25" x14ac:dyDescent="0.2">
      <c r="A357" s="106" t="s">
        <v>303</v>
      </c>
      <c r="B357" s="118" t="s">
        <v>510</v>
      </c>
      <c r="C357" s="118" t="s">
        <v>447</v>
      </c>
      <c r="D357" s="118" t="s">
        <v>553</v>
      </c>
      <c r="E357" s="107" t="s">
        <v>304</v>
      </c>
      <c r="F357" s="108">
        <v>1175.33</v>
      </c>
    </row>
    <row r="358" spans="1:250" x14ac:dyDescent="0.2">
      <c r="A358" s="106" t="s">
        <v>319</v>
      </c>
      <c r="B358" s="118" t="s">
        <v>510</v>
      </c>
      <c r="C358" s="118" t="s">
        <v>447</v>
      </c>
      <c r="D358" s="118" t="s">
        <v>553</v>
      </c>
      <c r="E358" s="107" t="s">
        <v>312</v>
      </c>
      <c r="F358" s="108">
        <v>125.08</v>
      </c>
    </row>
    <row r="359" spans="1:250" ht="15.75" x14ac:dyDescent="0.25">
      <c r="A359" s="96" t="s">
        <v>554</v>
      </c>
      <c r="B359" s="127" t="s">
        <v>331</v>
      </c>
      <c r="C359" s="127"/>
      <c r="D359" s="127"/>
      <c r="E359" s="127"/>
      <c r="F359" s="128">
        <f>SUM(F360+F367+F363)</f>
        <v>6069.6399999999994</v>
      </c>
    </row>
    <row r="360" spans="1:250" ht="14.25" x14ac:dyDescent="0.2">
      <c r="A360" s="99" t="s">
        <v>555</v>
      </c>
      <c r="B360" s="97" t="s">
        <v>331</v>
      </c>
      <c r="C360" s="97" t="s">
        <v>297</v>
      </c>
      <c r="D360" s="97"/>
      <c r="E360" s="97"/>
      <c r="F360" s="98">
        <f>SUM(F361)</f>
        <v>4281.6499999999996</v>
      </c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  <c r="CB360" s="166"/>
      <c r="CC360" s="166"/>
      <c r="CD360" s="166"/>
      <c r="CE360" s="166"/>
      <c r="CF360" s="166"/>
      <c r="CG360" s="166"/>
      <c r="CH360" s="166"/>
      <c r="CI360" s="166"/>
      <c r="CJ360" s="166"/>
      <c r="CK360" s="166"/>
      <c r="CL360" s="166"/>
      <c r="CM360" s="166"/>
      <c r="CN360" s="166"/>
      <c r="CO360" s="166"/>
      <c r="CP360" s="166"/>
      <c r="CQ360" s="166"/>
      <c r="CR360" s="166"/>
      <c r="CS360" s="166"/>
      <c r="CT360" s="166"/>
      <c r="CU360" s="166"/>
      <c r="CV360" s="166"/>
      <c r="CW360" s="166"/>
      <c r="CX360" s="166"/>
      <c r="CY360" s="166"/>
      <c r="CZ360" s="166"/>
      <c r="DA360" s="166"/>
      <c r="DB360" s="166"/>
      <c r="DC360" s="166"/>
      <c r="DD360" s="166"/>
      <c r="DE360" s="166"/>
      <c r="DF360" s="166"/>
      <c r="DG360" s="166"/>
      <c r="DH360" s="166"/>
      <c r="DI360" s="166"/>
      <c r="DJ360" s="166"/>
      <c r="DK360" s="166"/>
      <c r="DL360" s="166"/>
      <c r="DM360" s="166"/>
      <c r="DN360" s="166"/>
      <c r="DO360" s="166"/>
      <c r="DP360" s="166"/>
      <c r="DQ360" s="166"/>
      <c r="DR360" s="166"/>
      <c r="DS360" s="166"/>
      <c r="DT360" s="166"/>
      <c r="DU360" s="166"/>
      <c r="DV360" s="166"/>
      <c r="DW360" s="166"/>
      <c r="DX360" s="166"/>
      <c r="DY360" s="166"/>
      <c r="DZ360" s="166"/>
      <c r="EA360" s="166"/>
      <c r="EB360" s="166"/>
      <c r="EC360" s="166"/>
      <c r="ED360" s="166"/>
      <c r="EE360" s="166"/>
      <c r="EF360" s="166"/>
      <c r="EG360" s="166"/>
      <c r="EH360" s="166"/>
      <c r="EI360" s="166"/>
      <c r="EJ360" s="166"/>
      <c r="EK360" s="166"/>
      <c r="EL360" s="166"/>
      <c r="EM360" s="166"/>
      <c r="EN360" s="166"/>
      <c r="EO360" s="166"/>
      <c r="EP360" s="166"/>
      <c r="EQ360" s="166"/>
      <c r="ER360" s="166"/>
      <c r="ES360" s="166"/>
      <c r="ET360" s="166"/>
      <c r="EU360" s="166"/>
      <c r="EV360" s="166"/>
      <c r="EW360" s="166"/>
      <c r="EX360" s="166"/>
      <c r="EY360" s="166"/>
      <c r="EZ360" s="166"/>
      <c r="FA360" s="166"/>
      <c r="FB360" s="166"/>
      <c r="FC360" s="166"/>
      <c r="FD360" s="166"/>
      <c r="FE360" s="166"/>
      <c r="FF360" s="166"/>
      <c r="FG360" s="166"/>
      <c r="FH360" s="166"/>
      <c r="FI360" s="166"/>
      <c r="FJ360" s="166"/>
      <c r="FK360" s="166"/>
      <c r="FL360" s="166"/>
      <c r="FM360" s="166"/>
      <c r="FN360" s="166"/>
      <c r="FO360" s="166"/>
      <c r="FP360" s="166"/>
      <c r="FQ360" s="166"/>
      <c r="FR360" s="166"/>
      <c r="FS360" s="166"/>
      <c r="FT360" s="166"/>
      <c r="FU360" s="166"/>
      <c r="FV360" s="166"/>
      <c r="FW360" s="166"/>
      <c r="FX360" s="166"/>
      <c r="FY360" s="166"/>
      <c r="FZ360" s="166"/>
      <c r="GA360" s="166"/>
      <c r="GB360" s="166"/>
      <c r="GC360" s="166"/>
      <c r="GD360" s="166"/>
      <c r="GE360" s="166"/>
      <c r="GF360" s="166"/>
      <c r="GG360" s="166"/>
      <c r="GH360" s="166"/>
      <c r="GI360" s="166"/>
      <c r="GJ360" s="166"/>
      <c r="GK360" s="166"/>
      <c r="GL360" s="166"/>
      <c r="GM360" s="166"/>
      <c r="GN360" s="166"/>
      <c r="GO360" s="166"/>
      <c r="GP360" s="166"/>
      <c r="GQ360" s="166"/>
      <c r="GR360" s="166"/>
      <c r="GS360" s="166"/>
      <c r="GT360" s="166"/>
      <c r="GU360" s="166"/>
      <c r="GV360" s="166"/>
      <c r="GW360" s="166"/>
      <c r="GX360" s="166"/>
      <c r="GY360" s="166"/>
      <c r="GZ360" s="166"/>
      <c r="HA360" s="166"/>
      <c r="HB360" s="166"/>
      <c r="HC360" s="166"/>
      <c r="HD360" s="166"/>
      <c r="HE360" s="166"/>
      <c r="HF360" s="166"/>
      <c r="HG360" s="166"/>
      <c r="HH360" s="166"/>
      <c r="HI360" s="166"/>
      <c r="HJ360" s="166"/>
      <c r="HK360" s="166"/>
      <c r="HL360" s="166"/>
      <c r="HM360" s="166"/>
      <c r="HN360" s="166"/>
      <c r="HO360" s="166"/>
      <c r="HP360" s="166"/>
      <c r="HQ360" s="166"/>
      <c r="HR360" s="166"/>
      <c r="HS360" s="166"/>
      <c r="HT360" s="166"/>
      <c r="HU360" s="166"/>
      <c r="HV360" s="166"/>
      <c r="HW360" s="166"/>
      <c r="HX360" s="166"/>
      <c r="HY360" s="166"/>
      <c r="HZ360" s="166"/>
      <c r="IA360" s="166"/>
      <c r="IB360" s="166"/>
      <c r="IC360" s="166"/>
      <c r="ID360" s="166"/>
      <c r="IE360" s="166"/>
      <c r="IF360" s="166"/>
      <c r="IG360" s="166"/>
      <c r="IH360" s="166"/>
      <c r="II360" s="166"/>
      <c r="IJ360" s="166"/>
      <c r="IK360" s="166"/>
      <c r="IL360" s="166"/>
      <c r="IM360" s="166"/>
      <c r="IN360" s="166"/>
      <c r="IO360" s="166"/>
      <c r="IP360" s="166"/>
    </row>
    <row r="361" spans="1:250" ht="25.5" x14ac:dyDescent="0.2">
      <c r="A361" s="103" t="s">
        <v>556</v>
      </c>
      <c r="B361" s="123" t="s">
        <v>331</v>
      </c>
      <c r="C361" s="123" t="s">
        <v>297</v>
      </c>
      <c r="D361" s="123" t="s">
        <v>557</v>
      </c>
      <c r="E361" s="123"/>
      <c r="F361" s="105">
        <f>SUM(F362)</f>
        <v>4281.6499999999996</v>
      </c>
    </row>
    <row r="362" spans="1:250" ht="25.5" x14ac:dyDescent="0.2">
      <c r="A362" s="106" t="s">
        <v>368</v>
      </c>
      <c r="B362" s="118" t="s">
        <v>331</v>
      </c>
      <c r="C362" s="118" t="s">
        <v>297</v>
      </c>
      <c r="D362" s="118" t="s">
        <v>557</v>
      </c>
      <c r="E362" s="118" t="s">
        <v>369</v>
      </c>
      <c r="F362" s="108">
        <v>4281.6499999999996</v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  <c r="FB362" s="109"/>
      <c r="FC362" s="109"/>
      <c r="FD362" s="109"/>
      <c r="FE362" s="109"/>
      <c r="FF362" s="109"/>
      <c r="FG362" s="109"/>
      <c r="FH362" s="109"/>
      <c r="FI362" s="109"/>
      <c r="FJ362" s="109"/>
      <c r="FK362" s="109"/>
      <c r="FL362" s="109"/>
      <c r="FM362" s="109"/>
      <c r="FN362" s="109"/>
      <c r="FO362" s="109"/>
      <c r="FP362" s="109"/>
      <c r="FQ362" s="109"/>
      <c r="FR362" s="109"/>
      <c r="FS362" s="109"/>
      <c r="FT362" s="109"/>
      <c r="FU362" s="109"/>
      <c r="FV362" s="109"/>
      <c r="FW362" s="109"/>
      <c r="FX362" s="109"/>
      <c r="FY362" s="109"/>
      <c r="FZ362" s="109"/>
      <c r="GA362" s="109"/>
      <c r="GB362" s="109"/>
      <c r="GC362" s="109"/>
      <c r="GD362" s="109"/>
      <c r="GE362" s="109"/>
      <c r="GF362" s="109"/>
      <c r="GG362" s="109"/>
      <c r="GH362" s="109"/>
      <c r="GI362" s="109"/>
      <c r="GJ362" s="109"/>
      <c r="GK362" s="109"/>
      <c r="GL362" s="109"/>
      <c r="GM362" s="109"/>
      <c r="GN362" s="109"/>
      <c r="GO362" s="109"/>
      <c r="GP362" s="109"/>
      <c r="GQ362" s="109"/>
      <c r="GR362" s="109"/>
      <c r="GS362" s="109"/>
      <c r="GT362" s="109"/>
      <c r="GU362" s="109"/>
      <c r="GV362" s="109"/>
      <c r="GW362" s="109"/>
      <c r="GX362" s="109"/>
      <c r="GY362" s="109"/>
      <c r="GZ362" s="109"/>
      <c r="HA362" s="109"/>
      <c r="HB362" s="109"/>
      <c r="HC362" s="109"/>
      <c r="HD362" s="109"/>
      <c r="HE362" s="109"/>
      <c r="HF362" s="109"/>
      <c r="HG362" s="109"/>
      <c r="HH362" s="109"/>
      <c r="HI362" s="109"/>
      <c r="HJ362" s="109"/>
      <c r="HK362" s="109"/>
      <c r="HL362" s="109"/>
      <c r="HM362" s="109"/>
      <c r="HN362" s="109"/>
      <c r="HO362" s="109"/>
      <c r="HP362" s="109"/>
      <c r="HQ362" s="109"/>
      <c r="HR362" s="109"/>
      <c r="HS362" s="109"/>
      <c r="HT362" s="109"/>
      <c r="HU362" s="109"/>
      <c r="HV362" s="109"/>
      <c r="HW362" s="109"/>
      <c r="HX362" s="109"/>
      <c r="HY362" s="109"/>
      <c r="HZ362" s="109"/>
      <c r="IA362" s="109"/>
      <c r="IB362" s="109"/>
      <c r="IC362" s="109"/>
      <c r="ID362" s="109"/>
      <c r="IE362" s="109"/>
      <c r="IF362" s="109"/>
      <c r="IG362" s="109"/>
      <c r="IH362" s="109"/>
      <c r="II362" s="109"/>
      <c r="IJ362" s="109"/>
      <c r="IK362" s="109"/>
      <c r="IL362" s="109"/>
      <c r="IM362" s="109"/>
      <c r="IN362" s="109"/>
      <c r="IO362" s="109"/>
      <c r="IP362" s="109"/>
    </row>
    <row r="363" spans="1:250" s="112" customFormat="1" ht="14.25" x14ac:dyDescent="0.2">
      <c r="A363" s="99" t="s">
        <v>558</v>
      </c>
      <c r="B363" s="97" t="s">
        <v>331</v>
      </c>
      <c r="C363" s="97" t="s">
        <v>299</v>
      </c>
      <c r="D363" s="97"/>
      <c r="E363" s="97"/>
      <c r="F363" s="101">
        <f>SUM(F365:F366)</f>
        <v>1089.0999999999999</v>
      </c>
    </row>
    <row r="364" spans="1:250" ht="26.25" x14ac:dyDescent="0.25">
      <c r="A364" s="103" t="s">
        <v>556</v>
      </c>
      <c r="B364" s="167" t="s">
        <v>331</v>
      </c>
      <c r="C364" s="167" t="s">
        <v>299</v>
      </c>
      <c r="D364" s="167"/>
      <c r="E364" s="167"/>
      <c r="F364" s="105">
        <f>SUM(F365:F366)</f>
        <v>1089.0999999999999</v>
      </c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  <c r="FH364" s="109"/>
      <c r="FI364" s="109"/>
      <c r="FJ364" s="109"/>
      <c r="FK364" s="109"/>
      <c r="FL364" s="109"/>
      <c r="FM364" s="109"/>
      <c r="FN364" s="109"/>
      <c r="FO364" s="109"/>
      <c r="FP364" s="109"/>
      <c r="FQ364" s="109"/>
      <c r="FR364" s="109"/>
      <c r="FS364" s="109"/>
      <c r="FT364" s="109"/>
      <c r="FU364" s="109"/>
      <c r="FV364" s="109"/>
      <c r="FW364" s="109"/>
      <c r="FX364" s="109"/>
      <c r="FY364" s="109"/>
      <c r="FZ364" s="109"/>
      <c r="GA364" s="109"/>
      <c r="GB364" s="109"/>
      <c r="GC364" s="109"/>
      <c r="GD364" s="109"/>
      <c r="GE364" s="109"/>
      <c r="GF364" s="109"/>
      <c r="GG364" s="109"/>
      <c r="GH364" s="109"/>
      <c r="GI364" s="109"/>
      <c r="GJ364" s="109"/>
      <c r="GK364" s="109"/>
      <c r="GL364" s="109"/>
      <c r="GM364" s="109"/>
      <c r="GN364" s="109"/>
      <c r="GO364" s="109"/>
      <c r="GP364" s="109"/>
      <c r="GQ364" s="109"/>
      <c r="GR364" s="109"/>
      <c r="GS364" s="109"/>
      <c r="GT364" s="109"/>
      <c r="GU364" s="109"/>
      <c r="GV364" s="109"/>
      <c r="GW364" s="109"/>
      <c r="GX364" s="109"/>
      <c r="GY364" s="109"/>
      <c r="GZ364" s="109"/>
      <c r="HA364" s="109"/>
      <c r="HB364" s="109"/>
      <c r="HC364" s="109"/>
      <c r="HD364" s="109"/>
      <c r="HE364" s="109"/>
      <c r="HF364" s="109"/>
      <c r="HG364" s="109"/>
      <c r="HH364" s="109"/>
      <c r="HI364" s="109"/>
      <c r="HJ364" s="109"/>
      <c r="HK364" s="109"/>
      <c r="HL364" s="109"/>
      <c r="HM364" s="109"/>
      <c r="HN364" s="109"/>
      <c r="HO364" s="109"/>
      <c r="HP364" s="109"/>
      <c r="HQ364" s="109"/>
      <c r="HR364" s="109"/>
      <c r="HS364" s="109"/>
      <c r="HT364" s="109"/>
      <c r="HU364" s="109"/>
      <c r="HV364" s="109"/>
      <c r="HW364" s="109"/>
      <c r="HX364" s="109"/>
      <c r="HY364" s="109"/>
      <c r="HZ364" s="109"/>
      <c r="IA364" s="109"/>
      <c r="IB364" s="109"/>
      <c r="IC364" s="109"/>
      <c r="ID364" s="109"/>
      <c r="IE364" s="109"/>
      <c r="IF364" s="109"/>
      <c r="IG364" s="109"/>
      <c r="IH364" s="109"/>
      <c r="II364" s="109"/>
      <c r="IJ364" s="109"/>
      <c r="IK364" s="109"/>
      <c r="IL364" s="109"/>
      <c r="IM364" s="109"/>
      <c r="IN364" s="109"/>
      <c r="IO364" s="109"/>
      <c r="IP364" s="109"/>
    </row>
    <row r="365" spans="1:250" ht="25.5" x14ac:dyDescent="0.2">
      <c r="A365" s="106" t="s">
        <v>366</v>
      </c>
      <c r="B365" s="118" t="s">
        <v>331</v>
      </c>
      <c r="C365" s="118" t="s">
        <v>299</v>
      </c>
      <c r="D365" s="118" t="s">
        <v>557</v>
      </c>
      <c r="E365" s="118" t="s">
        <v>367</v>
      </c>
      <c r="F365" s="108">
        <v>1089.0999999999999</v>
      </c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  <c r="FB365" s="109"/>
      <c r="FC365" s="109"/>
      <c r="FD365" s="109"/>
      <c r="FE365" s="109"/>
      <c r="FF365" s="109"/>
      <c r="FG365" s="109"/>
      <c r="FH365" s="109"/>
      <c r="FI365" s="109"/>
      <c r="FJ365" s="109"/>
      <c r="FK365" s="109"/>
      <c r="FL365" s="109"/>
      <c r="FM365" s="109"/>
      <c r="FN365" s="109"/>
      <c r="FO365" s="109"/>
      <c r="FP365" s="109"/>
      <c r="FQ365" s="109"/>
      <c r="FR365" s="109"/>
      <c r="FS365" s="109"/>
      <c r="FT365" s="109"/>
      <c r="FU365" s="109"/>
      <c r="FV365" s="109"/>
      <c r="FW365" s="109"/>
      <c r="FX365" s="109"/>
      <c r="FY365" s="109"/>
      <c r="FZ365" s="109"/>
      <c r="GA365" s="109"/>
      <c r="GB365" s="109"/>
      <c r="GC365" s="109"/>
      <c r="GD365" s="109"/>
      <c r="GE365" s="109"/>
      <c r="GF365" s="109"/>
      <c r="GG365" s="109"/>
      <c r="GH365" s="109"/>
      <c r="GI365" s="109"/>
      <c r="GJ365" s="109"/>
      <c r="GK365" s="109"/>
      <c r="GL365" s="109"/>
      <c r="GM365" s="109"/>
      <c r="GN365" s="109"/>
      <c r="GO365" s="109"/>
      <c r="GP365" s="109"/>
      <c r="GQ365" s="109"/>
      <c r="GR365" s="109"/>
      <c r="GS365" s="109"/>
      <c r="GT365" s="109"/>
      <c r="GU365" s="109"/>
      <c r="GV365" s="109"/>
      <c r="GW365" s="109"/>
      <c r="GX365" s="109"/>
      <c r="GY365" s="109"/>
      <c r="GZ365" s="109"/>
      <c r="HA365" s="109"/>
      <c r="HB365" s="109"/>
      <c r="HC365" s="109"/>
      <c r="HD365" s="109"/>
      <c r="HE365" s="109"/>
      <c r="HF365" s="109"/>
      <c r="HG365" s="109"/>
      <c r="HH365" s="109"/>
      <c r="HI365" s="109"/>
      <c r="HJ365" s="109"/>
      <c r="HK365" s="109"/>
      <c r="HL365" s="109"/>
      <c r="HM365" s="109"/>
      <c r="HN365" s="109"/>
      <c r="HO365" s="109"/>
      <c r="HP365" s="109"/>
      <c r="HQ365" s="109"/>
      <c r="HR365" s="109"/>
      <c r="HS365" s="109"/>
      <c r="HT365" s="109"/>
      <c r="HU365" s="109"/>
      <c r="HV365" s="109"/>
      <c r="HW365" s="109"/>
      <c r="HX365" s="109"/>
      <c r="HY365" s="109"/>
      <c r="HZ365" s="109"/>
      <c r="IA365" s="109"/>
      <c r="IB365" s="109"/>
      <c r="IC365" s="109"/>
      <c r="ID365" s="109"/>
      <c r="IE365" s="109"/>
      <c r="IF365" s="109"/>
      <c r="IG365" s="109"/>
      <c r="IH365" s="109"/>
      <c r="II365" s="109"/>
      <c r="IJ365" s="109"/>
      <c r="IK365" s="109"/>
      <c r="IL365" s="109"/>
      <c r="IM365" s="109"/>
      <c r="IN365" s="109"/>
      <c r="IO365" s="109"/>
      <c r="IP365" s="109"/>
    </row>
    <row r="366" spans="1:250" ht="25.5" x14ac:dyDescent="0.2">
      <c r="A366" s="106" t="s">
        <v>366</v>
      </c>
      <c r="B366" s="118" t="s">
        <v>331</v>
      </c>
      <c r="C366" s="118" t="s">
        <v>299</v>
      </c>
      <c r="D366" s="118" t="s">
        <v>559</v>
      </c>
      <c r="E366" s="118" t="s">
        <v>367</v>
      </c>
      <c r="F366" s="108">
        <v>0</v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  <c r="FB366" s="109"/>
      <c r="FC366" s="109"/>
      <c r="FD366" s="109"/>
      <c r="FE366" s="109"/>
      <c r="FF366" s="109"/>
      <c r="FG366" s="109"/>
      <c r="FH366" s="109"/>
      <c r="FI366" s="109"/>
      <c r="FJ366" s="109"/>
      <c r="FK366" s="109"/>
      <c r="FL366" s="109"/>
      <c r="FM366" s="109"/>
      <c r="FN366" s="109"/>
      <c r="FO366" s="109"/>
      <c r="FP366" s="109"/>
      <c r="FQ366" s="109"/>
      <c r="FR366" s="109"/>
      <c r="FS366" s="109"/>
      <c r="FT366" s="109"/>
      <c r="FU366" s="109"/>
      <c r="FV366" s="109"/>
      <c r="FW366" s="109"/>
      <c r="FX366" s="109"/>
      <c r="FY366" s="109"/>
      <c r="FZ366" s="109"/>
      <c r="GA366" s="109"/>
      <c r="GB366" s="109"/>
      <c r="GC366" s="109"/>
      <c r="GD366" s="109"/>
      <c r="GE366" s="109"/>
      <c r="GF366" s="109"/>
      <c r="GG366" s="109"/>
      <c r="GH366" s="109"/>
      <c r="GI366" s="109"/>
      <c r="GJ366" s="109"/>
      <c r="GK366" s="109"/>
      <c r="GL366" s="109"/>
      <c r="GM366" s="109"/>
      <c r="GN366" s="109"/>
      <c r="GO366" s="109"/>
      <c r="GP366" s="109"/>
      <c r="GQ366" s="109"/>
      <c r="GR366" s="109"/>
      <c r="GS366" s="109"/>
      <c r="GT366" s="109"/>
      <c r="GU366" s="109"/>
      <c r="GV366" s="109"/>
      <c r="GW366" s="109"/>
      <c r="GX366" s="109"/>
      <c r="GY366" s="109"/>
      <c r="GZ366" s="109"/>
      <c r="HA366" s="109"/>
      <c r="HB366" s="109"/>
      <c r="HC366" s="109"/>
      <c r="HD366" s="109"/>
      <c r="HE366" s="109"/>
      <c r="HF366" s="109"/>
      <c r="HG366" s="109"/>
      <c r="HH366" s="109"/>
      <c r="HI366" s="109"/>
      <c r="HJ366" s="109"/>
      <c r="HK366" s="109"/>
      <c r="HL366" s="109"/>
      <c r="HM366" s="109"/>
      <c r="HN366" s="109"/>
      <c r="HO366" s="109"/>
      <c r="HP366" s="109"/>
      <c r="HQ366" s="109"/>
      <c r="HR366" s="109"/>
      <c r="HS366" s="109"/>
      <c r="HT366" s="109"/>
      <c r="HU366" s="109"/>
      <c r="HV366" s="109"/>
      <c r="HW366" s="109"/>
      <c r="HX366" s="109"/>
      <c r="HY366" s="109"/>
      <c r="HZ366" s="109"/>
      <c r="IA366" s="109"/>
      <c r="IB366" s="109"/>
      <c r="IC366" s="109"/>
      <c r="ID366" s="109"/>
      <c r="IE366" s="109"/>
      <c r="IF366" s="109"/>
      <c r="IG366" s="109"/>
      <c r="IH366" s="109"/>
      <c r="II366" s="109"/>
      <c r="IJ366" s="109"/>
      <c r="IK366" s="109"/>
      <c r="IL366" s="109"/>
      <c r="IM366" s="109"/>
      <c r="IN366" s="109"/>
      <c r="IO366" s="109"/>
      <c r="IP366" s="109"/>
    </row>
    <row r="367" spans="1:250" ht="14.25" x14ac:dyDescent="0.2">
      <c r="A367" s="99" t="s">
        <v>560</v>
      </c>
      <c r="B367" s="97" t="s">
        <v>331</v>
      </c>
      <c r="C367" s="97" t="s">
        <v>323</v>
      </c>
      <c r="D367" s="97"/>
      <c r="E367" s="97"/>
      <c r="F367" s="98">
        <f>SUM(F368)</f>
        <v>698.89</v>
      </c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</row>
    <row r="368" spans="1:250" ht="25.5" x14ac:dyDescent="0.2">
      <c r="A368" s="103" t="s">
        <v>561</v>
      </c>
      <c r="B368" s="123" t="s">
        <v>331</v>
      </c>
      <c r="C368" s="123" t="s">
        <v>323</v>
      </c>
      <c r="D368" s="123" t="s">
        <v>557</v>
      </c>
      <c r="E368" s="123"/>
      <c r="F368" s="105">
        <f>SUM(F369+F370)</f>
        <v>698.89</v>
      </c>
    </row>
    <row r="369" spans="1:250" x14ac:dyDescent="0.2">
      <c r="A369" s="106" t="s">
        <v>319</v>
      </c>
      <c r="B369" s="118" t="s">
        <v>331</v>
      </c>
      <c r="C369" s="118" t="s">
        <v>323</v>
      </c>
      <c r="D369" s="118" t="s">
        <v>557</v>
      </c>
      <c r="E369" s="118" t="s">
        <v>312</v>
      </c>
      <c r="F369" s="108">
        <v>0</v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  <c r="FB369" s="109"/>
      <c r="FC369" s="109"/>
      <c r="FD369" s="109"/>
      <c r="FE369" s="109"/>
      <c r="FF369" s="109"/>
      <c r="FG369" s="109"/>
      <c r="FH369" s="109"/>
      <c r="FI369" s="109"/>
      <c r="FJ369" s="109"/>
      <c r="FK369" s="109"/>
      <c r="FL369" s="109"/>
      <c r="FM369" s="109"/>
      <c r="FN369" s="109"/>
      <c r="FO369" s="109"/>
      <c r="FP369" s="109"/>
      <c r="FQ369" s="109"/>
      <c r="FR369" s="109"/>
      <c r="FS369" s="109"/>
      <c r="FT369" s="109"/>
      <c r="FU369" s="109"/>
      <c r="FV369" s="109"/>
      <c r="FW369" s="109"/>
      <c r="FX369" s="109"/>
      <c r="FY369" s="109"/>
      <c r="FZ369" s="109"/>
      <c r="GA369" s="109"/>
      <c r="GB369" s="109"/>
      <c r="GC369" s="109"/>
      <c r="GD369" s="109"/>
      <c r="GE369" s="109"/>
      <c r="GF369" s="109"/>
      <c r="GG369" s="109"/>
      <c r="GH369" s="109"/>
      <c r="GI369" s="109"/>
      <c r="GJ369" s="109"/>
      <c r="GK369" s="109"/>
      <c r="GL369" s="109"/>
      <c r="GM369" s="109"/>
      <c r="GN369" s="109"/>
      <c r="GO369" s="109"/>
      <c r="GP369" s="109"/>
      <c r="GQ369" s="109"/>
      <c r="GR369" s="109"/>
      <c r="GS369" s="109"/>
      <c r="GT369" s="109"/>
      <c r="GU369" s="109"/>
      <c r="GV369" s="109"/>
      <c r="GW369" s="109"/>
      <c r="GX369" s="109"/>
      <c r="GY369" s="109"/>
      <c r="GZ369" s="109"/>
      <c r="HA369" s="109"/>
      <c r="HB369" s="109"/>
      <c r="HC369" s="109"/>
      <c r="HD369" s="109"/>
      <c r="HE369" s="109"/>
      <c r="HF369" s="109"/>
      <c r="HG369" s="109"/>
      <c r="HH369" s="109"/>
      <c r="HI369" s="109"/>
      <c r="HJ369" s="109"/>
      <c r="HK369" s="109"/>
      <c r="HL369" s="109"/>
      <c r="HM369" s="109"/>
      <c r="HN369" s="109"/>
      <c r="HO369" s="109"/>
      <c r="HP369" s="109"/>
      <c r="HQ369" s="109"/>
      <c r="HR369" s="109"/>
      <c r="HS369" s="109"/>
      <c r="HT369" s="109"/>
      <c r="HU369" s="109"/>
      <c r="HV369" s="109"/>
      <c r="HW369" s="109"/>
      <c r="HX369" s="109"/>
      <c r="HY369" s="109"/>
      <c r="HZ369" s="109"/>
      <c r="IA369" s="109"/>
      <c r="IB369" s="109"/>
      <c r="IC369" s="109"/>
      <c r="ID369" s="109"/>
      <c r="IE369" s="109"/>
      <c r="IF369" s="109"/>
      <c r="IG369" s="109"/>
      <c r="IH369" s="109"/>
      <c r="II369" s="109"/>
      <c r="IJ369" s="109"/>
      <c r="IK369" s="109"/>
      <c r="IL369" s="109"/>
      <c r="IM369" s="109"/>
      <c r="IN369" s="109"/>
      <c r="IO369" s="109"/>
      <c r="IP369" s="109"/>
    </row>
    <row r="370" spans="1:250" ht="25.5" x14ac:dyDescent="0.2">
      <c r="A370" s="106" t="s">
        <v>368</v>
      </c>
      <c r="B370" s="118" t="s">
        <v>331</v>
      </c>
      <c r="C370" s="118" t="s">
        <v>323</v>
      </c>
      <c r="D370" s="118" t="s">
        <v>557</v>
      </c>
      <c r="E370" s="118" t="s">
        <v>369</v>
      </c>
      <c r="F370" s="108">
        <v>698.89</v>
      </c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  <c r="FB370" s="109"/>
      <c r="FC370" s="109"/>
      <c r="FD370" s="109"/>
      <c r="FE370" s="109"/>
      <c r="FF370" s="109"/>
      <c r="FG370" s="109"/>
      <c r="FH370" s="109"/>
      <c r="FI370" s="109"/>
      <c r="FJ370" s="109"/>
      <c r="FK370" s="109"/>
      <c r="FL370" s="109"/>
      <c r="FM370" s="109"/>
      <c r="FN370" s="109"/>
      <c r="FO370" s="109"/>
      <c r="FP370" s="109"/>
      <c r="FQ370" s="109"/>
      <c r="FR370" s="109"/>
      <c r="FS370" s="109"/>
      <c r="FT370" s="109"/>
      <c r="FU370" s="109"/>
      <c r="FV370" s="109"/>
      <c r="FW370" s="109"/>
      <c r="FX370" s="109"/>
      <c r="FY370" s="109"/>
      <c r="FZ370" s="109"/>
      <c r="GA370" s="109"/>
      <c r="GB370" s="109"/>
      <c r="GC370" s="109"/>
      <c r="GD370" s="109"/>
      <c r="GE370" s="109"/>
      <c r="GF370" s="109"/>
      <c r="GG370" s="109"/>
      <c r="GH370" s="109"/>
      <c r="GI370" s="109"/>
      <c r="GJ370" s="109"/>
      <c r="GK370" s="109"/>
      <c r="GL370" s="109"/>
      <c r="GM370" s="109"/>
      <c r="GN370" s="109"/>
      <c r="GO370" s="109"/>
      <c r="GP370" s="109"/>
      <c r="GQ370" s="109"/>
      <c r="GR370" s="109"/>
      <c r="GS370" s="109"/>
      <c r="GT370" s="109"/>
      <c r="GU370" s="109"/>
      <c r="GV370" s="109"/>
      <c r="GW370" s="109"/>
      <c r="GX370" s="109"/>
      <c r="GY370" s="109"/>
      <c r="GZ370" s="109"/>
      <c r="HA370" s="109"/>
      <c r="HB370" s="109"/>
      <c r="HC370" s="109"/>
      <c r="HD370" s="109"/>
      <c r="HE370" s="109"/>
      <c r="HF370" s="109"/>
      <c r="HG370" s="109"/>
      <c r="HH370" s="109"/>
      <c r="HI370" s="109"/>
      <c r="HJ370" s="109"/>
      <c r="HK370" s="109"/>
      <c r="HL370" s="109"/>
      <c r="HM370" s="109"/>
      <c r="HN370" s="109"/>
      <c r="HO370" s="109"/>
      <c r="HP370" s="109"/>
      <c r="HQ370" s="109"/>
      <c r="HR370" s="109"/>
      <c r="HS370" s="109"/>
      <c r="HT370" s="109"/>
      <c r="HU370" s="109"/>
      <c r="HV370" s="109"/>
      <c r="HW370" s="109"/>
      <c r="HX370" s="109"/>
      <c r="HY370" s="109"/>
      <c r="HZ370" s="109"/>
      <c r="IA370" s="109"/>
      <c r="IB370" s="109"/>
      <c r="IC370" s="109"/>
      <c r="ID370" s="109"/>
      <c r="IE370" s="109"/>
      <c r="IF370" s="109"/>
      <c r="IG370" s="109"/>
      <c r="IH370" s="109"/>
      <c r="II370" s="109"/>
      <c r="IJ370" s="109"/>
      <c r="IK370" s="109"/>
      <c r="IL370" s="109"/>
      <c r="IM370" s="109"/>
      <c r="IN370" s="109"/>
      <c r="IO370" s="109"/>
      <c r="IP370" s="109"/>
    </row>
    <row r="371" spans="1:250" ht="15.75" x14ac:dyDescent="0.25">
      <c r="A371" s="96" t="s">
        <v>562</v>
      </c>
      <c r="B371" s="127" t="s">
        <v>400</v>
      </c>
      <c r="C371" s="127"/>
      <c r="D371" s="127"/>
      <c r="E371" s="127"/>
      <c r="F371" s="128">
        <f>SUM(F372)</f>
        <v>2178.6</v>
      </c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  <c r="CW371" s="129"/>
      <c r="CX371" s="129"/>
      <c r="CY371" s="129"/>
      <c r="CZ371" s="129"/>
      <c r="DA371" s="129"/>
      <c r="DB371" s="129"/>
      <c r="DC371" s="129"/>
      <c r="DD371" s="129"/>
      <c r="DE371" s="129"/>
      <c r="DF371" s="129"/>
      <c r="DG371" s="129"/>
      <c r="DH371" s="129"/>
      <c r="DI371" s="129"/>
      <c r="DJ371" s="129"/>
      <c r="DK371" s="129"/>
      <c r="DL371" s="129"/>
      <c r="DM371" s="129"/>
      <c r="DN371" s="129"/>
      <c r="DO371" s="129"/>
      <c r="DP371" s="129"/>
      <c r="DQ371" s="129"/>
      <c r="DR371" s="129"/>
      <c r="DS371" s="129"/>
      <c r="DT371" s="129"/>
      <c r="DU371" s="129"/>
      <c r="DV371" s="129"/>
      <c r="DW371" s="129"/>
      <c r="DX371" s="129"/>
      <c r="DY371" s="129"/>
      <c r="DZ371" s="129"/>
      <c r="EA371" s="129"/>
      <c r="EB371" s="129"/>
      <c r="EC371" s="129"/>
      <c r="ED371" s="129"/>
      <c r="EE371" s="129"/>
      <c r="EF371" s="129"/>
      <c r="EG371" s="129"/>
      <c r="EH371" s="129"/>
      <c r="EI371" s="129"/>
      <c r="EJ371" s="129"/>
      <c r="EK371" s="129"/>
      <c r="EL371" s="129"/>
      <c r="EM371" s="129"/>
      <c r="EN371" s="129"/>
      <c r="EO371" s="129"/>
      <c r="EP371" s="129"/>
      <c r="EQ371" s="129"/>
      <c r="ER371" s="129"/>
      <c r="ES371" s="129"/>
      <c r="ET371" s="129"/>
      <c r="EU371" s="129"/>
      <c r="EV371" s="129"/>
      <c r="EW371" s="129"/>
      <c r="EX371" s="129"/>
      <c r="EY371" s="129"/>
      <c r="EZ371" s="129"/>
      <c r="FA371" s="129"/>
      <c r="FB371" s="129"/>
      <c r="FC371" s="129"/>
      <c r="FD371" s="129"/>
      <c r="FE371" s="129"/>
      <c r="FF371" s="129"/>
      <c r="FG371" s="129"/>
      <c r="FH371" s="129"/>
      <c r="FI371" s="129"/>
      <c r="FJ371" s="129"/>
      <c r="FK371" s="129"/>
      <c r="FL371" s="129"/>
      <c r="FM371" s="129"/>
      <c r="FN371" s="129"/>
      <c r="FO371" s="129"/>
      <c r="FP371" s="129"/>
      <c r="FQ371" s="129"/>
      <c r="FR371" s="129"/>
      <c r="FS371" s="129"/>
      <c r="FT371" s="129"/>
      <c r="FU371" s="129"/>
      <c r="FV371" s="129"/>
      <c r="FW371" s="129"/>
      <c r="FX371" s="129"/>
      <c r="FY371" s="129"/>
      <c r="FZ371" s="129"/>
      <c r="GA371" s="129"/>
      <c r="GB371" s="129"/>
      <c r="GC371" s="129"/>
      <c r="GD371" s="129"/>
      <c r="GE371" s="129"/>
      <c r="GF371" s="129"/>
      <c r="GG371" s="129"/>
      <c r="GH371" s="129"/>
      <c r="GI371" s="129"/>
      <c r="GJ371" s="129"/>
      <c r="GK371" s="129"/>
      <c r="GL371" s="129"/>
      <c r="GM371" s="129"/>
      <c r="GN371" s="129"/>
      <c r="GO371" s="129"/>
      <c r="GP371" s="129"/>
      <c r="GQ371" s="129"/>
      <c r="GR371" s="129"/>
      <c r="GS371" s="129"/>
      <c r="GT371" s="129"/>
      <c r="GU371" s="129"/>
      <c r="GV371" s="129"/>
      <c r="GW371" s="129"/>
      <c r="GX371" s="129"/>
      <c r="GY371" s="129"/>
      <c r="GZ371" s="129"/>
      <c r="HA371" s="129"/>
      <c r="HB371" s="129"/>
      <c r="HC371" s="129"/>
      <c r="HD371" s="129"/>
      <c r="HE371" s="129"/>
      <c r="HF371" s="129"/>
      <c r="HG371" s="129"/>
      <c r="HH371" s="129"/>
      <c r="HI371" s="129"/>
      <c r="HJ371" s="129"/>
      <c r="HK371" s="129"/>
      <c r="HL371" s="129"/>
      <c r="HM371" s="129"/>
      <c r="HN371" s="129"/>
      <c r="HO371" s="129"/>
      <c r="HP371" s="129"/>
      <c r="HQ371" s="129"/>
      <c r="HR371" s="129"/>
      <c r="HS371" s="129"/>
      <c r="HT371" s="129"/>
      <c r="HU371" s="129"/>
      <c r="HV371" s="129"/>
      <c r="HW371" s="129"/>
      <c r="HX371" s="129"/>
      <c r="HY371" s="129"/>
      <c r="HZ371" s="129"/>
      <c r="IA371" s="129"/>
      <c r="IB371" s="129"/>
      <c r="IC371" s="129"/>
      <c r="ID371" s="129"/>
      <c r="IE371" s="129"/>
      <c r="IF371" s="129"/>
      <c r="IG371" s="129"/>
      <c r="IH371" s="129"/>
      <c r="II371" s="129"/>
      <c r="IJ371" s="129"/>
      <c r="IK371" s="129"/>
      <c r="IL371" s="129"/>
      <c r="IM371" s="129"/>
      <c r="IN371" s="129"/>
      <c r="IO371" s="129"/>
      <c r="IP371" s="129"/>
    </row>
    <row r="372" spans="1:250" ht="15" x14ac:dyDescent="0.25">
      <c r="A372" s="99" t="s">
        <v>563</v>
      </c>
      <c r="B372" s="97" t="s">
        <v>400</v>
      </c>
      <c r="C372" s="97" t="s">
        <v>299</v>
      </c>
      <c r="D372" s="97"/>
      <c r="E372" s="97"/>
      <c r="F372" s="98">
        <f>SUM(F373+F375)</f>
        <v>2178.6</v>
      </c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  <c r="BI372" s="165"/>
      <c r="BJ372" s="165"/>
      <c r="BK372" s="165"/>
      <c r="BL372" s="165"/>
      <c r="BM372" s="165"/>
      <c r="BN372" s="165"/>
      <c r="BO372" s="165"/>
      <c r="BP372" s="165"/>
      <c r="BQ372" s="165"/>
      <c r="BR372" s="165"/>
      <c r="BS372" s="165"/>
      <c r="BT372" s="165"/>
      <c r="BU372" s="165"/>
      <c r="BV372" s="165"/>
      <c r="BW372" s="165"/>
      <c r="BX372" s="165"/>
      <c r="BY372" s="165"/>
      <c r="BZ372" s="165"/>
      <c r="CA372" s="165"/>
      <c r="CB372" s="165"/>
      <c r="CC372" s="165"/>
      <c r="CD372" s="165"/>
      <c r="CE372" s="165"/>
      <c r="CF372" s="165"/>
      <c r="CG372" s="165"/>
      <c r="CH372" s="165"/>
      <c r="CI372" s="165"/>
      <c r="CJ372" s="165"/>
      <c r="CK372" s="165"/>
      <c r="CL372" s="165"/>
      <c r="CM372" s="165"/>
      <c r="CN372" s="165"/>
      <c r="CO372" s="165"/>
      <c r="CP372" s="165"/>
      <c r="CQ372" s="165"/>
      <c r="CR372" s="165"/>
      <c r="CS372" s="165"/>
      <c r="CT372" s="165"/>
      <c r="CU372" s="165"/>
      <c r="CV372" s="165"/>
      <c r="CW372" s="165"/>
      <c r="CX372" s="165"/>
      <c r="CY372" s="165"/>
      <c r="CZ372" s="165"/>
      <c r="DA372" s="165"/>
      <c r="DB372" s="165"/>
      <c r="DC372" s="165"/>
      <c r="DD372" s="165"/>
      <c r="DE372" s="165"/>
      <c r="DF372" s="165"/>
      <c r="DG372" s="165"/>
      <c r="DH372" s="165"/>
      <c r="DI372" s="165"/>
      <c r="DJ372" s="165"/>
      <c r="DK372" s="165"/>
      <c r="DL372" s="165"/>
      <c r="DM372" s="165"/>
      <c r="DN372" s="165"/>
      <c r="DO372" s="165"/>
      <c r="DP372" s="165"/>
      <c r="DQ372" s="165"/>
      <c r="DR372" s="165"/>
      <c r="DS372" s="165"/>
      <c r="DT372" s="165"/>
      <c r="DU372" s="165"/>
      <c r="DV372" s="165"/>
      <c r="DW372" s="165"/>
      <c r="DX372" s="165"/>
      <c r="DY372" s="165"/>
      <c r="DZ372" s="165"/>
      <c r="EA372" s="165"/>
      <c r="EB372" s="165"/>
      <c r="EC372" s="165"/>
      <c r="ED372" s="165"/>
      <c r="EE372" s="165"/>
      <c r="EF372" s="165"/>
      <c r="EG372" s="165"/>
      <c r="EH372" s="165"/>
      <c r="EI372" s="165"/>
      <c r="EJ372" s="165"/>
      <c r="EK372" s="165"/>
      <c r="EL372" s="165"/>
      <c r="EM372" s="165"/>
      <c r="EN372" s="165"/>
      <c r="EO372" s="165"/>
      <c r="EP372" s="165"/>
      <c r="EQ372" s="165"/>
      <c r="ER372" s="165"/>
      <c r="ES372" s="165"/>
      <c r="ET372" s="165"/>
      <c r="EU372" s="165"/>
      <c r="EV372" s="165"/>
      <c r="EW372" s="165"/>
      <c r="EX372" s="165"/>
      <c r="EY372" s="165"/>
      <c r="EZ372" s="165"/>
      <c r="FA372" s="165"/>
      <c r="FB372" s="165"/>
      <c r="FC372" s="165"/>
      <c r="FD372" s="165"/>
      <c r="FE372" s="165"/>
      <c r="FF372" s="165"/>
      <c r="FG372" s="165"/>
      <c r="FH372" s="165"/>
      <c r="FI372" s="165"/>
      <c r="FJ372" s="165"/>
      <c r="FK372" s="165"/>
      <c r="FL372" s="165"/>
      <c r="FM372" s="165"/>
      <c r="FN372" s="165"/>
      <c r="FO372" s="165"/>
      <c r="FP372" s="165"/>
      <c r="FQ372" s="165"/>
      <c r="FR372" s="165"/>
      <c r="FS372" s="165"/>
      <c r="FT372" s="165"/>
      <c r="FU372" s="165"/>
      <c r="FV372" s="165"/>
      <c r="FW372" s="165"/>
      <c r="FX372" s="165"/>
      <c r="FY372" s="165"/>
      <c r="FZ372" s="165"/>
      <c r="GA372" s="165"/>
      <c r="GB372" s="165"/>
      <c r="GC372" s="165"/>
      <c r="GD372" s="165"/>
      <c r="GE372" s="165"/>
      <c r="GF372" s="165"/>
      <c r="GG372" s="165"/>
      <c r="GH372" s="165"/>
      <c r="GI372" s="165"/>
      <c r="GJ372" s="165"/>
      <c r="GK372" s="165"/>
      <c r="GL372" s="165"/>
      <c r="GM372" s="165"/>
      <c r="GN372" s="165"/>
      <c r="GO372" s="165"/>
      <c r="GP372" s="165"/>
      <c r="GQ372" s="165"/>
      <c r="GR372" s="165"/>
      <c r="GS372" s="165"/>
      <c r="GT372" s="165"/>
      <c r="GU372" s="165"/>
      <c r="GV372" s="165"/>
      <c r="GW372" s="165"/>
      <c r="GX372" s="165"/>
      <c r="GY372" s="165"/>
      <c r="GZ372" s="165"/>
      <c r="HA372" s="165"/>
      <c r="HB372" s="165"/>
      <c r="HC372" s="165"/>
      <c r="HD372" s="165"/>
      <c r="HE372" s="165"/>
      <c r="HF372" s="165"/>
      <c r="HG372" s="165"/>
      <c r="HH372" s="165"/>
      <c r="HI372" s="165"/>
      <c r="HJ372" s="165"/>
      <c r="HK372" s="165"/>
      <c r="HL372" s="165"/>
      <c r="HM372" s="165"/>
      <c r="HN372" s="165"/>
      <c r="HO372" s="165"/>
      <c r="HP372" s="165"/>
      <c r="HQ372" s="165"/>
      <c r="HR372" s="165"/>
      <c r="HS372" s="165"/>
      <c r="HT372" s="165"/>
      <c r="HU372" s="165"/>
      <c r="HV372" s="165"/>
      <c r="HW372" s="165"/>
      <c r="HX372" s="165"/>
      <c r="HY372" s="165"/>
      <c r="HZ372" s="165"/>
      <c r="IA372" s="165"/>
      <c r="IB372" s="165"/>
      <c r="IC372" s="165"/>
      <c r="ID372" s="165"/>
      <c r="IE372" s="165"/>
      <c r="IF372" s="165"/>
      <c r="IG372" s="165"/>
      <c r="IH372" s="165"/>
      <c r="II372" s="165"/>
      <c r="IJ372" s="165"/>
      <c r="IK372" s="165"/>
      <c r="IL372" s="165"/>
      <c r="IM372" s="165"/>
      <c r="IN372" s="165"/>
      <c r="IO372" s="165"/>
      <c r="IP372" s="165"/>
    </row>
    <row r="373" spans="1:250" x14ac:dyDescent="0.2">
      <c r="A373" s="103" t="s">
        <v>563</v>
      </c>
      <c r="B373" s="123" t="s">
        <v>400</v>
      </c>
      <c r="C373" s="123" t="s">
        <v>299</v>
      </c>
      <c r="D373" s="123" t="s">
        <v>564</v>
      </c>
      <c r="E373" s="123"/>
      <c r="F373" s="105">
        <f>SUM(F374)</f>
        <v>2000</v>
      </c>
    </row>
    <row r="374" spans="1:250" s="109" customFormat="1" ht="25.5" x14ac:dyDescent="0.2">
      <c r="A374" s="106" t="s">
        <v>368</v>
      </c>
      <c r="B374" s="118" t="s">
        <v>400</v>
      </c>
      <c r="C374" s="118" t="s">
        <v>299</v>
      </c>
      <c r="D374" s="118" t="s">
        <v>564</v>
      </c>
      <c r="E374" s="118" t="s">
        <v>369</v>
      </c>
      <c r="F374" s="108">
        <v>2000</v>
      </c>
    </row>
    <row r="375" spans="1:250" x14ac:dyDescent="0.2">
      <c r="A375" s="103" t="s">
        <v>565</v>
      </c>
      <c r="B375" s="123" t="s">
        <v>566</v>
      </c>
      <c r="C375" s="123" t="s">
        <v>299</v>
      </c>
      <c r="D375" s="123" t="s">
        <v>567</v>
      </c>
      <c r="E375" s="123"/>
      <c r="F375" s="105">
        <f>SUM(F376)</f>
        <v>178.6</v>
      </c>
    </row>
    <row r="376" spans="1:250" s="109" customFormat="1" ht="25.5" x14ac:dyDescent="0.2">
      <c r="A376" s="106" t="s">
        <v>368</v>
      </c>
      <c r="B376" s="118" t="s">
        <v>400</v>
      </c>
      <c r="C376" s="118" t="s">
        <v>299</v>
      </c>
      <c r="D376" s="118" t="s">
        <v>567</v>
      </c>
      <c r="E376" s="118" t="s">
        <v>369</v>
      </c>
      <c r="F376" s="108">
        <v>178.6</v>
      </c>
    </row>
    <row r="377" spans="1:250" ht="15.75" x14ac:dyDescent="0.25">
      <c r="A377" s="96" t="s">
        <v>568</v>
      </c>
      <c r="B377" s="127" t="s">
        <v>335</v>
      </c>
      <c r="C377" s="127"/>
      <c r="D377" s="127"/>
      <c r="E377" s="127"/>
      <c r="F377" s="128">
        <f>SUM(F378)</f>
        <v>0</v>
      </c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68"/>
      <c r="BD377" s="168"/>
      <c r="BE377" s="168"/>
      <c r="BF377" s="168"/>
      <c r="BG377" s="168"/>
      <c r="BH377" s="168"/>
      <c r="BI377" s="168"/>
      <c r="BJ377" s="168"/>
      <c r="BK377" s="168"/>
      <c r="BL377" s="168"/>
      <c r="BM377" s="168"/>
      <c r="BN377" s="168"/>
      <c r="BO377" s="168"/>
      <c r="BP377" s="168"/>
      <c r="BQ377" s="168"/>
      <c r="BR377" s="168"/>
      <c r="BS377" s="168"/>
      <c r="BT377" s="168"/>
      <c r="BU377" s="168"/>
      <c r="BV377" s="168"/>
      <c r="BW377" s="168"/>
      <c r="BX377" s="168"/>
      <c r="BY377" s="168"/>
      <c r="BZ377" s="168"/>
      <c r="CA377" s="168"/>
      <c r="CB377" s="168"/>
      <c r="CC377" s="168"/>
      <c r="CD377" s="168"/>
      <c r="CE377" s="168"/>
      <c r="CF377" s="168"/>
      <c r="CG377" s="168"/>
      <c r="CH377" s="168"/>
      <c r="CI377" s="168"/>
      <c r="CJ377" s="168"/>
      <c r="CK377" s="168"/>
      <c r="CL377" s="168"/>
      <c r="CM377" s="168"/>
      <c r="CN377" s="168"/>
      <c r="CO377" s="168"/>
      <c r="CP377" s="168"/>
      <c r="CQ377" s="168"/>
      <c r="CR377" s="168"/>
      <c r="CS377" s="168"/>
      <c r="CT377" s="168"/>
      <c r="CU377" s="168"/>
      <c r="CV377" s="168"/>
      <c r="CW377" s="168"/>
      <c r="CX377" s="168"/>
      <c r="CY377" s="168"/>
      <c r="CZ377" s="168"/>
      <c r="DA377" s="168"/>
      <c r="DB377" s="168"/>
      <c r="DC377" s="168"/>
      <c r="DD377" s="168"/>
      <c r="DE377" s="168"/>
      <c r="DF377" s="168"/>
      <c r="DG377" s="168"/>
      <c r="DH377" s="168"/>
      <c r="DI377" s="168"/>
      <c r="DJ377" s="168"/>
      <c r="DK377" s="168"/>
      <c r="DL377" s="168"/>
      <c r="DM377" s="168"/>
      <c r="DN377" s="168"/>
      <c r="DO377" s="168"/>
      <c r="DP377" s="168"/>
      <c r="DQ377" s="168"/>
      <c r="DR377" s="168"/>
      <c r="DS377" s="168"/>
      <c r="DT377" s="168"/>
      <c r="DU377" s="168"/>
      <c r="DV377" s="168"/>
      <c r="DW377" s="168"/>
      <c r="DX377" s="168"/>
      <c r="DY377" s="168"/>
      <c r="DZ377" s="168"/>
      <c r="EA377" s="168"/>
      <c r="EB377" s="168"/>
      <c r="EC377" s="168"/>
      <c r="ED377" s="168"/>
      <c r="EE377" s="168"/>
      <c r="EF377" s="168"/>
      <c r="EG377" s="168"/>
      <c r="EH377" s="168"/>
      <c r="EI377" s="168"/>
      <c r="EJ377" s="168"/>
      <c r="EK377" s="168"/>
      <c r="EL377" s="168"/>
      <c r="EM377" s="168"/>
      <c r="EN377" s="168"/>
      <c r="EO377" s="168"/>
      <c r="EP377" s="168"/>
      <c r="EQ377" s="168"/>
      <c r="ER377" s="168"/>
      <c r="ES377" s="168"/>
      <c r="ET377" s="168"/>
      <c r="EU377" s="168"/>
      <c r="EV377" s="168"/>
      <c r="EW377" s="168"/>
      <c r="EX377" s="168"/>
      <c r="EY377" s="168"/>
      <c r="EZ377" s="168"/>
      <c r="FA377" s="168"/>
      <c r="FB377" s="168"/>
      <c r="FC377" s="168"/>
      <c r="FD377" s="168"/>
      <c r="FE377" s="168"/>
      <c r="FF377" s="168"/>
      <c r="FG377" s="168"/>
      <c r="FH377" s="168"/>
      <c r="FI377" s="168"/>
      <c r="FJ377" s="168"/>
      <c r="FK377" s="168"/>
      <c r="FL377" s="168"/>
      <c r="FM377" s="168"/>
      <c r="FN377" s="168"/>
      <c r="FO377" s="168"/>
      <c r="FP377" s="168"/>
      <c r="FQ377" s="168"/>
      <c r="FR377" s="168"/>
      <c r="FS377" s="168"/>
      <c r="FT377" s="168"/>
      <c r="FU377" s="168"/>
      <c r="FV377" s="168"/>
      <c r="FW377" s="168"/>
      <c r="FX377" s="168"/>
      <c r="FY377" s="168"/>
      <c r="FZ377" s="168"/>
      <c r="GA377" s="168"/>
      <c r="GB377" s="168"/>
      <c r="GC377" s="168"/>
      <c r="GD377" s="168"/>
      <c r="GE377" s="168"/>
      <c r="GF377" s="168"/>
      <c r="GG377" s="168"/>
      <c r="GH377" s="168"/>
      <c r="GI377" s="168"/>
      <c r="GJ377" s="168"/>
      <c r="GK377" s="168"/>
      <c r="GL377" s="168"/>
      <c r="GM377" s="168"/>
      <c r="GN377" s="168"/>
      <c r="GO377" s="168"/>
      <c r="GP377" s="168"/>
      <c r="GQ377" s="168"/>
      <c r="GR377" s="168"/>
      <c r="GS377" s="168"/>
      <c r="GT377" s="168"/>
      <c r="GU377" s="168"/>
      <c r="GV377" s="168"/>
      <c r="GW377" s="168"/>
      <c r="GX377" s="168"/>
      <c r="GY377" s="168"/>
      <c r="GZ377" s="168"/>
      <c r="HA377" s="168"/>
      <c r="HB377" s="168"/>
      <c r="HC377" s="168"/>
      <c r="HD377" s="168"/>
      <c r="HE377" s="168"/>
      <c r="HF377" s="168"/>
      <c r="HG377" s="168"/>
      <c r="HH377" s="168"/>
      <c r="HI377" s="168"/>
      <c r="HJ377" s="168"/>
      <c r="HK377" s="168"/>
      <c r="HL377" s="168"/>
      <c r="HM377" s="168"/>
      <c r="HN377" s="168"/>
      <c r="HO377" s="168"/>
      <c r="HP377" s="168"/>
      <c r="HQ377" s="168"/>
      <c r="HR377" s="168"/>
      <c r="HS377" s="168"/>
      <c r="HT377" s="168"/>
      <c r="HU377" s="168"/>
      <c r="HV377" s="168"/>
      <c r="HW377" s="168"/>
      <c r="HX377" s="168"/>
      <c r="HY377" s="168"/>
      <c r="HZ377" s="168"/>
      <c r="IA377" s="168"/>
      <c r="IB377" s="168"/>
      <c r="IC377" s="168"/>
      <c r="ID377" s="168"/>
      <c r="IE377" s="168"/>
      <c r="IF377" s="168"/>
      <c r="IG377" s="168"/>
      <c r="IH377" s="168"/>
      <c r="II377" s="168"/>
      <c r="IJ377" s="168"/>
      <c r="IK377" s="168"/>
      <c r="IL377" s="168"/>
      <c r="IM377" s="168"/>
      <c r="IN377" s="168"/>
      <c r="IO377" s="168"/>
      <c r="IP377" s="168"/>
    </row>
    <row r="378" spans="1:250" ht="15" x14ac:dyDescent="0.25">
      <c r="A378" s="169" t="s">
        <v>569</v>
      </c>
      <c r="B378" s="170" t="s">
        <v>335</v>
      </c>
      <c r="C378" s="170" t="s">
        <v>297</v>
      </c>
      <c r="D378" s="170"/>
      <c r="E378" s="170"/>
      <c r="F378" s="171">
        <f>SUM(F379)</f>
        <v>0</v>
      </c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  <c r="BI378" s="165"/>
      <c r="BJ378" s="165"/>
      <c r="BK378" s="165"/>
      <c r="BL378" s="165"/>
      <c r="BM378" s="165"/>
      <c r="BN378" s="165"/>
      <c r="BO378" s="165"/>
      <c r="BP378" s="165"/>
      <c r="BQ378" s="165"/>
      <c r="BR378" s="165"/>
      <c r="BS378" s="165"/>
      <c r="BT378" s="165"/>
      <c r="BU378" s="165"/>
      <c r="BV378" s="165"/>
      <c r="BW378" s="165"/>
      <c r="BX378" s="165"/>
      <c r="BY378" s="165"/>
      <c r="BZ378" s="165"/>
      <c r="CA378" s="165"/>
      <c r="CB378" s="165"/>
      <c r="CC378" s="165"/>
      <c r="CD378" s="165"/>
      <c r="CE378" s="165"/>
      <c r="CF378" s="165"/>
      <c r="CG378" s="165"/>
      <c r="CH378" s="165"/>
      <c r="CI378" s="165"/>
      <c r="CJ378" s="165"/>
      <c r="CK378" s="165"/>
      <c r="CL378" s="165"/>
      <c r="CM378" s="165"/>
      <c r="CN378" s="165"/>
      <c r="CO378" s="165"/>
      <c r="CP378" s="165"/>
      <c r="CQ378" s="165"/>
      <c r="CR378" s="165"/>
      <c r="CS378" s="165"/>
      <c r="CT378" s="165"/>
      <c r="CU378" s="165"/>
      <c r="CV378" s="165"/>
      <c r="CW378" s="165"/>
      <c r="CX378" s="165"/>
      <c r="CY378" s="165"/>
      <c r="CZ378" s="165"/>
      <c r="DA378" s="165"/>
      <c r="DB378" s="165"/>
      <c r="DC378" s="165"/>
      <c r="DD378" s="165"/>
      <c r="DE378" s="165"/>
      <c r="DF378" s="165"/>
      <c r="DG378" s="165"/>
      <c r="DH378" s="165"/>
      <c r="DI378" s="165"/>
      <c r="DJ378" s="165"/>
      <c r="DK378" s="165"/>
      <c r="DL378" s="165"/>
      <c r="DM378" s="165"/>
      <c r="DN378" s="165"/>
      <c r="DO378" s="165"/>
      <c r="DP378" s="165"/>
      <c r="DQ378" s="165"/>
      <c r="DR378" s="165"/>
      <c r="DS378" s="165"/>
      <c r="DT378" s="165"/>
      <c r="DU378" s="165"/>
      <c r="DV378" s="165"/>
      <c r="DW378" s="165"/>
      <c r="DX378" s="165"/>
      <c r="DY378" s="165"/>
      <c r="DZ378" s="165"/>
      <c r="EA378" s="165"/>
      <c r="EB378" s="165"/>
      <c r="EC378" s="165"/>
      <c r="ED378" s="165"/>
      <c r="EE378" s="165"/>
      <c r="EF378" s="165"/>
      <c r="EG378" s="165"/>
      <c r="EH378" s="165"/>
      <c r="EI378" s="165"/>
      <c r="EJ378" s="165"/>
      <c r="EK378" s="165"/>
      <c r="EL378" s="165"/>
      <c r="EM378" s="165"/>
      <c r="EN378" s="165"/>
      <c r="EO378" s="165"/>
      <c r="EP378" s="165"/>
      <c r="EQ378" s="165"/>
      <c r="ER378" s="165"/>
      <c r="ES378" s="165"/>
      <c r="ET378" s="165"/>
      <c r="EU378" s="165"/>
      <c r="EV378" s="165"/>
      <c r="EW378" s="165"/>
      <c r="EX378" s="165"/>
      <c r="EY378" s="165"/>
      <c r="EZ378" s="165"/>
      <c r="FA378" s="165"/>
      <c r="FB378" s="165"/>
      <c r="FC378" s="165"/>
      <c r="FD378" s="165"/>
      <c r="FE378" s="165"/>
      <c r="FF378" s="165"/>
      <c r="FG378" s="165"/>
      <c r="FH378" s="165"/>
      <c r="FI378" s="165"/>
      <c r="FJ378" s="165"/>
      <c r="FK378" s="165"/>
      <c r="FL378" s="165"/>
      <c r="FM378" s="165"/>
      <c r="FN378" s="165"/>
      <c r="FO378" s="165"/>
      <c r="FP378" s="165"/>
      <c r="FQ378" s="165"/>
      <c r="FR378" s="165"/>
      <c r="FS378" s="165"/>
      <c r="FT378" s="165"/>
      <c r="FU378" s="165"/>
      <c r="FV378" s="165"/>
      <c r="FW378" s="165"/>
      <c r="FX378" s="165"/>
      <c r="FY378" s="165"/>
      <c r="FZ378" s="165"/>
      <c r="GA378" s="165"/>
      <c r="GB378" s="165"/>
      <c r="GC378" s="165"/>
      <c r="GD378" s="165"/>
      <c r="GE378" s="165"/>
      <c r="GF378" s="165"/>
      <c r="GG378" s="165"/>
      <c r="GH378" s="165"/>
      <c r="GI378" s="165"/>
      <c r="GJ378" s="165"/>
      <c r="GK378" s="165"/>
      <c r="GL378" s="165"/>
      <c r="GM378" s="165"/>
      <c r="GN378" s="165"/>
      <c r="GO378" s="165"/>
      <c r="GP378" s="165"/>
      <c r="GQ378" s="165"/>
      <c r="GR378" s="165"/>
      <c r="GS378" s="165"/>
      <c r="GT378" s="165"/>
      <c r="GU378" s="165"/>
      <c r="GV378" s="165"/>
      <c r="GW378" s="165"/>
      <c r="GX378" s="165"/>
      <c r="GY378" s="165"/>
      <c r="GZ378" s="165"/>
      <c r="HA378" s="165"/>
      <c r="HB378" s="165"/>
      <c r="HC378" s="165"/>
      <c r="HD378" s="165"/>
      <c r="HE378" s="165"/>
      <c r="HF378" s="165"/>
      <c r="HG378" s="165"/>
      <c r="HH378" s="165"/>
      <c r="HI378" s="165"/>
      <c r="HJ378" s="165"/>
      <c r="HK378" s="165"/>
      <c r="HL378" s="165"/>
      <c r="HM378" s="165"/>
      <c r="HN378" s="165"/>
      <c r="HO378" s="165"/>
      <c r="HP378" s="165"/>
      <c r="HQ378" s="165"/>
      <c r="HR378" s="165"/>
      <c r="HS378" s="165"/>
      <c r="HT378" s="165"/>
      <c r="HU378" s="165"/>
      <c r="HV378" s="165"/>
      <c r="HW378" s="165"/>
      <c r="HX378" s="165"/>
      <c r="HY378" s="165"/>
      <c r="HZ378" s="165"/>
      <c r="IA378" s="165"/>
      <c r="IB378" s="165"/>
      <c r="IC378" s="165"/>
      <c r="ID378" s="165"/>
      <c r="IE378" s="165"/>
      <c r="IF378" s="165"/>
      <c r="IG378" s="165"/>
      <c r="IH378" s="165"/>
      <c r="II378" s="165"/>
      <c r="IJ378" s="165"/>
      <c r="IK378" s="165"/>
      <c r="IL378" s="165"/>
      <c r="IM378" s="165"/>
      <c r="IN378" s="165"/>
      <c r="IO378" s="165"/>
      <c r="IP378" s="165"/>
    </row>
    <row r="379" spans="1:250" x14ac:dyDescent="0.2">
      <c r="A379" s="106" t="s">
        <v>570</v>
      </c>
      <c r="B379" s="118" t="s">
        <v>335</v>
      </c>
      <c r="C379" s="118" t="s">
        <v>297</v>
      </c>
      <c r="D379" s="118" t="s">
        <v>574</v>
      </c>
      <c r="E379" s="118"/>
      <c r="F379" s="108">
        <f>SUM(F380)</f>
        <v>0</v>
      </c>
    </row>
    <row r="380" spans="1:250" s="109" customFormat="1" x14ac:dyDescent="0.2">
      <c r="A380" s="106" t="s">
        <v>572</v>
      </c>
      <c r="B380" s="118" t="s">
        <v>335</v>
      </c>
      <c r="C380" s="118" t="s">
        <v>297</v>
      </c>
      <c r="D380" s="118" t="s">
        <v>574</v>
      </c>
      <c r="E380" s="118" t="s">
        <v>573</v>
      </c>
      <c r="F380" s="108">
        <v>0</v>
      </c>
    </row>
    <row r="381" spans="1:250" ht="14.25" x14ac:dyDescent="0.2">
      <c r="A381" s="99" t="s">
        <v>575</v>
      </c>
      <c r="B381" s="97"/>
      <c r="C381" s="97"/>
      <c r="D381" s="97"/>
      <c r="E381" s="97"/>
      <c r="F381" s="98">
        <f>SUM(F10+F91+F95+F104+F127+F197+F203+F276+F300+F359+F371+F377)</f>
        <v>1092323.4800000002</v>
      </c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  <c r="CA381" s="172"/>
      <c r="CB381" s="172"/>
      <c r="CC381" s="172"/>
      <c r="CD381" s="172"/>
      <c r="CE381" s="172"/>
      <c r="CF381" s="172"/>
      <c r="CG381" s="172"/>
      <c r="CH381" s="172"/>
      <c r="CI381" s="172"/>
      <c r="CJ381" s="172"/>
      <c r="CK381" s="172"/>
      <c r="CL381" s="172"/>
      <c r="CM381" s="172"/>
      <c r="CN381" s="172"/>
      <c r="CO381" s="172"/>
      <c r="CP381" s="172"/>
      <c r="CQ381" s="172"/>
      <c r="CR381" s="172"/>
      <c r="CS381" s="172"/>
      <c r="CT381" s="172"/>
      <c r="CU381" s="172"/>
      <c r="CV381" s="172"/>
      <c r="CW381" s="172"/>
      <c r="CX381" s="172"/>
      <c r="CY381" s="172"/>
      <c r="CZ381" s="172"/>
      <c r="DA381" s="172"/>
      <c r="DB381" s="172"/>
      <c r="DC381" s="172"/>
      <c r="DD381" s="172"/>
      <c r="DE381" s="172"/>
      <c r="DF381" s="172"/>
      <c r="DG381" s="172"/>
      <c r="DH381" s="172"/>
      <c r="DI381" s="172"/>
      <c r="DJ381" s="172"/>
      <c r="DK381" s="172"/>
      <c r="DL381" s="172"/>
      <c r="DM381" s="172"/>
      <c r="DN381" s="172"/>
      <c r="DO381" s="172"/>
      <c r="DP381" s="172"/>
      <c r="DQ381" s="172"/>
      <c r="DR381" s="172"/>
      <c r="DS381" s="172"/>
      <c r="DT381" s="172"/>
      <c r="DU381" s="172"/>
      <c r="DV381" s="172"/>
      <c r="DW381" s="172"/>
      <c r="DX381" s="172"/>
      <c r="DY381" s="172"/>
      <c r="DZ381" s="172"/>
      <c r="EA381" s="172"/>
      <c r="EB381" s="172"/>
      <c r="EC381" s="172"/>
      <c r="ED381" s="172"/>
      <c r="EE381" s="172"/>
      <c r="EF381" s="172"/>
      <c r="EG381" s="172"/>
      <c r="EH381" s="172"/>
      <c r="EI381" s="172"/>
      <c r="EJ381" s="172"/>
      <c r="EK381" s="172"/>
      <c r="EL381" s="172"/>
      <c r="EM381" s="172"/>
      <c r="EN381" s="172"/>
      <c r="EO381" s="172"/>
      <c r="EP381" s="172"/>
      <c r="EQ381" s="172"/>
      <c r="ER381" s="172"/>
      <c r="ES381" s="172"/>
      <c r="ET381" s="172"/>
      <c r="EU381" s="172"/>
      <c r="EV381" s="172"/>
      <c r="EW381" s="172"/>
      <c r="EX381" s="172"/>
      <c r="EY381" s="172"/>
      <c r="EZ381" s="172"/>
      <c r="FA381" s="172"/>
      <c r="FB381" s="172"/>
      <c r="FC381" s="172"/>
      <c r="FD381" s="172"/>
      <c r="FE381" s="172"/>
      <c r="FF381" s="172"/>
      <c r="FG381" s="172"/>
      <c r="FH381" s="172"/>
      <c r="FI381" s="172"/>
      <c r="FJ381" s="172"/>
      <c r="FK381" s="172"/>
      <c r="FL381" s="172"/>
      <c r="FM381" s="172"/>
      <c r="FN381" s="172"/>
      <c r="FO381" s="172"/>
      <c r="FP381" s="172"/>
      <c r="FQ381" s="172"/>
      <c r="FR381" s="172"/>
      <c r="FS381" s="172"/>
      <c r="FT381" s="172"/>
      <c r="FU381" s="172"/>
      <c r="FV381" s="172"/>
      <c r="FW381" s="172"/>
      <c r="FX381" s="172"/>
      <c r="FY381" s="172"/>
      <c r="FZ381" s="172"/>
      <c r="GA381" s="172"/>
      <c r="GB381" s="172"/>
      <c r="GC381" s="172"/>
      <c r="GD381" s="172"/>
      <c r="GE381" s="172"/>
      <c r="GF381" s="172"/>
      <c r="GG381" s="172"/>
      <c r="GH381" s="172"/>
      <c r="GI381" s="172"/>
      <c r="GJ381" s="172"/>
      <c r="GK381" s="172"/>
      <c r="GL381" s="172"/>
      <c r="GM381" s="172"/>
      <c r="GN381" s="172"/>
      <c r="GO381" s="172"/>
      <c r="GP381" s="172"/>
      <c r="GQ381" s="172"/>
      <c r="GR381" s="172"/>
      <c r="GS381" s="172"/>
      <c r="GT381" s="172"/>
      <c r="GU381" s="172"/>
      <c r="GV381" s="172"/>
      <c r="GW381" s="172"/>
      <c r="GX381" s="172"/>
      <c r="GY381" s="172"/>
      <c r="GZ381" s="172"/>
      <c r="HA381" s="172"/>
      <c r="HB381" s="172"/>
      <c r="HC381" s="172"/>
      <c r="HD381" s="172"/>
      <c r="HE381" s="172"/>
      <c r="HF381" s="172"/>
      <c r="HG381" s="172"/>
      <c r="HH381" s="172"/>
      <c r="HI381" s="172"/>
      <c r="HJ381" s="172"/>
      <c r="HK381" s="172"/>
      <c r="HL381" s="172"/>
      <c r="HM381" s="172"/>
      <c r="HN381" s="172"/>
      <c r="HO381" s="172"/>
      <c r="HP381" s="172"/>
      <c r="HQ381" s="172"/>
      <c r="HR381" s="172"/>
      <c r="HS381" s="172"/>
      <c r="HT381" s="172"/>
      <c r="HU381" s="172"/>
      <c r="HV381" s="172"/>
      <c r="HW381" s="172"/>
      <c r="HX381" s="172"/>
      <c r="HY381" s="172"/>
      <c r="HZ381" s="172"/>
      <c r="IA381" s="172"/>
      <c r="IB381" s="172"/>
      <c r="IC381" s="172"/>
      <c r="ID381" s="172"/>
      <c r="IE381" s="172"/>
      <c r="IF381" s="172"/>
      <c r="IG381" s="172"/>
      <c r="IH381" s="172"/>
      <c r="II381" s="172"/>
      <c r="IJ381" s="172"/>
      <c r="IK381" s="172"/>
      <c r="IL381" s="172"/>
      <c r="IM381" s="172"/>
      <c r="IN381" s="172"/>
      <c r="IO381" s="172"/>
      <c r="IP381" s="172"/>
    </row>
  </sheetData>
  <mergeCells count="10">
    <mergeCell ref="F7:F8"/>
    <mergeCell ref="A1:F1"/>
    <mergeCell ref="A2:F2"/>
    <mergeCell ref="A3:F3"/>
    <mergeCell ref="A5:F5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6"/>
  <sheetViews>
    <sheetView workbookViewId="0">
      <selection activeCell="A3" sqref="A3:G3"/>
    </sheetView>
  </sheetViews>
  <sheetFormatPr defaultColWidth="5.42578125" defaultRowHeight="12.75" x14ac:dyDescent="0.2"/>
  <cols>
    <col min="1" max="1" width="68" style="89" customWidth="1"/>
    <col min="2" max="2" width="7.28515625" style="298" customWidth="1"/>
    <col min="3" max="4" width="7.7109375" style="173" customWidth="1"/>
    <col min="5" max="5" width="13.7109375" style="173" customWidth="1"/>
    <col min="6" max="6" width="6" style="173" customWidth="1"/>
    <col min="7" max="7" width="15.42578125" style="300" customWidth="1"/>
    <col min="8" max="254" width="8.85546875" style="178" customWidth="1"/>
    <col min="255" max="255" width="47.7109375" style="178" customWidth="1"/>
    <col min="256" max="256" width="5.42578125" style="178"/>
    <col min="257" max="257" width="55.42578125" style="178" customWidth="1"/>
    <col min="258" max="258" width="5.42578125" style="178" customWidth="1"/>
    <col min="259" max="259" width="6.7109375" style="178" customWidth="1"/>
    <col min="260" max="260" width="6.42578125" style="178" customWidth="1"/>
    <col min="261" max="261" width="13.7109375" style="178" customWidth="1"/>
    <col min="262" max="262" width="6" style="178" customWidth="1"/>
    <col min="263" max="263" width="13.5703125" style="178" customWidth="1"/>
    <col min="264" max="510" width="8.85546875" style="178" customWidth="1"/>
    <col min="511" max="511" width="47.7109375" style="178" customWidth="1"/>
    <col min="512" max="512" width="5.42578125" style="178"/>
    <col min="513" max="513" width="55.42578125" style="178" customWidth="1"/>
    <col min="514" max="514" width="5.42578125" style="178" customWidth="1"/>
    <col min="515" max="515" width="6.7109375" style="178" customWidth="1"/>
    <col min="516" max="516" width="6.42578125" style="178" customWidth="1"/>
    <col min="517" max="517" width="13.7109375" style="178" customWidth="1"/>
    <col min="518" max="518" width="6" style="178" customWidth="1"/>
    <col min="519" max="519" width="13.5703125" style="178" customWidth="1"/>
    <col min="520" max="766" width="8.85546875" style="178" customWidth="1"/>
    <col min="767" max="767" width="47.7109375" style="178" customWidth="1"/>
    <col min="768" max="768" width="5.42578125" style="178"/>
    <col min="769" max="769" width="55.42578125" style="178" customWidth="1"/>
    <col min="770" max="770" width="5.42578125" style="178" customWidth="1"/>
    <col min="771" max="771" width="6.7109375" style="178" customWidth="1"/>
    <col min="772" max="772" width="6.42578125" style="178" customWidth="1"/>
    <col min="773" max="773" width="13.7109375" style="178" customWidth="1"/>
    <col min="774" max="774" width="6" style="178" customWidth="1"/>
    <col min="775" max="775" width="13.5703125" style="178" customWidth="1"/>
    <col min="776" max="1022" width="8.85546875" style="178" customWidth="1"/>
    <col min="1023" max="1023" width="47.7109375" style="178" customWidth="1"/>
    <col min="1024" max="1024" width="5.42578125" style="178"/>
    <col min="1025" max="1025" width="55.42578125" style="178" customWidth="1"/>
    <col min="1026" max="1026" width="5.42578125" style="178" customWidth="1"/>
    <col min="1027" max="1027" width="6.7109375" style="178" customWidth="1"/>
    <col min="1028" max="1028" width="6.42578125" style="178" customWidth="1"/>
    <col min="1029" max="1029" width="13.7109375" style="178" customWidth="1"/>
    <col min="1030" max="1030" width="6" style="178" customWidth="1"/>
    <col min="1031" max="1031" width="13.5703125" style="178" customWidth="1"/>
    <col min="1032" max="1278" width="8.85546875" style="178" customWidth="1"/>
    <col min="1279" max="1279" width="47.7109375" style="178" customWidth="1"/>
    <col min="1280" max="1280" width="5.42578125" style="178"/>
    <col min="1281" max="1281" width="55.42578125" style="178" customWidth="1"/>
    <col min="1282" max="1282" width="5.42578125" style="178" customWidth="1"/>
    <col min="1283" max="1283" width="6.7109375" style="178" customWidth="1"/>
    <col min="1284" max="1284" width="6.42578125" style="178" customWidth="1"/>
    <col min="1285" max="1285" width="13.7109375" style="178" customWidth="1"/>
    <col min="1286" max="1286" width="6" style="178" customWidth="1"/>
    <col min="1287" max="1287" width="13.5703125" style="178" customWidth="1"/>
    <col min="1288" max="1534" width="8.85546875" style="178" customWidth="1"/>
    <col min="1535" max="1535" width="47.7109375" style="178" customWidth="1"/>
    <col min="1536" max="1536" width="5.42578125" style="178"/>
    <col min="1537" max="1537" width="55.42578125" style="178" customWidth="1"/>
    <col min="1538" max="1538" width="5.42578125" style="178" customWidth="1"/>
    <col min="1539" max="1539" width="6.7109375" style="178" customWidth="1"/>
    <col min="1540" max="1540" width="6.42578125" style="178" customWidth="1"/>
    <col min="1541" max="1541" width="13.7109375" style="178" customWidth="1"/>
    <col min="1542" max="1542" width="6" style="178" customWidth="1"/>
    <col min="1543" max="1543" width="13.5703125" style="178" customWidth="1"/>
    <col min="1544" max="1790" width="8.85546875" style="178" customWidth="1"/>
    <col min="1791" max="1791" width="47.7109375" style="178" customWidth="1"/>
    <col min="1792" max="1792" width="5.42578125" style="178"/>
    <col min="1793" max="1793" width="55.42578125" style="178" customWidth="1"/>
    <col min="1794" max="1794" width="5.42578125" style="178" customWidth="1"/>
    <col min="1795" max="1795" width="6.7109375" style="178" customWidth="1"/>
    <col min="1796" max="1796" width="6.42578125" style="178" customWidth="1"/>
    <col min="1797" max="1797" width="13.7109375" style="178" customWidth="1"/>
    <col min="1798" max="1798" width="6" style="178" customWidth="1"/>
    <col min="1799" max="1799" width="13.5703125" style="178" customWidth="1"/>
    <col min="1800" max="2046" width="8.85546875" style="178" customWidth="1"/>
    <col min="2047" max="2047" width="47.7109375" style="178" customWidth="1"/>
    <col min="2048" max="2048" width="5.42578125" style="178"/>
    <col min="2049" max="2049" width="55.42578125" style="178" customWidth="1"/>
    <col min="2050" max="2050" width="5.42578125" style="178" customWidth="1"/>
    <col min="2051" max="2051" width="6.7109375" style="178" customWidth="1"/>
    <col min="2052" max="2052" width="6.42578125" style="178" customWidth="1"/>
    <col min="2053" max="2053" width="13.7109375" style="178" customWidth="1"/>
    <col min="2054" max="2054" width="6" style="178" customWidth="1"/>
    <col min="2055" max="2055" width="13.5703125" style="178" customWidth="1"/>
    <col min="2056" max="2302" width="8.85546875" style="178" customWidth="1"/>
    <col min="2303" max="2303" width="47.7109375" style="178" customWidth="1"/>
    <col min="2304" max="2304" width="5.42578125" style="178"/>
    <col min="2305" max="2305" width="55.42578125" style="178" customWidth="1"/>
    <col min="2306" max="2306" width="5.42578125" style="178" customWidth="1"/>
    <col min="2307" max="2307" width="6.7109375" style="178" customWidth="1"/>
    <col min="2308" max="2308" width="6.42578125" style="178" customWidth="1"/>
    <col min="2309" max="2309" width="13.7109375" style="178" customWidth="1"/>
    <col min="2310" max="2310" width="6" style="178" customWidth="1"/>
    <col min="2311" max="2311" width="13.5703125" style="178" customWidth="1"/>
    <col min="2312" max="2558" width="8.85546875" style="178" customWidth="1"/>
    <col min="2559" max="2559" width="47.7109375" style="178" customWidth="1"/>
    <col min="2560" max="2560" width="5.42578125" style="178"/>
    <col min="2561" max="2561" width="55.42578125" style="178" customWidth="1"/>
    <col min="2562" max="2562" width="5.42578125" style="178" customWidth="1"/>
    <col min="2563" max="2563" width="6.7109375" style="178" customWidth="1"/>
    <col min="2564" max="2564" width="6.42578125" style="178" customWidth="1"/>
    <col min="2565" max="2565" width="13.7109375" style="178" customWidth="1"/>
    <col min="2566" max="2566" width="6" style="178" customWidth="1"/>
    <col min="2567" max="2567" width="13.5703125" style="178" customWidth="1"/>
    <col min="2568" max="2814" width="8.85546875" style="178" customWidth="1"/>
    <col min="2815" max="2815" width="47.7109375" style="178" customWidth="1"/>
    <col min="2816" max="2816" width="5.42578125" style="178"/>
    <col min="2817" max="2817" width="55.42578125" style="178" customWidth="1"/>
    <col min="2818" max="2818" width="5.42578125" style="178" customWidth="1"/>
    <col min="2819" max="2819" width="6.7109375" style="178" customWidth="1"/>
    <col min="2820" max="2820" width="6.42578125" style="178" customWidth="1"/>
    <col min="2821" max="2821" width="13.7109375" style="178" customWidth="1"/>
    <col min="2822" max="2822" width="6" style="178" customWidth="1"/>
    <col min="2823" max="2823" width="13.5703125" style="178" customWidth="1"/>
    <col min="2824" max="3070" width="8.85546875" style="178" customWidth="1"/>
    <col min="3071" max="3071" width="47.7109375" style="178" customWidth="1"/>
    <col min="3072" max="3072" width="5.42578125" style="178"/>
    <col min="3073" max="3073" width="55.42578125" style="178" customWidth="1"/>
    <col min="3074" max="3074" width="5.42578125" style="178" customWidth="1"/>
    <col min="3075" max="3075" width="6.7109375" style="178" customWidth="1"/>
    <col min="3076" max="3076" width="6.42578125" style="178" customWidth="1"/>
    <col min="3077" max="3077" width="13.7109375" style="178" customWidth="1"/>
    <col min="3078" max="3078" width="6" style="178" customWidth="1"/>
    <col min="3079" max="3079" width="13.5703125" style="178" customWidth="1"/>
    <col min="3080" max="3326" width="8.85546875" style="178" customWidth="1"/>
    <col min="3327" max="3327" width="47.7109375" style="178" customWidth="1"/>
    <col min="3328" max="3328" width="5.42578125" style="178"/>
    <col min="3329" max="3329" width="55.42578125" style="178" customWidth="1"/>
    <col min="3330" max="3330" width="5.42578125" style="178" customWidth="1"/>
    <col min="3331" max="3331" width="6.7109375" style="178" customWidth="1"/>
    <col min="3332" max="3332" width="6.42578125" style="178" customWidth="1"/>
    <col min="3333" max="3333" width="13.7109375" style="178" customWidth="1"/>
    <col min="3334" max="3334" width="6" style="178" customWidth="1"/>
    <col min="3335" max="3335" width="13.5703125" style="178" customWidth="1"/>
    <col min="3336" max="3582" width="8.85546875" style="178" customWidth="1"/>
    <col min="3583" max="3583" width="47.7109375" style="178" customWidth="1"/>
    <col min="3584" max="3584" width="5.42578125" style="178"/>
    <col min="3585" max="3585" width="55.42578125" style="178" customWidth="1"/>
    <col min="3586" max="3586" width="5.42578125" style="178" customWidth="1"/>
    <col min="3587" max="3587" width="6.7109375" style="178" customWidth="1"/>
    <col min="3588" max="3588" width="6.42578125" style="178" customWidth="1"/>
    <col min="3589" max="3589" width="13.7109375" style="178" customWidth="1"/>
    <col min="3590" max="3590" width="6" style="178" customWidth="1"/>
    <col min="3591" max="3591" width="13.5703125" style="178" customWidth="1"/>
    <col min="3592" max="3838" width="8.85546875" style="178" customWidth="1"/>
    <col min="3839" max="3839" width="47.7109375" style="178" customWidth="1"/>
    <col min="3840" max="3840" width="5.42578125" style="178"/>
    <col min="3841" max="3841" width="55.42578125" style="178" customWidth="1"/>
    <col min="3842" max="3842" width="5.42578125" style="178" customWidth="1"/>
    <col min="3843" max="3843" width="6.7109375" style="178" customWidth="1"/>
    <col min="3844" max="3844" width="6.42578125" style="178" customWidth="1"/>
    <col min="3845" max="3845" width="13.7109375" style="178" customWidth="1"/>
    <col min="3846" max="3846" width="6" style="178" customWidth="1"/>
    <col min="3847" max="3847" width="13.5703125" style="178" customWidth="1"/>
    <col min="3848" max="4094" width="8.85546875" style="178" customWidth="1"/>
    <col min="4095" max="4095" width="47.7109375" style="178" customWidth="1"/>
    <col min="4096" max="4096" width="5.42578125" style="178"/>
    <col min="4097" max="4097" width="55.42578125" style="178" customWidth="1"/>
    <col min="4098" max="4098" width="5.42578125" style="178" customWidth="1"/>
    <col min="4099" max="4099" width="6.7109375" style="178" customWidth="1"/>
    <col min="4100" max="4100" width="6.42578125" style="178" customWidth="1"/>
    <col min="4101" max="4101" width="13.7109375" style="178" customWidth="1"/>
    <col min="4102" max="4102" width="6" style="178" customWidth="1"/>
    <col min="4103" max="4103" width="13.5703125" style="178" customWidth="1"/>
    <col min="4104" max="4350" width="8.85546875" style="178" customWidth="1"/>
    <col min="4351" max="4351" width="47.7109375" style="178" customWidth="1"/>
    <col min="4352" max="4352" width="5.42578125" style="178"/>
    <col min="4353" max="4353" width="55.42578125" style="178" customWidth="1"/>
    <col min="4354" max="4354" width="5.42578125" style="178" customWidth="1"/>
    <col min="4355" max="4355" width="6.7109375" style="178" customWidth="1"/>
    <col min="4356" max="4356" width="6.42578125" style="178" customWidth="1"/>
    <col min="4357" max="4357" width="13.7109375" style="178" customWidth="1"/>
    <col min="4358" max="4358" width="6" style="178" customWidth="1"/>
    <col min="4359" max="4359" width="13.5703125" style="178" customWidth="1"/>
    <col min="4360" max="4606" width="8.85546875" style="178" customWidth="1"/>
    <col min="4607" max="4607" width="47.7109375" style="178" customWidth="1"/>
    <col min="4608" max="4608" width="5.42578125" style="178"/>
    <col min="4609" max="4609" width="55.42578125" style="178" customWidth="1"/>
    <col min="4610" max="4610" width="5.42578125" style="178" customWidth="1"/>
    <col min="4611" max="4611" width="6.7109375" style="178" customWidth="1"/>
    <col min="4612" max="4612" width="6.42578125" style="178" customWidth="1"/>
    <col min="4613" max="4613" width="13.7109375" style="178" customWidth="1"/>
    <col min="4614" max="4614" width="6" style="178" customWidth="1"/>
    <col min="4615" max="4615" width="13.5703125" style="178" customWidth="1"/>
    <col min="4616" max="4862" width="8.85546875" style="178" customWidth="1"/>
    <col min="4863" max="4863" width="47.7109375" style="178" customWidth="1"/>
    <col min="4864" max="4864" width="5.42578125" style="178"/>
    <col min="4865" max="4865" width="55.42578125" style="178" customWidth="1"/>
    <col min="4866" max="4866" width="5.42578125" style="178" customWidth="1"/>
    <col min="4867" max="4867" width="6.7109375" style="178" customWidth="1"/>
    <col min="4868" max="4868" width="6.42578125" style="178" customWidth="1"/>
    <col min="4869" max="4869" width="13.7109375" style="178" customWidth="1"/>
    <col min="4870" max="4870" width="6" style="178" customWidth="1"/>
    <col min="4871" max="4871" width="13.5703125" style="178" customWidth="1"/>
    <col min="4872" max="5118" width="8.85546875" style="178" customWidth="1"/>
    <col min="5119" max="5119" width="47.7109375" style="178" customWidth="1"/>
    <col min="5120" max="5120" width="5.42578125" style="178"/>
    <col min="5121" max="5121" width="55.42578125" style="178" customWidth="1"/>
    <col min="5122" max="5122" width="5.42578125" style="178" customWidth="1"/>
    <col min="5123" max="5123" width="6.7109375" style="178" customWidth="1"/>
    <col min="5124" max="5124" width="6.42578125" style="178" customWidth="1"/>
    <col min="5125" max="5125" width="13.7109375" style="178" customWidth="1"/>
    <col min="5126" max="5126" width="6" style="178" customWidth="1"/>
    <col min="5127" max="5127" width="13.5703125" style="178" customWidth="1"/>
    <col min="5128" max="5374" width="8.85546875" style="178" customWidth="1"/>
    <col min="5375" max="5375" width="47.7109375" style="178" customWidth="1"/>
    <col min="5376" max="5376" width="5.42578125" style="178"/>
    <col min="5377" max="5377" width="55.42578125" style="178" customWidth="1"/>
    <col min="5378" max="5378" width="5.42578125" style="178" customWidth="1"/>
    <col min="5379" max="5379" width="6.7109375" style="178" customWidth="1"/>
    <col min="5380" max="5380" width="6.42578125" style="178" customWidth="1"/>
    <col min="5381" max="5381" width="13.7109375" style="178" customWidth="1"/>
    <col min="5382" max="5382" width="6" style="178" customWidth="1"/>
    <col min="5383" max="5383" width="13.5703125" style="178" customWidth="1"/>
    <col min="5384" max="5630" width="8.85546875" style="178" customWidth="1"/>
    <col min="5631" max="5631" width="47.7109375" style="178" customWidth="1"/>
    <col min="5632" max="5632" width="5.42578125" style="178"/>
    <col min="5633" max="5633" width="55.42578125" style="178" customWidth="1"/>
    <col min="5634" max="5634" width="5.42578125" style="178" customWidth="1"/>
    <col min="5635" max="5635" width="6.7109375" style="178" customWidth="1"/>
    <col min="5636" max="5636" width="6.42578125" style="178" customWidth="1"/>
    <col min="5637" max="5637" width="13.7109375" style="178" customWidth="1"/>
    <col min="5638" max="5638" width="6" style="178" customWidth="1"/>
    <col min="5639" max="5639" width="13.5703125" style="178" customWidth="1"/>
    <col min="5640" max="5886" width="8.85546875" style="178" customWidth="1"/>
    <col min="5887" max="5887" width="47.7109375" style="178" customWidth="1"/>
    <col min="5888" max="5888" width="5.42578125" style="178"/>
    <col min="5889" max="5889" width="55.42578125" style="178" customWidth="1"/>
    <col min="5890" max="5890" width="5.42578125" style="178" customWidth="1"/>
    <col min="5891" max="5891" width="6.7109375" style="178" customWidth="1"/>
    <col min="5892" max="5892" width="6.42578125" style="178" customWidth="1"/>
    <col min="5893" max="5893" width="13.7109375" style="178" customWidth="1"/>
    <col min="5894" max="5894" width="6" style="178" customWidth="1"/>
    <col min="5895" max="5895" width="13.5703125" style="178" customWidth="1"/>
    <col min="5896" max="6142" width="8.85546875" style="178" customWidth="1"/>
    <col min="6143" max="6143" width="47.7109375" style="178" customWidth="1"/>
    <col min="6144" max="6144" width="5.42578125" style="178"/>
    <col min="6145" max="6145" width="55.42578125" style="178" customWidth="1"/>
    <col min="6146" max="6146" width="5.42578125" style="178" customWidth="1"/>
    <col min="6147" max="6147" width="6.7109375" style="178" customWidth="1"/>
    <col min="6148" max="6148" width="6.42578125" style="178" customWidth="1"/>
    <col min="6149" max="6149" width="13.7109375" style="178" customWidth="1"/>
    <col min="6150" max="6150" width="6" style="178" customWidth="1"/>
    <col min="6151" max="6151" width="13.5703125" style="178" customWidth="1"/>
    <col min="6152" max="6398" width="8.85546875" style="178" customWidth="1"/>
    <col min="6399" max="6399" width="47.7109375" style="178" customWidth="1"/>
    <col min="6400" max="6400" width="5.42578125" style="178"/>
    <col min="6401" max="6401" width="55.42578125" style="178" customWidth="1"/>
    <col min="6402" max="6402" width="5.42578125" style="178" customWidth="1"/>
    <col min="6403" max="6403" width="6.7109375" style="178" customWidth="1"/>
    <col min="6404" max="6404" width="6.42578125" style="178" customWidth="1"/>
    <col min="6405" max="6405" width="13.7109375" style="178" customWidth="1"/>
    <col min="6406" max="6406" width="6" style="178" customWidth="1"/>
    <col min="6407" max="6407" width="13.5703125" style="178" customWidth="1"/>
    <col min="6408" max="6654" width="8.85546875" style="178" customWidth="1"/>
    <col min="6655" max="6655" width="47.7109375" style="178" customWidth="1"/>
    <col min="6656" max="6656" width="5.42578125" style="178"/>
    <col min="6657" max="6657" width="55.42578125" style="178" customWidth="1"/>
    <col min="6658" max="6658" width="5.42578125" style="178" customWidth="1"/>
    <col min="6659" max="6659" width="6.7109375" style="178" customWidth="1"/>
    <col min="6660" max="6660" width="6.42578125" style="178" customWidth="1"/>
    <col min="6661" max="6661" width="13.7109375" style="178" customWidth="1"/>
    <col min="6662" max="6662" width="6" style="178" customWidth="1"/>
    <col min="6663" max="6663" width="13.5703125" style="178" customWidth="1"/>
    <col min="6664" max="6910" width="8.85546875" style="178" customWidth="1"/>
    <col min="6911" max="6911" width="47.7109375" style="178" customWidth="1"/>
    <col min="6912" max="6912" width="5.42578125" style="178"/>
    <col min="6913" max="6913" width="55.42578125" style="178" customWidth="1"/>
    <col min="6914" max="6914" width="5.42578125" style="178" customWidth="1"/>
    <col min="6915" max="6915" width="6.7109375" style="178" customWidth="1"/>
    <col min="6916" max="6916" width="6.42578125" style="178" customWidth="1"/>
    <col min="6917" max="6917" width="13.7109375" style="178" customWidth="1"/>
    <col min="6918" max="6918" width="6" style="178" customWidth="1"/>
    <col min="6919" max="6919" width="13.5703125" style="178" customWidth="1"/>
    <col min="6920" max="7166" width="8.85546875" style="178" customWidth="1"/>
    <col min="7167" max="7167" width="47.7109375" style="178" customWidth="1"/>
    <col min="7168" max="7168" width="5.42578125" style="178"/>
    <col min="7169" max="7169" width="55.42578125" style="178" customWidth="1"/>
    <col min="7170" max="7170" width="5.42578125" style="178" customWidth="1"/>
    <col min="7171" max="7171" width="6.7109375" style="178" customWidth="1"/>
    <col min="7172" max="7172" width="6.42578125" style="178" customWidth="1"/>
    <col min="7173" max="7173" width="13.7109375" style="178" customWidth="1"/>
    <col min="7174" max="7174" width="6" style="178" customWidth="1"/>
    <col min="7175" max="7175" width="13.5703125" style="178" customWidth="1"/>
    <col min="7176" max="7422" width="8.85546875" style="178" customWidth="1"/>
    <col min="7423" max="7423" width="47.7109375" style="178" customWidth="1"/>
    <col min="7424" max="7424" width="5.42578125" style="178"/>
    <col min="7425" max="7425" width="55.42578125" style="178" customWidth="1"/>
    <col min="7426" max="7426" width="5.42578125" style="178" customWidth="1"/>
    <col min="7427" max="7427" width="6.7109375" style="178" customWidth="1"/>
    <col min="7428" max="7428" width="6.42578125" style="178" customWidth="1"/>
    <col min="7429" max="7429" width="13.7109375" style="178" customWidth="1"/>
    <col min="7430" max="7430" width="6" style="178" customWidth="1"/>
    <col min="7431" max="7431" width="13.5703125" style="178" customWidth="1"/>
    <col min="7432" max="7678" width="8.85546875" style="178" customWidth="1"/>
    <col min="7679" max="7679" width="47.7109375" style="178" customWidth="1"/>
    <col min="7680" max="7680" width="5.42578125" style="178"/>
    <col min="7681" max="7681" width="55.42578125" style="178" customWidth="1"/>
    <col min="7682" max="7682" width="5.42578125" style="178" customWidth="1"/>
    <col min="7683" max="7683" width="6.7109375" style="178" customWidth="1"/>
    <col min="7684" max="7684" width="6.42578125" style="178" customWidth="1"/>
    <col min="7685" max="7685" width="13.7109375" style="178" customWidth="1"/>
    <col min="7686" max="7686" width="6" style="178" customWidth="1"/>
    <col min="7687" max="7687" width="13.5703125" style="178" customWidth="1"/>
    <col min="7688" max="7934" width="8.85546875" style="178" customWidth="1"/>
    <col min="7935" max="7935" width="47.7109375" style="178" customWidth="1"/>
    <col min="7936" max="7936" width="5.42578125" style="178"/>
    <col min="7937" max="7937" width="55.42578125" style="178" customWidth="1"/>
    <col min="7938" max="7938" width="5.42578125" style="178" customWidth="1"/>
    <col min="7939" max="7939" width="6.7109375" style="178" customWidth="1"/>
    <col min="7940" max="7940" width="6.42578125" style="178" customWidth="1"/>
    <col min="7941" max="7941" width="13.7109375" style="178" customWidth="1"/>
    <col min="7942" max="7942" width="6" style="178" customWidth="1"/>
    <col min="7943" max="7943" width="13.5703125" style="178" customWidth="1"/>
    <col min="7944" max="8190" width="8.85546875" style="178" customWidth="1"/>
    <col min="8191" max="8191" width="47.7109375" style="178" customWidth="1"/>
    <col min="8192" max="8192" width="5.42578125" style="178"/>
    <col min="8193" max="8193" width="55.42578125" style="178" customWidth="1"/>
    <col min="8194" max="8194" width="5.42578125" style="178" customWidth="1"/>
    <col min="8195" max="8195" width="6.7109375" style="178" customWidth="1"/>
    <col min="8196" max="8196" width="6.42578125" style="178" customWidth="1"/>
    <col min="8197" max="8197" width="13.7109375" style="178" customWidth="1"/>
    <col min="8198" max="8198" width="6" style="178" customWidth="1"/>
    <col min="8199" max="8199" width="13.5703125" style="178" customWidth="1"/>
    <col min="8200" max="8446" width="8.85546875" style="178" customWidth="1"/>
    <col min="8447" max="8447" width="47.7109375" style="178" customWidth="1"/>
    <col min="8448" max="8448" width="5.42578125" style="178"/>
    <col min="8449" max="8449" width="55.42578125" style="178" customWidth="1"/>
    <col min="8450" max="8450" width="5.42578125" style="178" customWidth="1"/>
    <col min="8451" max="8451" width="6.7109375" style="178" customWidth="1"/>
    <col min="8452" max="8452" width="6.42578125" style="178" customWidth="1"/>
    <col min="8453" max="8453" width="13.7109375" style="178" customWidth="1"/>
    <col min="8454" max="8454" width="6" style="178" customWidth="1"/>
    <col min="8455" max="8455" width="13.5703125" style="178" customWidth="1"/>
    <col min="8456" max="8702" width="8.85546875" style="178" customWidth="1"/>
    <col min="8703" max="8703" width="47.7109375" style="178" customWidth="1"/>
    <col min="8704" max="8704" width="5.42578125" style="178"/>
    <col min="8705" max="8705" width="55.42578125" style="178" customWidth="1"/>
    <col min="8706" max="8706" width="5.42578125" style="178" customWidth="1"/>
    <col min="8707" max="8707" width="6.7109375" style="178" customWidth="1"/>
    <col min="8708" max="8708" width="6.42578125" style="178" customWidth="1"/>
    <col min="8709" max="8709" width="13.7109375" style="178" customWidth="1"/>
    <col min="8710" max="8710" width="6" style="178" customWidth="1"/>
    <col min="8711" max="8711" width="13.5703125" style="178" customWidth="1"/>
    <col min="8712" max="8958" width="8.85546875" style="178" customWidth="1"/>
    <col min="8959" max="8959" width="47.7109375" style="178" customWidth="1"/>
    <col min="8960" max="8960" width="5.42578125" style="178"/>
    <col min="8961" max="8961" width="55.42578125" style="178" customWidth="1"/>
    <col min="8962" max="8962" width="5.42578125" style="178" customWidth="1"/>
    <col min="8963" max="8963" width="6.7109375" style="178" customWidth="1"/>
    <col min="8964" max="8964" width="6.42578125" style="178" customWidth="1"/>
    <col min="8965" max="8965" width="13.7109375" style="178" customWidth="1"/>
    <col min="8966" max="8966" width="6" style="178" customWidth="1"/>
    <col min="8967" max="8967" width="13.5703125" style="178" customWidth="1"/>
    <col min="8968" max="9214" width="8.85546875" style="178" customWidth="1"/>
    <col min="9215" max="9215" width="47.7109375" style="178" customWidth="1"/>
    <col min="9216" max="9216" width="5.42578125" style="178"/>
    <col min="9217" max="9217" width="55.42578125" style="178" customWidth="1"/>
    <col min="9218" max="9218" width="5.42578125" style="178" customWidth="1"/>
    <col min="9219" max="9219" width="6.7109375" style="178" customWidth="1"/>
    <col min="9220" max="9220" width="6.42578125" style="178" customWidth="1"/>
    <col min="9221" max="9221" width="13.7109375" style="178" customWidth="1"/>
    <col min="9222" max="9222" width="6" style="178" customWidth="1"/>
    <col min="9223" max="9223" width="13.5703125" style="178" customWidth="1"/>
    <col min="9224" max="9470" width="8.85546875" style="178" customWidth="1"/>
    <col min="9471" max="9471" width="47.7109375" style="178" customWidth="1"/>
    <col min="9472" max="9472" width="5.42578125" style="178"/>
    <col min="9473" max="9473" width="55.42578125" style="178" customWidth="1"/>
    <col min="9474" max="9474" width="5.42578125" style="178" customWidth="1"/>
    <col min="9475" max="9475" width="6.7109375" style="178" customWidth="1"/>
    <col min="9476" max="9476" width="6.42578125" style="178" customWidth="1"/>
    <col min="9477" max="9477" width="13.7109375" style="178" customWidth="1"/>
    <col min="9478" max="9478" width="6" style="178" customWidth="1"/>
    <col min="9479" max="9479" width="13.5703125" style="178" customWidth="1"/>
    <col min="9480" max="9726" width="8.85546875" style="178" customWidth="1"/>
    <col min="9727" max="9727" width="47.7109375" style="178" customWidth="1"/>
    <col min="9728" max="9728" width="5.42578125" style="178"/>
    <col min="9729" max="9729" width="55.42578125" style="178" customWidth="1"/>
    <col min="9730" max="9730" width="5.42578125" style="178" customWidth="1"/>
    <col min="9731" max="9731" width="6.7109375" style="178" customWidth="1"/>
    <col min="9732" max="9732" width="6.42578125" style="178" customWidth="1"/>
    <col min="9733" max="9733" width="13.7109375" style="178" customWidth="1"/>
    <col min="9734" max="9734" width="6" style="178" customWidth="1"/>
    <col min="9735" max="9735" width="13.5703125" style="178" customWidth="1"/>
    <col min="9736" max="9982" width="8.85546875" style="178" customWidth="1"/>
    <col min="9983" max="9983" width="47.7109375" style="178" customWidth="1"/>
    <col min="9984" max="9984" width="5.42578125" style="178"/>
    <col min="9985" max="9985" width="55.42578125" style="178" customWidth="1"/>
    <col min="9986" max="9986" width="5.42578125" style="178" customWidth="1"/>
    <col min="9987" max="9987" width="6.7109375" style="178" customWidth="1"/>
    <col min="9988" max="9988" width="6.42578125" style="178" customWidth="1"/>
    <col min="9989" max="9989" width="13.7109375" style="178" customWidth="1"/>
    <col min="9990" max="9990" width="6" style="178" customWidth="1"/>
    <col min="9991" max="9991" width="13.5703125" style="178" customWidth="1"/>
    <col min="9992" max="10238" width="8.85546875" style="178" customWidth="1"/>
    <col min="10239" max="10239" width="47.7109375" style="178" customWidth="1"/>
    <col min="10240" max="10240" width="5.42578125" style="178"/>
    <col min="10241" max="10241" width="55.42578125" style="178" customWidth="1"/>
    <col min="10242" max="10242" width="5.42578125" style="178" customWidth="1"/>
    <col min="10243" max="10243" width="6.7109375" style="178" customWidth="1"/>
    <col min="10244" max="10244" width="6.42578125" style="178" customWidth="1"/>
    <col min="10245" max="10245" width="13.7109375" style="178" customWidth="1"/>
    <col min="10246" max="10246" width="6" style="178" customWidth="1"/>
    <col min="10247" max="10247" width="13.5703125" style="178" customWidth="1"/>
    <col min="10248" max="10494" width="8.85546875" style="178" customWidth="1"/>
    <col min="10495" max="10495" width="47.7109375" style="178" customWidth="1"/>
    <col min="10496" max="10496" width="5.42578125" style="178"/>
    <col min="10497" max="10497" width="55.42578125" style="178" customWidth="1"/>
    <col min="10498" max="10498" width="5.42578125" style="178" customWidth="1"/>
    <col min="10499" max="10499" width="6.7109375" style="178" customWidth="1"/>
    <col min="10500" max="10500" width="6.42578125" style="178" customWidth="1"/>
    <col min="10501" max="10501" width="13.7109375" style="178" customWidth="1"/>
    <col min="10502" max="10502" width="6" style="178" customWidth="1"/>
    <col min="10503" max="10503" width="13.5703125" style="178" customWidth="1"/>
    <col min="10504" max="10750" width="8.85546875" style="178" customWidth="1"/>
    <col min="10751" max="10751" width="47.7109375" style="178" customWidth="1"/>
    <col min="10752" max="10752" width="5.42578125" style="178"/>
    <col min="10753" max="10753" width="55.42578125" style="178" customWidth="1"/>
    <col min="10754" max="10754" width="5.42578125" style="178" customWidth="1"/>
    <col min="10755" max="10755" width="6.7109375" style="178" customWidth="1"/>
    <col min="10756" max="10756" width="6.42578125" style="178" customWidth="1"/>
    <col min="10757" max="10757" width="13.7109375" style="178" customWidth="1"/>
    <col min="10758" max="10758" width="6" style="178" customWidth="1"/>
    <col min="10759" max="10759" width="13.5703125" style="178" customWidth="1"/>
    <col min="10760" max="11006" width="8.85546875" style="178" customWidth="1"/>
    <col min="11007" max="11007" width="47.7109375" style="178" customWidth="1"/>
    <col min="11008" max="11008" width="5.42578125" style="178"/>
    <col min="11009" max="11009" width="55.42578125" style="178" customWidth="1"/>
    <col min="11010" max="11010" width="5.42578125" style="178" customWidth="1"/>
    <col min="11011" max="11011" width="6.7109375" style="178" customWidth="1"/>
    <col min="11012" max="11012" width="6.42578125" style="178" customWidth="1"/>
    <col min="11013" max="11013" width="13.7109375" style="178" customWidth="1"/>
    <col min="11014" max="11014" width="6" style="178" customWidth="1"/>
    <col min="11015" max="11015" width="13.5703125" style="178" customWidth="1"/>
    <col min="11016" max="11262" width="8.85546875" style="178" customWidth="1"/>
    <col min="11263" max="11263" width="47.7109375" style="178" customWidth="1"/>
    <col min="11264" max="11264" width="5.42578125" style="178"/>
    <col min="11265" max="11265" width="55.42578125" style="178" customWidth="1"/>
    <col min="11266" max="11266" width="5.42578125" style="178" customWidth="1"/>
    <col min="11267" max="11267" width="6.7109375" style="178" customWidth="1"/>
    <col min="11268" max="11268" width="6.42578125" style="178" customWidth="1"/>
    <col min="11269" max="11269" width="13.7109375" style="178" customWidth="1"/>
    <col min="11270" max="11270" width="6" style="178" customWidth="1"/>
    <col min="11271" max="11271" width="13.5703125" style="178" customWidth="1"/>
    <col min="11272" max="11518" width="8.85546875" style="178" customWidth="1"/>
    <col min="11519" max="11519" width="47.7109375" style="178" customWidth="1"/>
    <col min="11520" max="11520" width="5.42578125" style="178"/>
    <col min="11521" max="11521" width="55.42578125" style="178" customWidth="1"/>
    <col min="11522" max="11522" width="5.42578125" style="178" customWidth="1"/>
    <col min="11523" max="11523" width="6.7109375" style="178" customWidth="1"/>
    <col min="11524" max="11524" width="6.42578125" style="178" customWidth="1"/>
    <col min="11525" max="11525" width="13.7109375" style="178" customWidth="1"/>
    <col min="11526" max="11526" width="6" style="178" customWidth="1"/>
    <col min="11527" max="11527" width="13.5703125" style="178" customWidth="1"/>
    <col min="11528" max="11774" width="8.85546875" style="178" customWidth="1"/>
    <col min="11775" max="11775" width="47.7109375" style="178" customWidth="1"/>
    <col min="11776" max="11776" width="5.42578125" style="178"/>
    <col min="11777" max="11777" width="55.42578125" style="178" customWidth="1"/>
    <col min="11778" max="11778" width="5.42578125" style="178" customWidth="1"/>
    <col min="11779" max="11779" width="6.7109375" style="178" customWidth="1"/>
    <col min="11780" max="11780" width="6.42578125" style="178" customWidth="1"/>
    <col min="11781" max="11781" width="13.7109375" style="178" customWidth="1"/>
    <col min="11782" max="11782" width="6" style="178" customWidth="1"/>
    <col min="11783" max="11783" width="13.5703125" style="178" customWidth="1"/>
    <col min="11784" max="12030" width="8.85546875" style="178" customWidth="1"/>
    <col min="12031" max="12031" width="47.7109375" style="178" customWidth="1"/>
    <col min="12032" max="12032" width="5.42578125" style="178"/>
    <col min="12033" max="12033" width="55.42578125" style="178" customWidth="1"/>
    <col min="12034" max="12034" width="5.42578125" style="178" customWidth="1"/>
    <col min="12035" max="12035" width="6.7109375" style="178" customWidth="1"/>
    <col min="12036" max="12036" width="6.42578125" style="178" customWidth="1"/>
    <col min="12037" max="12037" width="13.7109375" style="178" customWidth="1"/>
    <col min="12038" max="12038" width="6" style="178" customWidth="1"/>
    <col min="12039" max="12039" width="13.5703125" style="178" customWidth="1"/>
    <col min="12040" max="12286" width="8.85546875" style="178" customWidth="1"/>
    <col min="12287" max="12287" width="47.7109375" style="178" customWidth="1"/>
    <col min="12288" max="12288" width="5.42578125" style="178"/>
    <col min="12289" max="12289" width="55.42578125" style="178" customWidth="1"/>
    <col min="12290" max="12290" width="5.42578125" style="178" customWidth="1"/>
    <col min="12291" max="12291" width="6.7109375" style="178" customWidth="1"/>
    <col min="12292" max="12292" width="6.42578125" style="178" customWidth="1"/>
    <col min="12293" max="12293" width="13.7109375" style="178" customWidth="1"/>
    <col min="12294" max="12294" width="6" style="178" customWidth="1"/>
    <col min="12295" max="12295" width="13.5703125" style="178" customWidth="1"/>
    <col min="12296" max="12542" width="8.85546875" style="178" customWidth="1"/>
    <col min="12543" max="12543" width="47.7109375" style="178" customWidth="1"/>
    <col min="12544" max="12544" width="5.42578125" style="178"/>
    <col min="12545" max="12545" width="55.42578125" style="178" customWidth="1"/>
    <col min="12546" max="12546" width="5.42578125" style="178" customWidth="1"/>
    <col min="12547" max="12547" width="6.7109375" style="178" customWidth="1"/>
    <col min="12548" max="12548" width="6.42578125" style="178" customWidth="1"/>
    <col min="12549" max="12549" width="13.7109375" style="178" customWidth="1"/>
    <col min="12550" max="12550" width="6" style="178" customWidth="1"/>
    <col min="12551" max="12551" width="13.5703125" style="178" customWidth="1"/>
    <col min="12552" max="12798" width="8.85546875" style="178" customWidth="1"/>
    <col min="12799" max="12799" width="47.7109375" style="178" customWidth="1"/>
    <col min="12800" max="12800" width="5.42578125" style="178"/>
    <col min="12801" max="12801" width="55.42578125" style="178" customWidth="1"/>
    <col min="12802" max="12802" width="5.42578125" style="178" customWidth="1"/>
    <col min="12803" max="12803" width="6.7109375" style="178" customWidth="1"/>
    <col min="12804" max="12804" width="6.42578125" style="178" customWidth="1"/>
    <col min="12805" max="12805" width="13.7109375" style="178" customWidth="1"/>
    <col min="12806" max="12806" width="6" style="178" customWidth="1"/>
    <col min="12807" max="12807" width="13.5703125" style="178" customWidth="1"/>
    <col min="12808" max="13054" width="8.85546875" style="178" customWidth="1"/>
    <col min="13055" max="13055" width="47.7109375" style="178" customWidth="1"/>
    <col min="13056" max="13056" width="5.42578125" style="178"/>
    <col min="13057" max="13057" width="55.42578125" style="178" customWidth="1"/>
    <col min="13058" max="13058" width="5.42578125" style="178" customWidth="1"/>
    <col min="13059" max="13059" width="6.7109375" style="178" customWidth="1"/>
    <col min="13060" max="13060" width="6.42578125" style="178" customWidth="1"/>
    <col min="13061" max="13061" width="13.7109375" style="178" customWidth="1"/>
    <col min="13062" max="13062" width="6" style="178" customWidth="1"/>
    <col min="13063" max="13063" width="13.5703125" style="178" customWidth="1"/>
    <col min="13064" max="13310" width="8.85546875" style="178" customWidth="1"/>
    <col min="13311" max="13311" width="47.7109375" style="178" customWidth="1"/>
    <col min="13312" max="13312" width="5.42578125" style="178"/>
    <col min="13313" max="13313" width="55.42578125" style="178" customWidth="1"/>
    <col min="13314" max="13314" width="5.42578125" style="178" customWidth="1"/>
    <col min="13315" max="13315" width="6.7109375" style="178" customWidth="1"/>
    <col min="13316" max="13316" width="6.42578125" style="178" customWidth="1"/>
    <col min="13317" max="13317" width="13.7109375" style="178" customWidth="1"/>
    <col min="13318" max="13318" width="6" style="178" customWidth="1"/>
    <col min="13319" max="13319" width="13.5703125" style="178" customWidth="1"/>
    <col min="13320" max="13566" width="8.85546875" style="178" customWidth="1"/>
    <col min="13567" max="13567" width="47.7109375" style="178" customWidth="1"/>
    <col min="13568" max="13568" width="5.42578125" style="178"/>
    <col min="13569" max="13569" width="55.42578125" style="178" customWidth="1"/>
    <col min="13570" max="13570" width="5.42578125" style="178" customWidth="1"/>
    <col min="13571" max="13571" width="6.7109375" style="178" customWidth="1"/>
    <col min="13572" max="13572" width="6.42578125" style="178" customWidth="1"/>
    <col min="13573" max="13573" width="13.7109375" style="178" customWidth="1"/>
    <col min="13574" max="13574" width="6" style="178" customWidth="1"/>
    <col min="13575" max="13575" width="13.5703125" style="178" customWidth="1"/>
    <col min="13576" max="13822" width="8.85546875" style="178" customWidth="1"/>
    <col min="13823" max="13823" width="47.7109375" style="178" customWidth="1"/>
    <col min="13824" max="13824" width="5.42578125" style="178"/>
    <col min="13825" max="13825" width="55.42578125" style="178" customWidth="1"/>
    <col min="13826" max="13826" width="5.42578125" style="178" customWidth="1"/>
    <col min="13827" max="13827" width="6.7109375" style="178" customWidth="1"/>
    <col min="13828" max="13828" width="6.42578125" style="178" customWidth="1"/>
    <col min="13829" max="13829" width="13.7109375" style="178" customWidth="1"/>
    <col min="13830" max="13830" width="6" style="178" customWidth="1"/>
    <col min="13831" max="13831" width="13.5703125" style="178" customWidth="1"/>
    <col min="13832" max="14078" width="8.85546875" style="178" customWidth="1"/>
    <col min="14079" max="14079" width="47.7109375" style="178" customWidth="1"/>
    <col min="14080" max="14080" width="5.42578125" style="178"/>
    <col min="14081" max="14081" width="55.42578125" style="178" customWidth="1"/>
    <col min="14082" max="14082" width="5.42578125" style="178" customWidth="1"/>
    <col min="14083" max="14083" width="6.7109375" style="178" customWidth="1"/>
    <col min="14084" max="14084" width="6.42578125" style="178" customWidth="1"/>
    <col min="14085" max="14085" width="13.7109375" style="178" customWidth="1"/>
    <col min="14086" max="14086" width="6" style="178" customWidth="1"/>
    <col min="14087" max="14087" width="13.5703125" style="178" customWidth="1"/>
    <col min="14088" max="14334" width="8.85546875" style="178" customWidth="1"/>
    <col min="14335" max="14335" width="47.7109375" style="178" customWidth="1"/>
    <col min="14336" max="14336" width="5.42578125" style="178"/>
    <col min="14337" max="14337" width="55.42578125" style="178" customWidth="1"/>
    <col min="14338" max="14338" width="5.42578125" style="178" customWidth="1"/>
    <col min="14339" max="14339" width="6.7109375" style="178" customWidth="1"/>
    <col min="14340" max="14340" width="6.42578125" style="178" customWidth="1"/>
    <col min="14341" max="14341" width="13.7109375" style="178" customWidth="1"/>
    <col min="14342" max="14342" width="6" style="178" customWidth="1"/>
    <col min="14343" max="14343" width="13.5703125" style="178" customWidth="1"/>
    <col min="14344" max="14590" width="8.85546875" style="178" customWidth="1"/>
    <col min="14591" max="14591" width="47.7109375" style="178" customWidth="1"/>
    <col min="14592" max="14592" width="5.42578125" style="178"/>
    <col min="14593" max="14593" width="55.42578125" style="178" customWidth="1"/>
    <col min="14594" max="14594" width="5.42578125" style="178" customWidth="1"/>
    <col min="14595" max="14595" width="6.7109375" style="178" customWidth="1"/>
    <col min="14596" max="14596" width="6.42578125" style="178" customWidth="1"/>
    <col min="14597" max="14597" width="13.7109375" style="178" customWidth="1"/>
    <col min="14598" max="14598" width="6" style="178" customWidth="1"/>
    <col min="14599" max="14599" width="13.5703125" style="178" customWidth="1"/>
    <col min="14600" max="14846" width="8.85546875" style="178" customWidth="1"/>
    <col min="14847" max="14847" width="47.7109375" style="178" customWidth="1"/>
    <col min="14848" max="14848" width="5.42578125" style="178"/>
    <col min="14849" max="14849" width="55.42578125" style="178" customWidth="1"/>
    <col min="14850" max="14850" width="5.42578125" style="178" customWidth="1"/>
    <col min="14851" max="14851" width="6.7109375" style="178" customWidth="1"/>
    <col min="14852" max="14852" width="6.42578125" style="178" customWidth="1"/>
    <col min="14853" max="14853" width="13.7109375" style="178" customWidth="1"/>
    <col min="14854" max="14854" width="6" style="178" customWidth="1"/>
    <col min="14855" max="14855" width="13.5703125" style="178" customWidth="1"/>
    <col min="14856" max="15102" width="8.85546875" style="178" customWidth="1"/>
    <col min="15103" max="15103" width="47.7109375" style="178" customWidth="1"/>
    <col min="15104" max="15104" width="5.42578125" style="178"/>
    <col min="15105" max="15105" width="55.42578125" style="178" customWidth="1"/>
    <col min="15106" max="15106" width="5.42578125" style="178" customWidth="1"/>
    <col min="15107" max="15107" width="6.7109375" style="178" customWidth="1"/>
    <col min="15108" max="15108" width="6.42578125" style="178" customWidth="1"/>
    <col min="15109" max="15109" width="13.7109375" style="178" customWidth="1"/>
    <col min="15110" max="15110" width="6" style="178" customWidth="1"/>
    <col min="15111" max="15111" width="13.5703125" style="178" customWidth="1"/>
    <col min="15112" max="15358" width="8.85546875" style="178" customWidth="1"/>
    <col min="15359" max="15359" width="47.7109375" style="178" customWidth="1"/>
    <col min="15360" max="15360" width="5.42578125" style="178"/>
    <col min="15361" max="15361" width="55.42578125" style="178" customWidth="1"/>
    <col min="15362" max="15362" width="5.42578125" style="178" customWidth="1"/>
    <col min="15363" max="15363" width="6.7109375" style="178" customWidth="1"/>
    <col min="15364" max="15364" width="6.42578125" style="178" customWidth="1"/>
    <col min="15365" max="15365" width="13.7109375" style="178" customWidth="1"/>
    <col min="15366" max="15366" width="6" style="178" customWidth="1"/>
    <col min="15367" max="15367" width="13.5703125" style="178" customWidth="1"/>
    <col min="15368" max="15614" width="8.85546875" style="178" customWidth="1"/>
    <col min="15615" max="15615" width="47.7109375" style="178" customWidth="1"/>
    <col min="15616" max="15616" width="5.42578125" style="178"/>
    <col min="15617" max="15617" width="55.42578125" style="178" customWidth="1"/>
    <col min="15618" max="15618" width="5.42578125" style="178" customWidth="1"/>
    <col min="15619" max="15619" width="6.7109375" style="178" customWidth="1"/>
    <col min="15620" max="15620" width="6.42578125" style="178" customWidth="1"/>
    <col min="15621" max="15621" width="13.7109375" style="178" customWidth="1"/>
    <col min="15622" max="15622" width="6" style="178" customWidth="1"/>
    <col min="15623" max="15623" width="13.5703125" style="178" customWidth="1"/>
    <col min="15624" max="15870" width="8.85546875" style="178" customWidth="1"/>
    <col min="15871" max="15871" width="47.7109375" style="178" customWidth="1"/>
    <col min="15872" max="15872" width="5.42578125" style="178"/>
    <col min="15873" max="15873" width="55.42578125" style="178" customWidth="1"/>
    <col min="15874" max="15874" width="5.42578125" style="178" customWidth="1"/>
    <col min="15875" max="15875" width="6.7109375" style="178" customWidth="1"/>
    <col min="15876" max="15876" width="6.42578125" style="178" customWidth="1"/>
    <col min="15877" max="15877" width="13.7109375" style="178" customWidth="1"/>
    <col min="15878" max="15878" width="6" style="178" customWidth="1"/>
    <col min="15879" max="15879" width="13.5703125" style="178" customWidth="1"/>
    <col min="15880" max="16126" width="8.85546875" style="178" customWidth="1"/>
    <col min="16127" max="16127" width="47.7109375" style="178" customWidth="1"/>
    <col min="16128" max="16128" width="5.42578125" style="178"/>
    <col min="16129" max="16129" width="55.42578125" style="178" customWidth="1"/>
    <col min="16130" max="16130" width="5.42578125" style="178" customWidth="1"/>
    <col min="16131" max="16131" width="6.7109375" style="178" customWidth="1"/>
    <col min="16132" max="16132" width="6.42578125" style="178" customWidth="1"/>
    <col min="16133" max="16133" width="13.7109375" style="178" customWidth="1"/>
    <col min="16134" max="16134" width="6" style="178" customWidth="1"/>
    <col min="16135" max="16135" width="13.5703125" style="178" customWidth="1"/>
    <col min="16136" max="16382" width="8.85546875" style="178" customWidth="1"/>
    <col min="16383" max="16383" width="47.7109375" style="178" customWidth="1"/>
    <col min="16384" max="16384" width="5.42578125" style="178"/>
  </cols>
  <sheetData>
    <row r="1" spans="1:256" ht="15" x14ac:dyDescent="0.25">
      <c r="A1" s="353" t="s">
        <v>577</v>
      </c>
      <c r="B1" s="353"/>
      <c r="C1" s="353"/>
      <c r="D1" s="353"/>
      <c r="E1" s="353"/>
      <c r="F1" s="353"/>
      <c r="G1" s="354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6" ht="15" x14ac:dyDescent="0.25">
      <c r="A2" s="346" t="s">
        <v>286</v>
      </c>
      <c r="B2" s="346"/>
      <c r="C2" s="346"/>
      <c r="D2" s="346"/>
      <c r="E2" s="346"/>
      <c r="F2" s="346"/>
      <c r="G2" s="355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6" ht="15" x14ac:dyDescent="0.25">
      <c r="A3" s="346" t="s">
        <v>682</v>
      </c>
      <c r="B3" s="346"/>
      <c r="C3" s="346"/>
      <c r="D3" s="346"/>
      <c r="E3" s="346"/>
      <c r="F3" s="346"/>
      <c r="G3" s="355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</row>
    <row r="4" spans="1:256" ht="15.75" customHeight="1" x14ac:dyDescent="0.25">
      <c r="A4" s="356" t="s">
        <v>644</v>
      </c>
      <c r="B4" s="356"/>
      <c r="C4" s="356"/>
      <c r="D4" s="356"/>
      <c r="E4" s="356"/>
      <c r="F4" s="356"/>
      <c r="G4" s="356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</row>
    <row r="5" spans="1:256" ht="15.75" x14ac:dyDescent="0.25">
      <c r="A5" s="357" t="s">
        <v>645</v>
      </c>
      <c r="B5" s="357"/>
      <c r="C5" s="357"/>
      <c r="D5" s="357"/>
      <c r="E5" s="357"/>
      <c r="F5" s="357"/>
      <c r="G5" s="357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301"/>
      <c r="FM5" s="301"/>
      <c r="FN5" s="301"/>
      <c r="FO5" s="301"/>
      <c r="FP5" s="301"/>
      <c r="FQ5" s="301"/>
      <c r="FR5" s="301"/>
      <c r="FS5" s="301"/>
      <c r="FT5" s="301"/>
      <c r="FU5" s="301"/>
      <c r="FV5" s="301"/>
      <c r="FW5" s="301"/>
      <c r="FX5" s="301"/>
      <c r="FY5" s="301"/>
      <c r="FZ5" s="301"/>
      <c r="GA5" s="301"/>
      <c r="GB5" s="301"/>
      <c r="GC5" s="301"/>
      <c r="GD5" s="301"/>
      <c r="GE5" s="301"/>
      <c r="GF5" s="301"/>
      <c r="GG5" s="301"/>
      <c r="GH5" s="301"/>
      <c r="GI5" s="301"/>
      <c r="GJ5" s="301"/>
      <c r="GK5" s="301"/>
      <c r="GL5" s="301"/>
      <c r="GM5" s="301"/>
      <c r="GN5" s="301"/>
      <c r="GO5" s="301"/>
      <c r="GP5" s="301"/>
      <c r="GQ5" s="301"/>
      <c r="GR5" s="301"/>
      <c r="GS5" s="301"/>
      <c r="GT5" s="301"/>
      <c r="GU5" s="301"/>
      <c r="GV5" s="301"/>
      <c r="GW5" s="301"/>
      <c r="GX5" s="301"/>
      <c r="GY5" s="301"/>
      <c r="GZ5" s="301"/>
      <c r="HA5" s="301"/>
      <c r="HB5" s="301"/>
      <c r="HC5" s="301"/>
      <c r="HD5" s="301"/>
      <c r="HE5" s="301"/>
      <c r="HF5" s="301"/>
      <c r="HG5" s="301"/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  <c r="II5" s="301"/>
      <c r="IJ5" s="301"/>
      <c r="IK5" s="301"/>
      <c r="IL5" s="301"/>
      <c r="IM5" s="301"/>
      <c r="IN5" s="301"/>
      <c r="IO5" s="301"/>
      <c r="IP5" s="301"/>
      <c r="IQ5" s="301"/>
      <c r="IR5" s="301"/>
      <c r="IS5" s="301"/>
      <c r="IT5" s="301"/>
      <c r="IU5" s="301"/>
      <c r="IV5" s="301"/>
    </row>
    <row r="6" spans="1:256" x14ac:dyDescent="0.2">
      <c r="A6" s="179"/>
      <c r="B6" s="180"/>
      <c r="C6" s="180"/>
      <c r="D6" s="180"/>
      <c r="E6" s="180"/>
      <c r="F6" s="180"/>
      <c r="G6" s="181" t="s">
        <v>1</v>
      </c>
    </row>
    <row r="7" spans="1:256" x14ac:dyDescent="0.2">
      <c r="A7" s="358" t="s">
        <v>578</v>
      </c>
      <c r="B7" s="360" t="s">
        <v>579</v>
      </c>
      <c r="C7" s="361"/>
      <c r="D7" s="361"/>
      <c r="E7" s="361"/>
      <c r="F7" s="362"/>
      <c r="G7" s="363" t="s">
        <v>291</v>
      </c>
    </row>
    <row r="8" spans="1:256" x14ac:dyDescent="0.2">
      <c r="A8" s="359"/>
      <c r="B8" s="182" t="s">
        <v>580</v>
      </c>
      <c r="C8" s="183" t="s">
        <v>287</v>
      </c>
      <c r="D8" s="183" t="s">
        <v>581</v>
      </c>
      <c r="E8" s="184" t="s">
        <v>289</v>
      </c>
      <c r="F8" s="184" t="s">
        <v>290</v>
      </c>
      <c r="G8" s="364"/>
    </row>
    <row r="9" spans="1:256" x14ac:dyDescent="0.2">
      <c r="A9" s="182">
        <v>1</v>
      </c>
      <c r="B9" s="182">
        <v>2</v>
      </c>
      <c r="C9" s="183" t="s">
        <v>293</v>
      </c>
      <c r="D9" s="183" t="s">
        <v>294</v>
      </c>
      <c r="E9" s="184">
        <v>5</v>
      </c>
      <c r="F9" s="184">
        <v>6</v>
      </c>
      <c r="G9" s="185">
        <v>7</v>
      </c>
    </row>
    <row r="10" spans="1:256" s="191" customFormat="1" ht="15" x14ac:dyDescent="0.25">
      <c r="A10" s="186" t="s">
        <v>582</v>
      </c>
      <c r="B10" s="187">
        <v>510</v>
      </c>
      <c r="C10" s="188"/>
      <c r="D10" s="188"/>
      <c r="E10" s="189"/>
      <c r="F10" s="189"/>
      <c r="G10" s="190">
        <f>SUM(G11)</f>
        <v>6732.19</v>
      </c>
      <c r="IU10" s="178"/>
      <c r="IV10" s="178"/>
    </row>
    <row r="11" spans="1:256" ht="15.75" x14ac:dyDescent="0.25">
      <c r="A11" s="192" t="s">
        <v>296</v>
      </c>
      <c r="B11" s="193">
        <v>510</v>
      </c>
      <c r="C11" s="194" t="s">
        <v>297</v>
      </c>
      <c r="D11" s="194"/>
      <c r="E11" s="194"/>
      <c r="F11" s="194"/>
      <c r="G11" s="195">
        <f>SUM(G12+G16)</f>
        <v>6732.19</v>
      </c>
    </row>
    <row r="12" spans="1:256" s="200" customFormat="1" ht="26.25" x14ac:dyDescent="0.25">
      <c r="A12" s="196" t="s">
        <v>583</v>
      </c>
      <c r="B12" s="197" t="s">
        <v>584</v>
      </c>
      <c r="C12" s="198" t="s">
        <v>297</v>
      </c>
      <c r="D12" s="198" t="s">
        <v>299</v>
      </c>
      <c r="E12" s="198"/>
      <c r="F12" s="198"/>
      <c r="G12" s="199">
        <f>SUM(G15)</f>
        <v>1772.82</v>
      </c>
      <c r="IU12" s="178"/>
      <c r="IV12" s="178"/>
    </row>
    <row r="13" spans="1:256" s="201" customFormat="1" ht="15" x14ac:dyDescent="0.25">
      <c r="A13" s="196" t="s">
        <v>300</v>
      </c>
      <c r="B13" s="194" t="s">
        <v>584</v>
      </c>
      <c r="C13" s="198" t="s">
        <v>297</v>
      </c>
      <c r="D13" s="198" t="s">
        <v>299</v>
      </c>
      <c r="E13" s="198" t="s">
        <v>301</v>
      </c>
      <c r="F13" s="198"/>
      <c r="G13" s="199">
        <f>SUM(G15)</f>
        <v>1772.82</v>
      </c>
      <c r="IU13" s="191"/>
      <c r="IV13" s="191"/>
    </row>
    <row r="14" spans="1:256" s="172" customFormat="1" ht="15" x14ac:dyDescent="0.25">
      <c r="A14" s="202" t="s">
        <v>302</v>
      </c>
      <c r="B14" s="203" t="s">
        <v>584</v>
      </c>
      <c r="C14" s="204" t="s">
        <v>297</v>
      </c>
      <c r="D14" s="204" t="s">
        <v>299</v>
      </c>
      <c r="E14" s="204" t="s">
        <v>301</v>
      </c>
      <c r="F14" s="204"/>
      <c r="G14" s="205">
        <f>SUM(G15)</f>
        <v>1772.82</v>
      </c>
    </row>
    <row r="15" spans="1:256" s="210" customFormat="1" ht="39" x14ac:dyDescent="0.25">
      <c r="A15" s="206" t="s">
        <v>585</v>
      </c>
      <c r="B15" s="207" t="s">
        <v>584</v>
      </c>
      <c r="C15" s="208" t="s">
        <v>297</v>
      </c>
      <c r="D15" s="208" t="s">
        <v>299</v>
      </c>
      <c r="E15" s="208" t="s">
        <v>301</v>
      </c>
      <c r="F15" s="208" t="s">
        <v>304</v>
      </c>
      <c r="G15" s="209">
        <v>1772.82</v>
      </c>
      <c r="IU15" s="211"/>
      <c r="IV15" s="211"/>
    </row>
    <row r="16" spans="1:256" s="210" customFormat="1" ht="29.25" x14ac:dyDescent="0.25">
      <c r="A16" s="212" t="s">
        <v>305</v>
      </c>
      <c r="B16" s="197" t="s">
        <v>584</v>
      </c>
      <c r="C16" s="198" t="s">
        <v>297</v>
      </c>
      <c r="D16" s="198" t="s">
        <v>306</v>
      </c>
      <c r="E16" s="198"/>
      <c r="F16" s="198"/>
      <c r="G16" s="199">
        <f>SUM(G19+G17)</f>
        <v>4959.37</v>
      </c>
      <c r="IU16" s="213"/>
      <c r="IV16" s="213"/>
    </row>
    <row r="17" spans="1:256" ht="26.25" x14ac:dyDescent="0.25">
      <c r="A17" s="196" t="s">
        <v>307</v>
      </c>
      <c r="B17" s="197" t="s">
        <v>584</v>
      </c>
      <c r="C17" s="198" t="s">
        <v>297</v>
      </c>
      <c r="D17" s="198" t="s">
        <v>306</v>
      </c>
      <c r="E17" s="198" t="s">
        <v>308</v>
      </c>
      <c r="F17" s="198"/>
      <c r="G17" s="199">
        <f>SUM(G18)</f>
        <v>0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3"/>
      <c r="IV17" s="213"/>
    </row>
    <row r="18" spans="1:256" s="210" customFormat="1" ht="39" x14ac:dyDescent="0.25">
      <c r="A18" s="206" t="s">
        <v>585</v>
      </c>
      <c r="B18" s="207" t="s">
        <v>584</v>
      </c>
      <c r="C18" s="208" t="s">
        <v>297</v>
      </c>
      <c r="D18" s="208" t="s">
        <v>306</v>
      </c>
      <c r="E18" s="208" t="s">
        <v>308</v>
      </c>
      <c r="F18" s="208" t="s">
        <v>304</v>
      </c>
      <c r="G18" s="209">
        <v>0</v>
      </c>
      <c r="IU18" s="214"/>
      <c r="IV18" s="214"/>
    </row>
    <row r="19" spans="1:256" s="172" customFormat="1" x14ac:dyDescent="0.2">
      <c r="A19" s="196" t="s">
        <v>300</v>
      </c>
      <c r="B19" s="197" t="s">
        <v>584</v>
      </c>
      <c r="C19" s="198" t="s">
        <v>297</v>
      </c>
      <c r="D19" s="198" t="s">
        <v>306</v>
      </c>
      <c r="E19" s="198" t="s">
        <v>309</v>
      </c>
      <c r="F19" s="198"/>
      <c r="G19" s="199">
        <f>SUM(G20)</f>
        <v>4959.37</v>
      </c>
    </row>
    <row r="20" spans="1:256" s="214" customFormat="1" ht="15" x14ac:dyDescent="0.25">
      <c r="A20" s="202" t="s">
        <v>310</v>
      </c>
      <c r="B20" s="215" t="s">
        <v>584</v>
      </c>
      <c r="C20" s="204" t="s">
        <v>297</v>
      </c>
      <c r="D20" s="204" t="s">
        <v>306</v>
      </c>
      <c r="E20" s="204" t="s">
        <v>309</v>
      </c>
      <c r="F20" s="204"/>
      <c r="G20" s="205">
        <f>SUM(G21+G22)</f>
        <v>4959.37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  <c r="IL20" s="172"/>
      <c r="IM20" s="172"/>
      <c r="IN20" s="172"/>
      <c r="IO20" s="172"/>
      <c r="IP20" s="172"/>
      <c r="IQ20" s="172"/>
      <c r="IR20" s="172"/>
      <c r="IS20" s="172"/>
      <c r="IT20" s="172"/>
      <c r="IU20" s="178"/>
      <c r="IV20" s="178"/>
    </row>
    <row r="21" spans="1:256" s="214" customFormat="1" ht="39" x14ac:dyDescent="0.25">
      <c r="A21" s="206" t="s">
        <v>585</v>
      </c>
      <c r="B21" s="207" t="s">
        <v>584</v>
      </c>
      <c r="C21" s="208" t="s">
        <v>297</v>
      </c>
      <c r="D21" s="208" t="s">
        <v>306</v>
      </c>
      <c r="E21" s="208" t="s">
        <v>309</v>
      </c>
      <c r="F21" s="208" t="s">
        <v>304</v>
      </c>
      <c r="G21" s="209">
        <v>3599.65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210"/>
      <c r="IV21" s="210"/>
    </row>
    <row r="22" spans="1:256" ht="15" x14ac:dyDescent="0.25">
      <c r="A22" s="206" t="s">
        <v>586</v>
      </c>
      <c r="B22" s="207" t="s">
        <v>584</v>
      </c>
      <c r="C22" s="208" t="s">
        <v>297</v>
      </c>
      <c r="D22" s="208" t="s">
        <v>306</v>
      </c>
      <c r="E22" s="208" t="s">
        <v>309</v>
      </c>
      <c r="F22" s="208" t="s">
        <v>312</v>
      </c>
      <c r="G22" s="209">
        <v>1359.72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</row>
    <row r="23" spans="1:256" s="191" customFormat="1" ht="15" x14ac:dyDescent="0.25">
      <c r="A23" s="216" t="s">
        <v>587</v>
      </c>
      <c r="B23" s="194" t="s">
        <v>584</v>
      </c>
      <c r="C23" s="204"/>
      <c r="D23" s="204"/>
      <c r="E23" s="204"/>
      <c r="F23" s="204"/>
      <c r="G23" s="195">
        <f>SUM(G24+G91+G114+G180+G187+G257++G281+G291+G302+G308+G83+G79)</f>
        <v>1027919.7300000001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spans="1:256" s="172" customFormat="1" ht="15" x14ac:dyDescent="0.25">
      <c r="A24" s="217" t="s">
        <v>296</v>
      </c>
      <c r="B24" s="194" t="s">
        <v>584</v>
      </c>
      <c r="C24" s="218" t="s">
        <v>297</v>
      </c>
      <c r="D24" s="219"/>
      <c r="E24" s="219"/>
      <c r="F24" s="219"/>
      <c r="G24" s="195">
        <f>SUM(G25+G41+G45+G35+G38)</f>
        <v>87882.880000000005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  <c r="IL24" s="191"/>
      <c r="IM24" s="191"/>
      <c r="IN24" s="191"/>
      <c r="IO24" s="191"/>
      <c r="IP24" s="191"/>
      <c r="IQ24" s="191"/>
      <c r="IR24" s="191"/>
      <c r="IS24" s="191"/>
      <c r="IT24" s="191"/>
      <c r="IU24" s="214"/>
      <c r="IV24" s="214"/>
    </row>
    <row r="25" spans="1:256" s="221" customFormat="1" ht="15" x14ac:dyDescent="0.25">
      <c r="A25" s="196" t="s">
        <v>588</v>
      </c>
      <c r="B25" s="197" t="s">
        <v>584</v>
      </c>
      <c r="C25" s="198" t="s">
        <v>297</v>
      </c>
      <c r="D25" s="198" t="s">
        <v>314</v>
      </c>
      <c r="E25" s="198"/>
      <c r="F25" s="198"/>
      <c r="G25" s="220">
        <f>SUM(G26)</f>
        <v>69852.800000000003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214"/>
      <c r="IV25" s="214"/>
    </row>
    <row r="26" spans="1:256" s="172" customFormat="1" ht="15" x14ac:dyDescent="0.25">
      <c r="A26" s="196" t="s">
        <v>300</v>
      </c>
      <c r="B26" s="194" t="s">
        <v>584</v>
      </c>
      <c r="C26" s="198" t="s">
        <v>297</v>
      </c>
      <c r="D26" s="198" t="s">
        <v>314</v>
      </c>
      <c r="E26" s="198"/>
      <c r="F26" s="198"/>
      <c r="G26" s="199">
        <f>SUM(G27+G29+G33)</f>
        <v>69852.800000000003</v>
      </c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  <c r="IL26" s="191"/>
      <c r="IM26" s="191"/>
      <c r="IN26" s="191"/>
      <c r="IO26" s="191"/>
      <c r="IP26" s="191"/>
      <c r="IQ26" s="191"/>
      <c r="IR26" s="191"/>
      <c r="IS26" s="191"/>
      <c r="IT26" s="191"/>
    </row>
    <row r="27" spans="1:256" s="172" customFormat="1" ht="15" x14ac:dyDescent="0.25">
      <c r="A27" s="202" t="s">
        <v>310</v>
      </c>
      <c r="B27" s="222" t="s">
        <v>584</v>
      </c>
      <c r="C27" s="204" t="s">
        <v>297</v>
      </c>
      <c r="D27" s="204" t="s">
        <v>314</v>
      </c>
      <c r="E27" s="204"/>
      <c r="F27" s="204"/>
      <c r="G27" s="205">
        <f>SUM(G28)</f>
        <v>4137.97</v>
      </c>
      <c r="IU27" s="191"/>
      <c r="IV27" s="191"/>
    </row>
    <row r="28" spans="1:256" ht="38.25" x14ac:dyDescent="0.2">
      <c r="A28" s="206" t="s">
        <v>585</v>
      </c>
      <c r="B28" s="223" t="s">
        <v>584</v>
      </c>
      <c r="C28" s="208" t="s">
        <v>297</v>
      </c>
      <c r="D28" s="208" t="s">
        <v>314</v>
      </c>
      <c r="E28" s="208" t="s">
        <v>589</v>
      </c>
      <c r="F28" s="208" t="s">
        <v>304</v>
      </c>
      <c r="G28" s="209">
        <v>4137.97</v>
      </c>
      <c r="IU28" s="172"/>
      <c r="IV28" s="172"/>
    </row>
    <row r="29" spans="1:256" s="172" customFormat="1" x14ac:dyDescent="0.2">
      <c r="A29" s="202" t="s">
        <v>310</v>
      </c>
      <c r="B29" s="222" t="s">
        <v>584</v>
      </c>
      <c r="C29" s="204" t="s">
        <v>297</v>
      </c>
      <c r="D29" s="204" t="s">
        <v>314</v>
      </c>
      <c r="E29" s="204"/>
      <c r="F29" s="204"/>
      <c r="G29" s="205">
        <f>SUM(G30+G31+G32)</f>
        <v>63875.12</v>
      </c>
    </row>
    <row r="30" spans="1:256" ht="38.25" x14ac:dyDescent="0.2">
      <c r="A30" s="206" t="s">
        <v>585</v>
      </c>
      <c r="B30" s="223" t="s">
        <v>584</v>
      </c>
      <c r="C30" s="208" t="s">
        <v>297</v>
      </c>
      <c r="D30" s="208" t="s">
        <v>314</v>
      </c>
      <c r="E30" s="208" t="s">
        <v>309</v>
      </c>
      <c r="F30" s="208" t="s">
        <v>304</v>
      </c>
      <c r="G30" s="209">
        <v>55447.14</v>
      </c>
    </row>
    <row r="31" spans="1:256" x14ac:dyDescent="0.2">
      <c r="A31" s="206" t="s">
        <v>586</v>
      </c>
      <c r="B31" s="207" t="s">
        <v>584</v>
      </c>
      <c r="C31" s="208" t="s">
        <v>297</v>
      </c>
      <c r="D31" s="208" t="s">
        <v>314</v>
      </c>
      <c r="E31" s="208" t="s">
        <v>309</v>
      </c>
      <c r="F31" s="208" t="s">
        <v>312</v>
      </c>
      <c r="G31" s="209">
        <v>8394.2900000000009</v>
      </c>
    </row>
    <row r="32" spans="1:256" ht="15" x14ac:dyDescent="0.25">
      <c r="A32" s="206" t="s">
        <v>320</v>
      </c>
      <c r="B32" s="207" t="s">
        <v>584</v>
      </c>
      <c r="C32" s="207" t="s">
        <v>297</v>
      </c>
      <c r="D32" s="207" t="s">
        <v>314</v>
      </c>
      <c r="E32" s="208" t="s">
        <v>309</v>
      </c>
      <c r="F32" s="207" t="s">
        <v>321</v>
      </c>
      <c r="G32" s="209">
        <v>33.69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</row>
    <row r="33" spans="1:256" s="191" customFormat="1" ht="26.25" x14ac:dyDescent="0.25">
      <c r="A33" s="196" t="s">
        <v>315</v>
      </c>
      <c r="B33" s="197" t="s">
        <v>584</v>
      </c>
      <c r="C33" s="197" t="s">
        <v>297</v>
      </c>
      <c r="D33" s="197" t="s">
        <v>314</v>
      </c>
      <c r="E33" s="197" t="s">
        <v>316</v>
      </c>
      <c r="F33" s="197"/>
      <c r="G33" s="199">
        <f>SUM(G34)</f>
        <v>1839.71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172"/>
      <c r="IV33" s="172"/>
    </row>
    <row r="34" spans="1:256" s="224" customFormat="1" ht="38.25" x14ac:dyDescent="0.2">
      <c r="A34" s="206" t="s">
        <v>585</v>
      </c>
      <c r="B34" s="223" t="s">
        <v>584</v>
      </c>
      <c r="C34" s="204" t="s">
        <v>297</v>
      </c>
      <c r="D34" s="204" t="s">
        <v>314</v>
      </c>
      <c r="E34" s="222" t="s">
        <v>316</v>
      </c>
      <c r="F34" s="204" t="s">
        <v>304</v>
      </c>
      <c r="G34" s="209">
        <v>1839.71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</row>
    <row r="35" spans="1:256" ht="15" x14ac:dyDescent="0.25">
      <c r="A35" s="212" t="s">
        <v>322</v>
      </c>
      <c r="B35" s="194" t="s">
        <v>584</v>
      </c>
      <c r="C35" s="218" t="s">
        <v>297</v>
      </c>
      <c r="D35" s="218" t="s">
        <v>323</v>
      </c>
      <c r="E35" s="194"/>
      <c r="F35" s="218"/>
      <c r="G35" s="195">
        <f>SUM(G36)</f>
        <v>32.700000000000003</v>
      </c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11"/>
      <c r="IV35" s="211"/>
    </row>
    <row r="36" spans="1:256" s="201" customFormat="1" ht="38.25" x14ac:dyDescent="0.2">
      <c r="A36" s="196" t="s">
        <v>324</v>
      </c>
      <c r="B36" s="197" t="s">
        <v>584</v>
      </c>
      <c r="C36" s="198" t="s">
        <v>297</v>
      </c>
      <c r="D36" s="198" t="s">
        <v>323</v>
      </c>
      <c r="E36" s="197" t="s">
        <v>325</v>
      </c>
      <c r="F36" s="198"/>
      <c r="G36" s="199">
        <f>SUM(G37)</f>
        <v>32.700000000000003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s="224" customFormat="1" x14ac:dyDescent="0.2">
      <c r="A37" s="206" t="s">
        <v>586</v>
      </c>
      <c r="B37" s="207" t="s">
        <v>584</v>
      </c>
      <c r="C37" s="208" t="s">
        <v>297</v>
      </c>
      <c r="D37" s="208" t="s">
        <v>323</v>
      </c>
      <c r="E37" s="207" t="s">
        <v>325</v>
      </c>
      <c r="F37" s="208" t="s">
        <v>312</v>
      </c>
      <c r="G37" s="209">
        <v>32.700000000000003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spans="1:256" s="210" customFormat="1" ht="14.25" x14ac:dyDescent="0.2">
      <c r="A38" s="212" t="s">
        <v>590</v>
      </c>
      <c r="B38" s="194" t="s">
        <v>584</v>
      </c>
      <c r="C38" s="218" t="s">
        <v>297</v>
      </c>
      <c r="D38" s="218" t="s">
        <v>328</v>
      </c>
      <c r="E38" s="194"/>
      <c r="F38" s="218"/>
      <c r="G38" s="195">
        <f>SUM(G39)</f>
        <v>3110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s="201" customFormat="1" ht="14.25" x14ac:dyDescent="0.2">
      <c r="A39" s="196" t="s">
        <v>327</v>
      </c>
      <c r="B39" s="197" t="s">
        <v>584</v>
      </c>
      <c r="C39" s="198" t="s">
        <v>297</v>
      </c>
      <c r="D39" s="198" t="s">
        <v>328</v>
      </c>
      <c r="E39" s="197" t="s">
        <v>329</v>
      </c>
      <c r="F39" s="198"/>
      <c r="G39" s="199">
        <f>SUM(G40)</f>
        <v>3110</v>
      </c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  <c r="IV39" s="224"/>
    </row>
    <row r="40" spans="1:256" s="224" customFormat="1" x14ac:dyDescent="0.2">
      <c r="A40" s="206" t="s">
        <v>320</v>
      </c>
      <c r="B40" s="207" t="s">
        <v>584</v>
      </c>
      <c r="C40" s="208" t="s">
        <v>297</v>
      </c>
      <c r="D40" s="208" t="s">
        <v>328</v>
      </c>
      <c r="E40" s="207" t="s">
        <v>329</v>
      </c>
      <c r="F40" s="208" t="s">
        <v>321</v>
      </c>
      <c r="G40" s="209">
        <v>3110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spans="1:256" ht="15" x14ac:dyDescent="0.25">
      <c r="A41" s="217" t="s">
        <v>330</v>
      </c>
      <c r="B41" s="225" t="s">
        <v>584</v>
      </c>
      <c r="C41" s="194" t="s">
        <v>297</v>
      </c>
      <c r="D41" s="194" t="s">
        <v>331</v>
      </c>
      <c r="E41" s="194"/>
      <c r="F41" s="194"/>
      <c r="G41" s="195">
        <f>SUM(G42)</f>
        <v>0</v>
      </c>
      <c r="IU41" s="201"/>
      <c r="IV41" s="201"/>
    </row>
    <row r="42" spans="1:256" s="172" customFormat="1" x14ac:dyDescent="0.2">
      <c r="A42" s="226" t="s">
        <v>330</v>
      </c>
      <c r="B42" s="198" t="s">
        <v>584</v>
      </c>
      <c r="C42" s="197" t="s">
        <v>297</v>
      </c>
      <c r="D42" s="197" t="s">
        <v>331</v>
      </c>
      <c r="E42" s="197" t="s">
        <v>591</v>
      </c>
      <c r="F42" s="197"/>
      <c r="G42" s="199">
        <f>SUM(G43)</f>
        <v>0</v>
      </c>
      <c r="IU42" s="224"/>
      <c r="IV42" s="224"/>
    </row>
    <row r="43" spans="1:256" s="172" customFormat="1" x14ac:dyDescent="0.2">
      <c r="A43" s="202" t="s">
        <v>332</v>
      </c>
      <c r="B43" s="204" t="s">
        <v>584</v>
      </c>
      <c r="C43" s="222" t="s">
        <v>297</v>
      </c>
      <c r="D43" s="222" t="s">
        <v>331</v>
      </c>
      <c r="E43" s="222" t="s">
        <v>333</v>
      </c>
      <c r="F43" s="222"/>
      <c r="G43" s="205">
        <f>SUM(G44)</f>
        <v>0</v>
      </c>
    </row>
    <row r="44" spans="1:256" s="210" customFormat="1" x14ac:dyDescent="0.2">
      <c r="A44" s="206" t="s">
        <v>320</v>
      </c>
      <c r="B44" s="208" t="s">
        <v>584</v>
      </c>
      <c r="C44" s="207" t="s">
        <v>297</v>
      </c>
      <c r="D44" s="207" t="s">
        <v>331</v>
      </c>
      <c r="E44" s="207" t="s">
        <v>591</v>
      </c>
      <c r="F44" s="207" t="s">
        <v>321</v>
      </c>
      <c r="G44" s="209">
        <v>0</v>
      </c>
    </row>
    <row r="45" spans="1:256" ht="14.25" x14ac:dyDescent="0.2">
      <c r="A45" s="217" t="s">
        <v>334</v>
      </c>
      <c r="B45" s="198" t="s">
        <v>584</v>
      </c>
      <c r="C45" s="194" t="s">
        <v>297</v>
      </c>
      <c r="D45" s="194" t="s">
        <v>335</v>
      </c>
      <c r="E45" s="194"/>
      <c r="F45" s="194"/>
      <c r="G45" s="195">
        <f>SUM(G46+G59+G64+G52+G57+G77)</f>
        <v>14887.38</v>
      </c>
    </row>
    <row r="46" spans="1:256" s="172" customFormat="1" ht="14.25" x14ac:dyDescent="0.2">
      <c r="A46" s="196" t="s">
        <v>300</v>
      </c>
      <c r="B46" s="194" t="s">
        <v>584</v>
      </c>
      <c r="C46" s="198" t="s">
        <v>297</v>
      </c>
      <c r="D46" s="198" t="s">
        <v>335</v>
      </c>
      <c r="E46" s="198"/>
      <c r="F46" s="198"/>
      <c r="G46" s="199">
        <f>SUM(G47)</f>
        <v>1646.87</v>
      </c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</row>
    <row r="47" spans="1:256" s="213" customFormat="1" ht="15" x14ac:dyDescent="0.25">
      <c r="A47" s="202" t="s">
        <v>337</v>
      </c>
      <c r="B47" s="223" t="s">
        <v>584</v>
      </c>
      <c r="C47" s="204" t="s">
        <v>338</v>
      </c>
      <c r="D47" s="204" t="s">
        <v>335</v>
      </c>
      <c r="E47" s="204"/>
      <c r="F47" s="204"/>
      <c r="G47" s="205">
        <f>SUM(G49+G50+G51+G48)</f>
        <v>1646.87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</row>
    <row r="48" spans="1:256" s="213" customFormat="1" ht="39" x14ac:dyDescent="0.25">
      <c r="A48" s="206" t="s">
        <v>585</v>
      </c>
      <c r="B48" s="207" t="s">
        <v>584</v>
      </c>
      <c r="C48" s="208" t="s">
        <v>297</v>
      </c>
      <c r="D48" s="208" t="s">
        <v>335</v>
      </c>
      <c r="E48" s="208" t="s">
        <v>576</v>
      </c>
      <c r="F48" s="208" t="s">
        <v>304</v>
      </c>
      <c r="G48" s="209">
        <v>36.07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</row>
    <row r="49" spans="1:256" ht="38.25" x14ac:dyDescent="0.2">
      <c r="A49" s="206" t="s">
        <v>585</v>
      </c>
      <c r="B49" s="207" t="s">
        <v>584</v>
      </c>
      <c r="C49" s="208" t="s">
        <v>297</v>
      </c>
      <c r="D49" s="208" t="s">
        <v>335</v>
      </c>
      <c r="E49" s="208" t="s">
        <v>336</v>
      </c>
      <c r="F49" s="208" t="s">
        <v>304</v>
      </c>
      <c r="G49" s="209">
        <v>1201.22</v>
      </c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</row>
    <row r="50" spans="1:256" s="227" customFormat="1" ht="15" x14ac:dyDescent="0.25">
      <c r="A50" s="206" t="s">
        <v>586</v>
      </c>
      <c r="B50" s="207" t="s">
        <v>584</v>
      </c>
      <c r="C50" s="208" t="s">
        <v>297</v>
      </c>
      <c r="D50" s="208" t="s">
        <v>335</v>
      </c>
      <c r="E50" s="208" t="s">
        <v>336</v>
      </c>
      <c r="F50" s="208" t="s">
        <v>312</v>
      </c>
      <c r="G50" s="209">
        <v>332.63</v>
      </c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210"/>
      <c r="IH50" s="210"/>
      <c r="II50" s="210"/>
      <c r="IJ50" s="210"/>
      <c r="IK50" s="210"/>
      <c r="IL50" s="210"/>
      <c r="IM50" s="210"/>
      <c r="IN50" s="210"/>
      <c r="IO50" s="210"/>
      <c r="IP50" s="210"/>
      <c r="IQ50" s="210"/>
      <c r="IR50" s="210"/>
      <c r="IS50" s="210"/>
      <c r="IT50" s="210"/>
      <c r="IU50" s="213"/>
      <c r="IV50" s="213"/>
    </row>
    <row r="51" spans="1:256" s="210" customFormat="1" ht="38.25" x14ac:dyDescent="0.2">
      <c r="A51" s="206" t="s">
        <v>585</v>
      </c>
      <c r="B51" s="207" t="s">
        <v>584</v>
      </c>
      <c r="C51" s="208" t="s">
        <v>297</v>
      </c>
      <c r="D51" s="208" t="s">
        <v>335</v>
      </c>
      <c r="E51" s="208" t="s">
        <v>592</v>
      </c>
      <c r="F51" s="208" t="s">
        <v>304</v>
      </c>
      <c r="G51" s="209">
        <v>76.95</v>
      </c>
      <c r="IU51" s="178"/>
      <c r="IV51" s="178"/>
    </row>
    <row r="52" spans="1:256" s="172" customFormat="1" ht="25.5" x14ac:dyDescent="0.2">
      <c r="A52" s="196" t="s">
        <v>340</v>
      </c>
      <c r="B52" s="197" t="s">
        <v>584</v>
      </c>
      <c r="C52" s="197" t="s">
        <v>297</v>
      </c>
      <c r="D52" s="197" t="s">
        <v>335</v>
      </c>
      <c r="E52" s="197" t="s">
        <v>341</v>
      </c>
      <c r="F52" s="197"/>
      <c r="G52" s="199">
        <f>SUM(G53)</f>
        <v>964</v>
      </c>
      <c r="IU52" s="224"/>
      <c r="IV52" s="224"/>
    </row>
    <row r="53" spans="1:256" s="172" customFormat="1" ht="25.5" x14ac:dyDescent="0.2">
      <c r="A53" s="228" t="s">
        <v>342</v>
      </c>
      <c r="B53" s="222" t="s">
        <v>584</v>
      </c>
      <c r="C53" s="222" t="s">
        <v>297</v>
      </c>
      <c r="D53" s="222" t="s">
        <v>335</v>
      </c>
      <c r="E53" s="222" t="s">
        <v>341</v>
      </c>
      <c r="F53" s="222"/>
      <c r="G53" s="205">
        <f>SUM(G54+G56+G55)</f>
        <v>964</v>
      </c>
    </row>
    <row r="54" spans="1:256" s="210" customFormat="1" ht="39" x14ac:dyDescent="0.25">
      <c r="A54" s="206" t="s">
        <v>585</v>
      </c>
      <c r="B54" s="207" t="s">
        <v>584</v>
      </c>
      <c r="C54" s="208" t="s">
        <v>297</v>
      </c>
      <c r="D54" s="208" t="s">
        <v>335</v>
      </c>
      <c r="E54" s="207" t="s">
        <v>341</v>
      </c>
      <c r="F54" s="208" t="s">
        <v>304</v>
      </c>
      <c r="G54" s="209">
        <v>712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  <c r="FL54" s="229"/>
      <c r="FM54" s="229"/>
      <c r="FN54" s="229"/>
      <c r="FO54" s="229"/>
      <c r="FP54" s="229"/>
      <c r="FQ54" s="229"/>
      <c r="FR54" s="229"/>
      <c r="FS54" s="229"/>
      <c r="FT54" s="229"/>
      <c r="FU54" s="229"/>
      <c r="FV54" s="229"/>
      <c r="FW54" s="229"/>
      <c r="FX54" s="229"/>
      <c r="FY54" s="229"/>
      <c r="FZ54" s="229"/>
      <c r="GA54" s="229"/>
      <c r="GB54" s="229"/>
      <c r="GC54" s="229"/>
      <c r="GD54" s="229"/>
      <c r="GE54" s="229"/>
      <c r="GF54" s="229"/>
      <c r="GG54" s="229"/>
      <c r="GH54" s="229"/>
      <c r="GI54" s="229"/>
      <c r="GJ54" s="229"/>
      <c r="GK54" s="229"/>
      <c r="GL54" s="229"/>
      <c r="GM54" s="229"/>
      <c r="GN54" s="229"/>
      <c r="GO54" s="229"/>
      <c r="GP54" s="229"/>
      <c r="GQ54" s="229"/>
      <c r="GR54" s="229"/>
      <c r="GS54" s="229"/>
      <c r="GT54" s="229"/>
      <c r="GU54" s="229"/>
      <c r="GV54" s="229"/>
      <c r="GW54" s="229"/>
      <c r="GX54" s="229"/>
      <c r="GY54" s="229"/>
      <c r="GZ54" s="229"/>
      <c r="HA54" s="229"/>
      <c r="HB54" s="229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</row>
    <row r="55" spans="1:256" s="229" customFormat="1" ht="39" x14ac:dyDescent="0.25">
      <c r="A55" s="206" t="s">
        <v>585</v>
      </c>
      <c r="B55" s="207" t="s">
        <v>584</v>
      </c>
      <c r="C55" s="208" t="s">
        <v>297</v>
      </c>
      <c r="D55" s="208" t="s">
        <v>335</v>
      </c>
      <c r="E55" s="208" t="s">
        <v>593</v>
      </c>
      <c r="F55" s="208" t="s">
        <v>304</v>
      </c>
      <c r="G55" s="209">
        <v>160.30000000000001</v>
      </c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210"/>
      <c r="IH55" s="210"/>
      <c r="II55" s="210"/>
      <c r="IJ55" s="210"/>
      <c r="IK55" s="210"/>
      <c r="IL55" s="210"/>
      <c r="IM55" s="210"/>
      <c r="IN55" s="210"/>
      <c r="IO55" s="210"/>
      <c r="IP55" s="210"/>
      <c r="IQ55" s="210"/>
      <c r="IR55" s="210"/>
      <c r="IS55" s="210"/>
      <c r="IT55" s="210"/>
      <c r="IU55" s="210"/>
      <c r="IV55" s="210"/>
    </row>
    <row r="56" spans="1:256" s="210" customFormat="1" ht="15" x14ac:dyDescent="0.25">
      <c r="A56" s="206" t="s">
        <v>586</v>
      </c>
      <c r="B56" s="207" t="s">
        <v>584</v>
      </c>
      <c r="C56" s="208" t="s">
        <v>297</v>
      </c>
      <c r="D56" s="208" t="s">
        <v>335</v>
      </c>
      <c r="E56" s="207" t="s">
        <v>341</v>
      </c>
      <c r="F56" s="208" t="s">
        <v>312</v>
      </c>
      <c r="G56" s="209">
        <v>91.7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</row>
    <row r="57" spans="1:256" s="201" customFormat="1" ht="39" x14ac:dyDescent="0.25">
      <c r="A57" s="202" t="s">
        <v>344</v>
      </c>
      <c r="B57" s="222" t="s">
        <v>584</v>
      </c>
      <c r="C57" s="204" t="s">
        <v>297</v>
      </c>
      <c r="D57" s="204" t="s">
        <v>335</v>
      </c>
      <c r="E57" s="204" t="s">
        <v>345</v>
      </c>
      <c r="F57" s="204"/>
      <c r="G57" s="205">
        <f>SUM(G58)</f>
        <v>0.22</v>
      </c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224"/>
      <c r="IV57" s="224"/>
    </row>
    <row r="58" spans="1:256" s="211" customFormat="1" ht="15" x14ac:dyDescent="0.25">
      <c r="A58" s="206" t="s">
        <v>586</v>
      </c>
      <c r="B58" s="207" t="s">
        <v>584</v>
      </c>
      <c r="C58" s="208" t="s">
        <v>297</v>
      </c>
      <c r="D58" s="208" t="s">
        <v>335</v>
      </c>
      <c r="E58" s="208" t="s">
        <v>345</v>
      </c>
      <c r="F58" s="208" t="s">
        <v>312</v>
      </c>
      <c r="G58" s="209">
        <v>0.22</v>
      </c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</row>
    <row r="59" spans="1:256" s="224" customFormat="1" ht="25.5" x14ac:dyDescent="0.2">
      <c r="A59" s="196" t="s">
        <v>594</v>
      </c>
      <c r="B59" s="197" t="s">
        <v>584</v>
      </c>
      <c r="C59" s="198" t="s">
        <v>297</v>
      </c>
      <c r="D59" s="198" t="s">
        <v>335</v>
      </c>
      <c r="E59" s="198"/>
      <c r="F59" s="198"/>
      <c r="G59" s="199">
        <f>SUM(G60)</f>
        <v>1873.22</v>
      </c>
      <c r="IU59" s="201"/>
      <c r="IV59" s="201"/>
    </row>
    <row r="60" spans="1:256" ht="15" x14ac:dyDescent="0.25">
      <c r="A60" s="230" t="s">
        <v>348</v>
      </c>
      <c r="B60" s="223" t="s">
        <v>584</v>
      </c>
      <c r="C60" s="204" t="s">
        <v>297</v>
      </c>
      <c r="D60" s="204" t="s">
        <v>335</v>
      </c>
      <c r="E60" s="204" t="s">
        <v>347</v>
      </c>
      <c r="F60" s="204"/>
      <c r="G60" s="205">
        <f>SUM(G61+G63+G62)</f>
        <v>1873.22</v>
      </c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  <c r="IM60" s="227"/>
      <c r="IN60" s="227"/>
      <c r="IO60" s="227"/>
      <c r="IP60" s="227"/>
      <c r="IQ60" s="227"/>
      <c r="IR60" s="227"/>
      <c r="IS60" s="227"/>
      <c r="IT60" s="227"/>
      <c r="IU60" s="221"/>
      <c r="IV60" s="221"/>
    </row>
    <row r="61" spans="1:256" s="227" customFormat="1" ht="13.5" x14ac:dyDescent="0.25">
      <c r="A61" s="206" t="s">
        <v>586</v>
      </c>
      <c r="B61" s="207" t="s">
        <v>584</v>
      </c>
      <c r="C61" s="208" t="s">
        <v>297</v>
      </c>
      <c r="D61" s="208" t="s">
        <v>335</v>
      </c>
      <c r="E61" s="208" t="s">
        <v>349</v>
      </c>
      <c r="F61" s="208" t="s">
        <v>312</v>
      </c>
      <c r="G61" s="209">
        <v>1420.79</v>
      </c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29"/>
      <c r="GH61" s="229"/>
      <c r="GI61" s="229"/>
      <c r="GJ61" s="229"/>
      <c r="GK61" s="229"/>
      <c r="GL61" s="229"/>
      <c r="GM61" s="229"/>
      <c r="GN61" s="229"/>
      <c r="GO61" s="229"/>
      <c r="GP61" s="229"/>
      <c r="GQ61" s="229"/>
      <c r="GR61" s="229"/>
      <c r="GS61" s="229"/>
      <c r="GT61" s="229"/>
      <c r="GU61" s="229"/>
      <c r="GV61" s="229"/>
      <c r="GW61" s="229"/>
      <c r="GX61" s="229"/>
      <c r="GY61" s="229"/>
      <c r="GZ61" s="229"/>
      <c r="HA61" s="229"/>
      <c r="HB61" s="229"/>
      <c r="HC61" s="229"/>
      <c r="HD61" s="229"/>
      <c r="HE61" s="229"/>
      <c r="HF61" s="229"/>
      <c r="HG61" s="229"/>
      <c r="HH61" s="229"/>
      <c r="HI61" s="229"/>
      <c r="HJ61" s="229"/>
      <c r="HK61" s="229"/>
      <c r="HL61" s="229"/>
      <c r="HM61" s="229"/>
      <c r="HN61" s="229"/>
      <c r="HO61" s="229"/>
      <c r="HP61" s="229"/>
      <c r="HQ61" s="229"/>
      <c r="HR61" s="229"/>
      <c r="HS61" s="229"/>
      <c r="HT61" s="229"/>
      <c r="HU61" s="229"/>
      <c r="HV61" s="229"/>
      <c r="HW61" s="229"/>
      <c r="HX61" s="229"/>
      <c r="HY61" s="229"/>
      <c r="HZ61" s="229"/>
      <c r="IA61" s="229"/>
      <c r="IB61" s="229"/>
      <c r="IC61" s="229"/>
      <c r="ID61" s="229"/>
      <c r="IE61" s="229"/>
      <c r="IF61" s="229"/>
      <c r="IG61" s="229"/>
      <c r="IH61" s="229"/>
      <c r="II61" s="229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172"/>
      <c r="IV61" s="172"/>
    </row>
    <row r="62" spans="1:256" s="229" customFormat="1" ht="13.5" x14ac:dyDescent="0.25">
      <c r="A62" s="206" t="s">
        <v>320</v>
      </c>
      <c r="B62" s="207" t="s">
        <v>584</v>
      </c>
      <c r="C62" s="208" t="s">
        <v>297</v>
      </c>
      <c r="D62" s="208" t="s">
        <v>335</v>
      </c>
      <c r="E62" s="208" t="s">
        <v>349</v>
      </c>
      <c r="F62" s="208" t="s">
        <v>321</v>
      </c>
      <c r="G62" s="209">
        <v>116.89</v>
      </c>
      <c r="IU62" s="178"/>
      <c r="IV62" s="178"/>
    </row>
    <row r="63" spans="1:256" s="229" customFormat="1" ht="13.5" x14ac:dyDescent="0.25">
      <c r="A63" s="206" t="s">
        <v>320</v>
      </c>
      <c r="B63" s="207" t="s">
        <v>584</v>
      </c>
      <c r="C63" s="208" t="s">
        <v>297</v>
      </c>
      <c r="D63" s="208" t="s">
        <v>335</v>
      </c>
      <c r="E63" s="208" t="s">
        <v>350</v>
      </c>
      <c r="F63" s="208" t="s">
        <v>321</v>
      </c>
      <c r="G63" s="209">
        <v>335.54</v>
      </c>
      <c r="IU63" s="227"/>
      <c r="IV63" s="227"/>
    </row>
    <row r="64" spans="1:256" s="224" customFormat="1" x14ac:dyDescent="0.2">
      <c r="A64" s="196" t="s">
        <v>356</v>
      </c>
      <c r="B64" s="197" t="s">
        <v>584</v>
      </c>
      <c r="C64" s="197" t="s">
        <v>297</v>
      </c>
      <c r="D64" s="197" t="s">
        <v>335</v>
      </c>
      <c r="E64" s="197" t="s">
        <v>357</v>
      </c>
      <c r="F64" s="198"/>
      <c r="G64" s="199">
        <f>SUM(G65+G67+G75)</f>
        <v>8703.07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</row>
    <row r="65" spans="1:256" ht="26.25" x14ac:dyDescent="0.25">
      <c r="A65" s="202" t="s">
        <v>595</v>
      </c>
      <c r="B65" s="223" t="s">
        <v>584</v>
      </c>
      <c r="C65" s="222" t="s">
        <v>297</v>
      </c>
      <c r="D65" s="222" t="s">
        <v>335</v>
      </c>
      <c r="E65" s="222" t="s">
        <v>596</v>
      </c>
      <c r="F65" s="222"/>
      <c r="G65" s="205">
        <f>SUM(G66)</f>
        <v>137.82</v>
      </c>
      <c r="IU65" s="229"/>
      <c r="IV65" s="229"/>
    </row>
    <row r="66" spans="1:256" ht="13.5" x14ac:dyDescent="0.25">
      <c r="A66" s="206" t="s">
        <v>586</v>
      </c>
      <c r="B66" s="223" t="s">
        <v>584</v>
      </c>
      <c r="C66" s="207" t="s">
        <v>297</v>
      </c>
      <c r="D66" s="207" t="s">
        <v>335</v>
      </c>
      <c r="E66" s="207" t="s">
        <v>596</v>
      </c>
      <c r="F66" s="207" t="s">
        <v>312</v>
      </c>
      <c r="G66" s="209">
        <v>137.82</v>
      </c>
      <c r="IU66" s="229"/>
      <c r="IV66" s="229"/>
    </row>
    <row r="67" spans="1:256" ht="25.5" x14ac:dyDescent="0.2">
      <c r="A67" s="202" t="s">
        <v>363</v>
      </c>
      <c r="B67" s="222" t="s">
        <v>584</v>
      </c>
      <c r="C67" s="222" t="s">
        <v>297</v>
      </c>
      <c r="D67" s="222" t="s">
        <v>335</v>
      </c>
      <c r="E67" s="222" t="s">
        <v>365</v>
      </c>
      <c r="F67" s="222"/>
      <c r="G67" s="205">
        <f>SUM(G68:G74)</f>
        <v>8466.76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</row>
    <row r="68" spans="1:256" x14ac:dyDescent="0.2">
      <c r="A68" s="206" t="s">
        <v>586</v>
      </c>
      <c r="B68" s="223" t="s">
        <v>584</v>
      </c>
      <c r="C68" s="207" t="s">
        <v>297</v>
      </c>
      <c r="D68" s="207" t="s">
        <v>335</v>
      </c>
      <c r="E68" s="207" t="s">
        <v>365</v>
      </c>
      <c r="F68" s="207" t="s">
        <v>312</v>
      </c>
      <c r="G68" s="209">
        <v>2361.75</v>
      </c>
    </row>
    <row r="69" spans="1:256" ht="25.5" x14ac:dyDescent="0.2">
      <c r="A69" s="206" t="s">
        <v>597</v>
      </c>
      <c r="B69" s="223" t="s">
        <v>584</v>
      </c>
      <c r="C69" s="207" t="s">
        <v>297</v>
      </c>
      <c r="D69" s="207" t="s">
        <v>335</v>
      </c>
      <c r="E69" s="207" t="s">
        <v>365</v>
      </c>
      <c r="F69" s="207" t="s">
        <v>367</v>
      </c>
      <c r="G69" s="209">
        <v>1508.58</v>
      </c>
    </row>
    <row r="70" spans="1:256" s="172" customFormat="1" ht="25.5" x14ac:dyDescent="0.2">
      <c r="A70" s="206" t="s">
        <v>368</v>
      </c>
      <c r="B70" s="223" t="s">
        <v>584</v>
      </c>
      <c r="C70" s="207" t="s">
        <v>297</v>
      </c>
      <c r="D70" s="207" t="s">
        <v>335</v>
      </c>
      <c r="E70" s="207" t="s">
        <v>365</v>
      </c>
      <c r="F70" s="207" t="s">
        <v>369</v>
      </c>
      <c r="G70" s="209">
        <v>30</v>
      </c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</row>
    <row r="71" spans="1:256" ht="38.25" x14ac:dyDescent="0.2">
      <c r="A71" s="206" t="s">
        <v>585</v>
      </c>
      <c r="B71" s="207" t="s">
        <v>584</v>
      </c>
      <c r="C71" s="207" t="s">
        <v>297</v>
      </c>
      <c r="D71" s="207" t="s">
        <v>335</v>
      </c>
      <c r="E71" s="207" t="s">
        <v>598</v>
      </c>
      <c r="F71" s="207" t="s">
        <v>304</v>
      </c>
      <c r="G71" s="209">
        <v>215.49</v>
      </c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  <c r="FP71" s="210"/>
      <c r="FQ71" s="210"/>
      <c r="FR71" s="210"/>
      <c r="FS71" s="210"/>
      <c r="FT71" s="210"/>
      <c r="FU71" s="210"/>
      <c r="FV71" s="210"/>
      <c r="FW71" s="210"/>
      <c r="FX71" s="210"/>
      <c r="FY71" s="210"/>
      <c r="FZ71" s="210"/>
      <c r="GA71" s="210"/>
      <c r="GB71" s="210"/>
      <c r="GC71" s="210"/>
      <c r="GD71" s="210"/>
      <c r="GE71" s="210"/>
      <c r="GF71" s="210"/>
      <c r="GG71" s="210"/>
      <c r="GH71" s="210"/>
      <c r="GI71" s="210"/>
      <c r="GJ71" s="210"/>
      <c r="GK71" s="210"/>
      <c r="GL71" s="210"/>
      <c r="GM71" s="210"/>
      <c r="GN71" s="210"/>
      <c r="GO71" s="210"/>
      <c r="GP71" s="210"/>
      <c r="GQ71" s="210"/>
      <c r="GR71" s="210"/>
      <c r="GS71" s="210"/>
      <c r="GT71" s="210"/>
      <c r="GU71" s="210"/>
      <c r="GV71" s="210"/>
      <c r="GW71" s="210"/>
      <c r="GX71" s="210"/>
      <c r="GY71" s="210"/>
      <c r="GZ71" s="210"/>
      <c r="HA71" s="210"/>
      <c r="HB71" s="210"/>
      <c r="HC71" s="210"/>
      <c r="HD71" s="210"/>
      <c r="HE71" s="210"/>
      <c r="HF71" s="210"/>
      <c r="HG71" s="210"/>
      <c r="HH71" s="210"/>
      <c r="HI71" s="210"/>
      <c r="HJ71" s="210"/>
      <c r="HK71" s="210"/>
      <c r="HL71" s="210"/>
      <c r="HM71" s="210"/>
      <c r="HN71" s="210"/>
      <c r="HO71" s="210"/>
      <c r="HP71" s="210"/>
      <c r="HQ71" s="210"/>
      <c r="HR71" s="210"/>
      <c r="HS71" s="210"/>
      <c r="HT71" s="210"/>
      <c r="HU71" s="210"/>
      <c r="HV71" s="210"/>
      <c r="HW71" s="210"/>
      <c r="HX71" s="210"/>
      <c r="HY71" s="210"/>
      <c r="HZ71" s="210"/>
      <c r="IA71" s="210"/>
      <c r="IB71" s="210"/>
      <c r="IC71" s="210"/>
      <c r="ID71" s="210"/>
      <c r="IE71" s="210"/>
      <c r="IF71" s="210"/>
      <c r="IG71" s="210"/>
      <c r="IH71" s="210"/>
      <c r="II71" s="210"/>
      <c r="IJ71" s="210"/>
      <c r="IK71" s="210"/>
      <c r="IL71" s="210"/>
      <c r="IM71" s="210"/>
      <c r="IN71" s="210"/>
      <c r="IO71" s="210"/>
      <c r="IP71" s="210"/>
      <c r="IQ71" s="210"/>
      <c r="IR71" s="210"/>
      <c r="IS71" s="210"/>
      <c r="IT71" s="210"/>
      <c r="IU71" s="210"/>
      <c r="IV71" s="210"/>
    </row>
    <row r="72" spans="1:256" x14ac:dyDescent="0.2">
      <c r="A72" s="206" t="s">
        <v>586</v>
      </c>
      <c r="B72" s="223" t="s">
        <v>584</v>
      </c>
      <c r="C72" s="207" t="s">
        <v>297</v>
      </c>
      <c r="D72" s="207" t="s">
        <v>335</v>
      </c>
      <c r="E72" s="207" t="s">
        <v>598</v>
      </c>
      <c r="F72" s="207" t="s">
        <v>312</v>
      </c>
      <c r="G72" s="209">
        <v>72.099999999999994</v>
      </c>
    </row>
    <row r="73" spans="1:256" ht="38.25" x14ac:dyDescent="0.2">
      <c r="A73" s="206" t="s">
        <v>585</v>
      </c>
      <c r="B73" s="207" t="s">
        <v>584</v>
      </c>
      <c r="C73" s="207" t="s">
        <v>297</v>
      </c>
      <c r="D73" s="207" t="s">
        <v>335</v>
      </c>
      <c r="E73" s="207" t="s">
        <v>599</v>
      </c>
      <c r="F73" s="207" t="s">
        <v>304</v>
      </c>
      <c r="G73" s="209">
        <v>677.8</v>
      </c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210"/>
      <c r="FU73" s="210"/>
      <c r="FV73" s="210"/>
      <c r="FW73" s="210"/>
      <c r="FX73" s="210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210"/>
      <c r="GP73" s="210"/>
      <c r="GQ73" s="210"/>
      <c r="GR73" s="210"/>
      <c r="GS73" s="210"/>
      <c r="GT73" s="210"/>
      <c r="GU73" s="210"/>
      <c r="GV73" s="210"/>
      <c r="GW73" s="210"/>
      <c r="GX73" s="210"/>
      <c r="GY73" s="210"/>
      <c r="GZ73" s="210"/>
      <c r="HA73" s="210"/>
      <c r="HB73" s="210"/>
      <c r="HC73" s="210"/>
      <c r="HD73" s="210"/>
      <c r="HE73" s="210"/>
      <c r="HF73" s="210"/>
      <c r="HG73" s="210"/>
      <c r="HH73" s="210"/>
      <c r="HI73" s="210"/>
      <c r="HJ73" s="210"/>
      <c r="HK73" s="210"/>
      <c r="HL73" s="210"/>
      <c r="HM73" s="210"/>
      <c r="HN73" s="210"/>
      <c r="HO73" s="210"/>
      <c r="HP73" s="210"/>
      <c r="HQ73" s="210"/>
      <c r="HR73" s="210"/>
      <c r="HS73" s="210"/>
      <c r="HT73" s="210"/>
      <c r="HU73" s="210"/>
      <c r="HV73" s="210"/>
      <c r="HW73" s="210"/>
      <c r="HX73" s="210"/>
      <c r="HY73" s="210"/>
      <c r="HZ73" s="210"/>
      <c r="IA73" s="210"/>
      <c r="IB73" s="210"/>
      <c r="IC73" s="210"/>
      <c r="ID73" s="210"/>
      <c r="IE73" s="210"/>
      <c r="IF73" s="210"/>
      <c r="IG73" s="210"/>
      <c r="IH73" s="210"/>
      <c r="II73" s="210"/>
      <c r="IJ73" s="210"/>
      <c r="IK73" s="210"/>
      <c r="IL73" s="210"/>
      <c r="IM73" s="210"/>
      <c r="IN73" s="210"/>
      <c r="IO73" s="210"/>
      <c r="IP73" s="210"/>
      <c r="IQ73" s="210"/>
      <c r="IR73" s="210"/>
      <c r="IS73" s="210"/>
      <c r="IT73" s="210"/>
      <c r="IU73" s="210"/>
      <c r="IV73" s="210"/>
    </row>
    <row r="74" spans="1:256" x14ac:dyDescent="0.2">
      <c r="A74" s="206" t="s">
        <v>586</v>
      </c>
      <c r="B74" s="223" t="s">
        <v>584</v>
      </c>
      <c r="C74" s="207" t="s">
        <v>297</v>
      </c>
      <c r="D74" s="207" t="s">
        <v>335</v>
      </c>
      <c r="E74" s="207" t="s">
        <v>599</v>
      </c>
      <c r="F74" s="207" t="s">
        <v>312</v>
      </c>
      <c r="G74" s="209">
        <v>3601.04</v>
      </c>
    </row>
    <row r="75" spans="1:256" s="172" customFormat="1" ht="25.5" x14ac:dyDescent="0.2">
      <c r="A75" s="202" t="s">
        <v>600</v>
      </c>
      <c r="B75" s="222" t="s">
        <v>584</v>
      </c>
      <c r="C75" s="222" t="s">
        <v>297</v>
      </c>
      <c r="D75" s="222" t="s">
        <v>335</v>
      </c>
      <c r="E75" s="222" t="s">
        <v>376</v>
      </c>
      <c r="F75" s="222"/>
      <c r="G75" s="205">
        <f>SUM(G76)</f>
        <v>98.49</v>
      </c>
    </row>
    <row r="76" spans="1:256" s="210" customFormat="1" x14ac:dyDescent="0.2">
      <c r="A76" s="206" t="s">
        <v>586</v>
      </c>
      <c r="B76" s="207" t="s">
        <v>584</v>
      </c>
      <c r="C76" s="207" t="s">
        <v>297</v>
      </c>
      <c r="D76" s="207" t="s">
        <v>335</v>
      </c>
      <c r="E76" s="207" t="s">
        <v>376</v>
      </c>
      <c r="F76" s="207" t="s">
        <v>312</v>
      </c>
      <c r="G76" s="209">
        <v>98.49</v>
      </c>
    </row>
    <row r="77" spans="1:256" s="172" customFormat="1" x14ac:dyDescent="0.2">
      <c r="A77" s="202" t="s">
        <v>370</v>
      </c>
      <c r="B77" s="222" t="s">
        <v>584</v>
      </c>
      <c r="C77" s="222" t="s">
        <v>297</v>
      </c>
      <c r="D77" s="222" t="s">
        <v>335</v>
      </c>
      <c r="E77" s="222"/>
      <c r="F77" s="222"/>
      <c r="G77" s="205">
        <f>SUM(G78)</f>
        <v>1700</v>
      </c>
    </row>
    <row r="78" spans="1:256" s="210" customFormat="1" ht="25.5" x14ac:dyDescent="0.2">
      <c r="A78" s="206" t="s">
        <v>597</v>
      </c>
      <c r="B78" s="207" t="s">
        <v>584</v>
      </c>
      <c r="C78" s="207" t="s">
        <v>297</v>
      </c>
      <c r="D78" s="207" t="s">
        <v>335</v>
      </c>
      <c r="E78" s="207" t="s">
        <v>371</v>
      </c>
      <c r="F78" s="207" t="s">
        <v>367</v>
      </c>
      <c r="G78" s="209">
        <v>1700</v>
      </c>
    </row>
    <row r="79" spans="1:256" s="234" customFormat="1" ht="15.75" x14ac:dyDescent="0.25">
      <c r="A79" s="231" t="s">
        <v>379</v>
      </c>
      <c r="B79" s="232" t="s">
        <v>584</v>
      </c>
      <c r="C79" s="232" t="s">
        <v>299</v>
      </c>
      <c r="D79" s="232"/>
      <c r="E79" s="232"/>
      <c r="F79" s="232"/>
      <c r="G79" s="233">
        <f>SUM(G80)</f>
        <v>218.1</v>
      </c>
      <c r="IU79" s="178"/>
      <c r="IV79" s="178"/>
    </row>
    <row r="80" spans="1:256" s="224" customFormat="1" x14ac:dyDescent="0.2">
      <c r="A80" s="235" t="s">
        <v>380</v>
      </c>
      <c r="B80" s="197" t="s">
        <v>584</v>
      </c>
      <c r="C80" s="197" t="s">
        <v>299</v>
      </c>
      <c r="D80" s="197" t="s">
        <v>314</v>
      </c>
      <c r="E80" s="197"/>
      <c r="F80" s="197"/>
      <c r="G80" s="199">
        <f>SUM(G81)</f>
        <v>218.1</v>
      </c>
      <c r="IU80" s="172"/>
      <c r="IV80" s="172"/>
    </row>
    <row r="81" spans="1:256" s="224" customFormat="1" ht="26.25" x14ac:dyDescent="0.25">
      <c r="A81" s="196" t="s">
        <v>595</v>
      </c>
      <c r="B81" s="197" t="s">
        <v>584</v>
      </c>
      <c r="C81" s="197" t="s">
        <v>299</v>
      </c>
      <c r="D81" s="197" t="s">
        <v>314</v>
      </c>
      <c r="E81" s="197" t="s">
        <v>359</v>
      </c>
      <c r="F81" s="197"/>
      <c r="G81" s="199">
        <f>SUM(G82)</f>
        <v>218.1</v>
      </c>
      <c r="IU81" s="234"/>
      <c r="IV81" s="234"/>
    </row>
    <row r="82" spans="1:256" x14ac:dyDescent="0.2">
      <c r="A82" s="206" t="s">
        <v>586</v>
      </c>
      <c r="B82" s="207" t="s">
        <v>584</v>
      </c>
      <c r="C82" s="207" t="s">
        <v>299</v>
      </c>
      <c r="D82" s="207" t="s">
        <v>314</v>
      </c>
      <c r="E82" s="207" t="s">
        <v>359</v>
      </c>
      <c r="F82" s="207" t="s">
        <v>312</v>
      </c>
      <c r="G82" s="209">
        <v>218.1</v>
      </c>
      <c r="IU82" s="224"/>
      <c r="IV82" s="224"/>
    </row>
    <row r="83" spans="1:256" ht="31.5" x14ac:dyDescent="0.25">
      <c r="A83" s="236" t="s">
        <v>381</v>
      </c>
      <c r="B83" s="194" t="s">
        <v>584</v>
      </c>
      <c r="C83" s="237" t="s">
        <v>306</v>
      </c>
      <c r="D83" s="237"/>
      <c r="E83" s="237"/>
      <c r="F83" s="237"/>
      <c r="G83" s="233">
        <f>SUM(G84)</f>
        <v>604.79</v>
      </c>
      <c r="IU83" s="224"/>
      <c r="IV83" s="224"/>
    </row>
    <row r="84" spans="1:256" s="172" customFormat="1" ht="25.5" x14ac:dyDescent="0.2">
      <c r="A84" s="196" t="s">
        <v>382</v>
      </c>
      <c r="B84" s="197" t="s">
        <v>584</v>
      </c>
      <c r="C84" s="198" t="s">
        <v>306</v>
      </c>
      <c r="D84" s="198" t="s">
        <v>383</v>
      </c>
      <c r="E84" s="198"/>
      <c r="F84" s="198"/>
      <c r="G84" s="199">
        <f>SUM(G85)</f>
        <v>604.79</v>
      </c>
    </row>
    <row r="85" spans="1:256" s="172" customFormat="1" x14ac:dyDescent="0.2">
      <c r="A85" s="196" t="s">
        <v>601</v>
      </c>
      <c r="B85" s="197" t="s">
        <v>584</v>
      </c>
      <c r="C85" s="198" t="s">
        <v>306</v>
      </c>
      <c r="D85" s="198" t="s">
        <v>383</v>
      </c>
      <c r="E85" s="198" t="s">
        <v>357</v>
      </c>
      <c r="F85" s="198"/>
      <c r="G85" s="199">
        <f>SUM(G86)</f>
        <v>604.79</v>
      </c>
    </row>
    <row r="86" spans="1:256" s="224" customFormat="1" ht="25.5" x14ac:dyDescent="0.2">
      <c r="A86" s="196" t="s">
        <v>595</v>
      </c>
      <c r="B86" s="197" t="s">
        <v>584</v>
      </c>
      <c r="C86" s="198" t="s">
        <v>306</v>
      </c>
      <c r="D86" s="198" t="s">
        <v>383</v>
      </c>
      <c r="E86" s="198" t="s">
        <v>359</v>
      </c>
      <c r="F86" s="198"/>
      <c r="G86" s="199">
        <f>SUM(G89+G87)</f>
        <v>604.79</v>
      </c>
      <c r="IU86" s="172"/>
      <c r="IV86" s="172"/>
    </row>
    <row r="87" spans="1:256" x14ac:dyDescent="0.2">
      <c r="A87" s="202" t="s">
        <v>384</v>
      </c>
      <c r="B87" s="223" t="s">
        <v>584</v>
      </c>
      <c r="C87" s="204" t="s">
        <v>306</v>
      </c>
      <c r="D87" s="204" t="s">
        <v>383</v>
      </c>
      <c r="E87" s="204" t="s">
        <v>359</v>
      </c>
      <c r="F87" s="204"/>
      <c r="G87" s="205">
        <f>SUM(G88)</f>
        <v>321.79000000000002</v>
      </c>
    </row>
    <row r="88" spans="1:256" ht="38.25" x14ac:dyDescent="0.2">
      <c r="A88" s="206" t="s">
        <v>585</v>
      </c>
      <c r="B88" s="207" t="s">
        <v>584</v>
      </c>
      <c r="C88" s="208" t="s">
        <v>306</v>
      </c>
      <c r="D88" s="208" t="s">
        <v>383</v>
      </c>
      <c r="E88" s="208" t="s">
        <v>359</v>
      </c>
      <c r="F88" s="208" t="s">
        <v>304</v>
      </c>
      <c r="G88" s="205">
        <v>321.79000000000002</v>
      </c>
      <c r="IU88" s="224"/>
      <c r="IV88" s="224"/>
    </row>
    <row r="89" spans="1:256" ht="25.5" x14ac:dyDescent="0.2">
      <c r="A89" s="202" t="s">
        <v>385</v>
      </c>
      <c r="B89" s="223" t="s">
        <v>584</v>
      </c>
      <c r="C89" s="204" t="s">
        <v>306</v>
      </c>
      <c r="D89" s="204" t="s">
        <v>383</v>
      </c>
      <c r="E89" s="204" t="s">
        <v>359</v>
      </c>
      <c r="F89" s="204"/>
      <c r="G89" s="205">
        <f>SUM(G90)</f>
        <v>283</v>
      </c>
    </row>
    <row r="90" spans="1:256" ht="25.5" x14ac:dyDescent="0.2">
      <c r="A90" s="206" t="s">
        <v>368</v>
      </c>
      <c r="B90" s="207" t="s">
        <v>584</v>
      </c>
      <c r="C90" s="208" t="s">
        <v>306</v>
      </c>
      <c r="D90" s="208" t="s">
        <v>383</v>
      </c>
      <c r="E90" s="208" t="s">
        <v>359</v>
      </c>
      <c r="F90" s="208" t="s">
        <v>369</v>
      </c>
      <c r="G90" s="209">
        <v>283</v>
      </c>
    </row>
    <row r="91" spans="1:256" ht="15.75" x14ac:dyDescent="0.25">
      <c r="A91" s="192" t="s">
        <v>386</v>
      </c>
      <c r="B91" s="194" t="s">
        <v>584</v>
      </c>
      <c r="C91" s="232" t="s">
        <v>314</v>
      </c>
      <c r="D91" s="232"/>
      <c r="E91" s="232"/>
      <c r="F91" s="232"/>
      <c r="G91" s="233">
        <f>SUM(G106+G97+G92)</f>
        <v>30046.16</v>
      </c>
    </row>
    <row r="92" spans="1:256" s="213" customFormat="1" ht="15" x14ac:dyDescent="0.25">
      <c r="A92" s="196" t="s">
        <v>387</v>
      </c>
      <c r="B92" s="197" t="s">
        <v>584</v>
      </c>
      <c r="C92" s="197" t="s">
        <v>314</v>
      </c>
      <c r="D92" s="197" t="s">
        <v>388</v>
      </c>
      <c r="E92" s="197"/>
      <c r="F92" s="197"/>
      <c r="G92" s="199">
        <f>SUM(G95+G93)</f>
        <v>3182.2599999999998</v>
      </c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4"/>
      <c r="FK92" s="224"/>
      <c r="FL92" s="224"/>
      <c r="FM92" s="224"/>
      <c r="FN92" s="224"/>
      <c r="FO92" s="224"/>
      <c r="FP92" s="224"/>
      <c r="FQ92" s="224"/>
      <c r="FR92" s="224"/>
      <c r="FS92" s="224"/>
      <c r="FT92" s="224"/>
      <c r="FU92" s="224"/>
      <c r="FV92" s="224"/>
      <c r="FW92" s="224"/>
      <c r="FX92" s="224"/>
      <c r="FY92" s="224"/>
      <c r="FZ92" s="224"/>
      <c r="GA92" s="224"/>
      <c r="GB92" s="224"/>
      <c r="GC92" s="224"/>
      <c r="GD92" s="224"/>
      <c r="GE92" s="224"/>
      <c r="GF92" s="224"/>
      <c r="GG92" s="224"/>
      <c r="GH92" s="224"/>
      <c r="GI92" s="224"/>
      <c r="GJ92" s="224"/>
      <c r="GK92" s="224"/>
      <c r="GL92" s="224"/>
      <c r="GM92" s="224"/>
      <c r="GN92" s="224"/>
      <c r="GO92" s="224"/>
      <c r="GP92" s="224"/>
      <c r="GQ92" s="224"/>
      <c r="GR92" s="224"/>
      <c r="GS92" s="224"/>
      <c r="GT92" s="224"/>
      <c r="GU92" s="224"/>
      <c r="GV92" s="224"/>
      <c r="GW92" s="224"/>
      <c r="GX92" s="224"/>
      <c r="GY92" s="224"/>
      <c r="GZ92" s="224"/>
      <c r="HA92" s="224"/>
      <c r="HB92" s="224"/>
      <c r="HC92" s="224"/>
      <c r="HD92" s="224"/>
      <c r="HE92" s="224"/>
      <c r="HF92" s="224"/>
      <c r="HG92" s="224"/>
      <c r="HH92" s="224"/>
      <c r="HI92" s="224"/>
      <c r="HJ92" s="224"/>
      <c r="HK92" s="224"/>
      <c r="HL92" s="224"/>
      <c r="HM92" s="224"/>
      <c r="HN92" s="224"/>
      <c r="HO92" s="224"/>
      <c r="HP92" s="224"/>
      <c r="HQ92" s="224"/>
      <c r="HR92" s="224"/>
      <c r="HS92" s="224"/>
      <c r="HT92" s="224"/>
      <c r="HU92" s="224"/>
      <c r="HV92" s="224"/>
      <c r="HW92" s="224"/>
      <c r="HX92" s="224"/>
      <c r="HY92" s="224"/>
      <c r="HZ92" s="224"/>
      <c r="IA92" s="224"/>
      <c r="IB92" s="224"/>
      <c r="IC92" s="224"/>
      <c r="ID92" s="224"/>
      <c r="IE92" s="224"/>
      <c r="IF92" s="224"/>
      <c r="IG92" s="224"/>
      <c r="IH92" s="224"/>
      <c r="II92" s="224"/>
      <c r="IJ92" s="224"/>
      <c r="IK92" s="224"/>
      <c r="IL92" s="224"/>
      <c r="IM92" s="224"/>
      <c r="IN92" s="224"/>
      <c r="IO92" s="224"/>
      <c r="IP92" s="224"/>
      <c r="IQ92" s="224"/>
      <c r="IR92" s="224"/>
      <c r="IS92" s="224"/>
      <c r="IT92" s="224"/>
    </row>
    <row r="93" spans="1:256" s="213" customFormat="1" ht="26.25" x14ac:dyDescent="0.25">
      <c r="A93" s="202" t="s">
        <v>389</v>
      </c>
      <c r="B93" s="222" t="s">
        <v>584</v>
      </c>
      <c r="C93" s="222" t="s">
        <v>314</v>
      </c>
      <c r="D93" s="222" t="s">
        <v>388</v>
      </c>
      <c r="E93" s="222" t="s">
        <v>349</v>
      </c>
      <c r="F93" s="222"/>
      <c r="G93" s="205">
        <f>SUM(G94)</f>
        <v>3172.77</v>
      </c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X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  <c r="HY93" s="224"/>
      <c r="HZ93" s="224"/>
      <c r="IA93" s="224"/>
      <c r="IB93" s="224"/>
      <c r="IC93" s="224"/>
      <c r="ID93" s="224"/>
      <c r="IE93" s="224"/>
      <c r="IF93" s="224"/>
      <c r="IG93" s="224"/>
      <c r="IH93" s="224"/>
      <c r="II93" s="224"/>
      <c r="IJ93" s="224"/>
      <c r="IK93" s="224"/>
      <c r="IL93" s="224"/>
      <c r="IM93" s="224"/>
      <c r="IN93" s="224"/>
      <c r="IO93" s="224"/>
      <c r="IP93" s="224"/>
      <c r="IQ93" s="224"/>
      <c r="IR93" s="224"/>
      <c r="IS93" s="224"/>
      <c r="IT93" s="224"/>
    </row>
    <row r="94" spans="1:256" s="213" customFormat="1" ht="15" x14ac:dyDescent="0.25">
      <c r="A94" s="206" t="s">
        <v>320</v>
      </c>
      <c r="B94" s="207" t="s">
        <v>584</v>
      </c>
      <c r="C94" s="207" t="s">
        <v>314</v>
      </c>
      <c r="D94" s="207" t="s">
        <v>388</v>
      </c>
      <c r="E94" s="207" t="s">
        <v>349</v>
      </c>
      <c r="F94" s="207" t="s">
        <v>321</v>
      </c>
      <c r="G94" s="209">
        <v>3172.77</v>
      </c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  <c r="FF94" s="224"/>
      <c r="FG94" s="224"/>
      <c r="FH94" s="224"/>
      <c r="FI94" s="224"/>
      <c r="FJ94" s="224"/>
      <c r="FK94" s="224"/>
      <c r="FL94" s="224"/>
      <c r="FM94" s="224"/>
      <c r="FN94" s="224"/>
      <c r="FO94" s="224"/>
      <c r="FP94" s="224"/>
      <c r="FQ94" s="224"/>
      <c r="FR94" s="224"/>
      <c r="FS94" s="224"/>
      <c r="FT94" s="224"/>
      <c r="FU94" s="224"/>
      <c r="FV94" s="224"/>
      <c r="FW94" s="224"/>
      <c r="FX94" s="224"/>
      <c r="FY94" s="224"/>
      <c r="FZ94" s="224"/>
      <c r="GA94" s="224"/>
      <c r="GB94" s="224"/>
      <c r="GC94" s="224"/>
      <c r="GD94" s="224"/>
      <c r="GE94" s="224"/>
      <c r="GF94" s="224"/>
      <c r="GG94" s="224"/>
      <c r="GH94" s="224"/>
      <c r="GI94" s="224"/>
      <c r="GJ94" s="224"/>
      <c r="GK94" s="224"/>
      <c r="GL94" s="224"/>
      <c r="GM94" s="224"/>
      <c r="GN94" s="224"/>
      <c r="GO94" s="224"/>
      <c r="GP94" s="224"/>
      <c r="GQ94" s="224"/>
      <c r="GR94" s="224"/>
      <c r="GS94" s="224"/>
      <c r="GT94" s="224"/>
      <c r="GU94" s="224"/>
      <c r="GV94" s="224"/>
      <c r="GW94" s="224"/>
      <c r="GX94" s="224"/>
      <c r="GY94" s="224"/>
      <c r="GZ94" s="224"/>
      <c r="HA94" s="224"/>
      <c r="HB94" s="224"/>
      <c r="HC94" s="224"/>
      <c r="HD94" s="224"/>
      <c r="HE94" s="224"/>
      <c r="HF94" s="224"/>
      <c r="HG94" s="224"/>
      <c r="HH94" s="224"/>
      <c r="HI94" s="224"/>
      <c r="HJ94" s="224"/>
      <c r="HK94" s="224"/>
      <c r="HL94" s="224"/>
      <c r="HM94" s="224"/>
      <c r="HN94" s="224"/>
      <c r="HO94" s="224"/>
      <c r="HP94" s="224"/>
      <c r="HQ94" s="224"/>
      <c r="HR94" s="224"/>
      <c r="HS94" s="224"/>
      <c r="HT94" s="224"/>
      <c r="HU94" s="224"/>
      <c r="HV94" s="224"/>
      <c r="HW94" s="224"/>
      <c r="HX94" s="224"/>
      <c r="HY94" s="224"/>
      <c r="HZ94" s="224"/>
      <c r="IA94" s="224"/>
      <c r="IB94" s="224"/>
      <c r="IC94" s="224"/>
      <c r="ID94" s="224"/>
      <c r="IE94" s="224"/>
      <c r="IF94" s="224"/>
      <c r="IG94" s="224"/>
      <c r="IH94" s="224"/>
      <c r="II94" s="224"/>
      <c r="IJ94" s="224"/>
      <c r="IK94" s="224"/>
      <c r="IL94" s="224"/>
      <c r="IM94" s="224"/>
      <c r="IN94" s="224"/>
      <c r="IO94" s="224"/>
      <c r="IP94" s="224"/>
      <c r="IQ94" s="224"/>
      <c r="IR94" s="224"/>
      <c r="IS94" s="224"/>
      <c r="IT94" s="224"/>
    </row>
    <row r="95" spans="1:256" s="213" customFormat="1" ht="39" x14ac:dyDescent="0.25">
      <c r="A95" s="202" t="s">
        <v>602</v>
      </c>
      <c r="B95" s="222" t="s">
        <v>584</v>
      </c>
      <c r="C95" s="222" t="s">
        <v>314</v>
      </c>
      <c r="D95" s="222" t="s">
        <v>388</v>
      </c>
      <c r="E95" s="222" t="s">
        <v>603</v>
      </c>
      <c r="F95" s="222"/>
      <c r="G95" s="205">
        <f>SUM(G96)</f>
        <v>9.49</v>
      </c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1"/>
      <c r="HJ95" s="201"/>
      <c r="HK95" s="201"/>
      <c r="HL95" s="201"/>
      <c r="HM95" s="201"/>
      <c r="HN95" s="201"/>
      <c r="HO95" s="201"/>
      <c r="HP95" s="201"/>
      <c r="HQ95" s="201"/>
      <c r="HR95" s="201"/>
      <c r="HS95" s="201"/>
      <c r="HT95" s="201"/>
      <c r="HU95" s="201"/>
      <c r="HV95" s="201"/>
      <c r="HW95" s="201"/>
      <c r="HX95" s="201"/>
      <c r="HY95" s="201"/>
      <c r="HZ95" s="201"/>
      <c r="IA95" s="201"/>
      <c r="IB95" s="201"/>
      <c r="IC95" s="201"/>
      <c r="ID95" s="201"/>
      <c r="IE95" s="201"/>
      <c r="IF95" s="201"/>
      <c r="IG95" s="201"/>
      <c r="IH95" s="201"/>
      <c r="II95" s="201"/>
      <c r="IJ95" s="201"/>
      <c r="IK95" s="201"/>
      <c r="IL95" s="201"/>
      <c r="IM95" s="201"/>
      <c r="IN95" s="201"/>
      <c r="IO95" s="201"/>
      <c r="IP95" s="201"/>
      <c r="IQ95" s="201"/>
      <c r="IR95" s="201"/>
      <c r="IS95" s="201"/>
      <c r="IT95" s="201"/>
    </row>
    <row r="96" spans="1:256" s="224" customFormat="1" ht="15" x14ac:dyDescent="0.25">
      <c r="A96" s="206" t="s">
        <v>586</v>
      </c>
      <c r="B96" s="207" t="s">
        <v>584</v>
      </c>
      <c r="C96" s="207" t="s">
        <v>314</v>
      </c>
      <c r="D96" s="207" t="s">
        <v>388</v>
      </c>
      <c r="E96" s="207" t="s">
        <v>603</v>
      </c>
      <c r="F96" s="207" t="s">
        <v>312</v>
      </c>
      <c r="G96" s="209">
        <v>9.49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3"/>
      <c r="EE96" s="213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3"/>
      <c r="ET96" s="213"/>
      <c r="EU96" s="213"/>
      <c r="EV96" s="213"/>
      <c r="EW96" s="213"/>
      <c r="EX96" s="213"/>
      <c r="EY96" s="213"/>
      <c r="EZ96" s="213"/>
      <c r="FA96" s="213"/>
      <c r="FB96" s="213"/>
      <c r="FC96" s="213"/>
      <c r="FD96" s="213"/>
      <c r="FE96" s="213"/>
      <c r="FF96" s="213"/>
      <c r="FG96" s="213"/>
      <c r="FH96" s="213"/>
      <c r="FI96" s="213"/>
      <c r="FJ96" s="213"/>
      <c r="FK96" s="213"/>
      <c r="FL96" s="213"/>
      <c r="FM96" s="213"/>
      <c r="FN96" s="213"/>
      <c r="FO96" s="213"/>
      <c r="FP96" s="213"/>
      <c r="FQ96" s="213"/>
      <c r="FR96" s="213"/>
      <c r="FS96" s="213"/>
      <c r="FT96" s="213"/>
      <c r="FU96" s="213"/>
      <c r="FV96" s="213"/>
      <c r="FW96" s="213"/>
      <c r="FX96" s="213"/>
      <c r="FY96" s="213"/>
      <c r="FZ96" s="213"/>
      <c r="GA96" s="213"/>
      <c r="GB96" s="213"/>
      <c r="GC96" s="213"/>
      <c r="GD96" s="213"/>
      <c r="GE96" s="213"/>
      <c r="GF96" s="213"/>
      <c r="GG96" s="213"/>
      <c r="GH96" s="213"/>
      <c r="GI96" s="213"/>
      <c r="GJ96" s="213"/>
      <c r="GK96" s="213"/>
      <c r="GL96" s="213"/>
      <c r="GM96" s="213"/>
      <c r="GN96" s="213"/>
      <c r="GO96" s="213"/>
      <c r="GP96" s="213"/>
      <c r="GQ96" s="213"/>
      <c r="GR96" s="213"/>
      <c r="GS96" s="213"/>
      <c r="GT96" s="213"/>
      <c r="GU96" s="213"/>
      <c r="GV96" s="213"/>
      <c r="GW96" s="213"/>
      <c r="GX96" s="213"/>
      <c r="GY96" s="213"/>
      <c r="GZ96" s="213"/>
      <c r="HA96" s="213"/>
      <c r="HB96" s="213"/>
      <c r="HC96" s="213"/>
      <c r="HD96" s="213"/>
      <c r="HE96" s="213"/>
      <c r="HF96" s="213"/>
      <c r="HG96" s="213"/>
      <c r="HH96" s="213"/>
      <c r="HI96" s="213"/>
      <c r="HJ96" s="213"/>
      <c r="HK96" s="213"/>
      <c r="HL96" s="213"/>
      <c r="HM96" s="213"/>
      <c r="HN96" s="213"/>
      <c r="HO96" s="213"/>
      <c r="HP96" s="213"/>
      <c r="HQ96" s="213"/>
      <c r="HR96" s="213"/>
      <c r="HS96" s="213"/>
      <c r="HT96" s="213"/>
      <c r="HU96" s="213"/>
      <c r="HV96" s="213"/>
      <c r="HW96" s="213"/>
      <c r="HX96" s="213"/>
      <c r="HY96" s="213"/>
      <c r="HZ96" s="213"/>
      <c r="IA96" s="213"/>
      <c r="IB96" s="213"/>
      <c r="IC96" s="213"/>
      <c r="ID96" s="213"/>
      <c r="IE96" s="213"/>
      <c r="IF96" s="213"/>
      <c r="IG96" s="213"/>
      <c r="IH96" s="213"/>
      <c r="II96" s="213"/>
      <c r="IJ96" s="213"/>
      <c r="IK96" s="213"/>
      <c r="IL96" s="213"/>
      <c r="IM96" s="213"/>
      <c r="IN96" s="213"/>
      <c r="IO96" s="213"/>
      <c r="IP96" s="213"/>
      <c r="IQ96" s="213"/>
      <c r="IR96" s="213"/>
      <c r="IS96" s="213"/>
      <c r="IT96" s="213"/>
    </row>
    <row r="97" spans="1:256" s="201" customFormat="1" ht="14.25" x14ac:dyDescent="0.2">
      <c r="A97" s="196" t="s">
        <v>392</v>
      </c>
      <c r="B97" s="197" t="s">
        <v>584</v>
      </c>
      <c r="C97" s="198" t="s">
        <v>314</v>
      </c>
      <c r="D97" s="198" t="s">
        <v>393</v>
      </c>
      <c r="E97" s="198"/>
      <c r="F97" s="198"/>
      <c r="G97" s="199">
        <f>SUM(G100+G98+G104)</f>
        <v>26001.97</v>
      </c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178"/>
      <c r="IC97" s="178"/>
      <c r="ID97" s="178"/>
      <c r="IE97" s="178"/>
      <c r="IF97" s="178"/>
      <c r="IG97" s="178"/>
      <c r="IH97" s="178"/>
      <c r="II97" s="178"/>
      <c r="IJ97" s="178"/>
      <c r="IK97" s="178"/>
      <c r="IL97" s="178"/>
      <c r="IM97" s="178"/>
      <c r="IN97" s="178"/>
      <c r="IO97" s="178"/>
      <c r="IP97" s="178"/>
      <c r="IQ97" s="178"/>
      <c r="IR97" s="178"/>
      <c r="IS97" s="178"/>
      <c r="IT97" s="178"/>
    </row>
    <row r="98" spans="1:256" s="213" customFormat="1" ht="39" x14ac:dyDescent="0.25">
      <c r="A98" s="202" t="s">
        <v>604</v>
      </c>
      <c r="B98" s="222" t="s">
        <v>584</v>
      </c>
      <c r="C98" s="204" t="s">
        <v>314</v>
      </c>
      <c r="D98" s="204" t="s">
        <v>393</v>
      </c>
      <c r="E98" s="204" t="s">
        <v>605</v>
      </c>
      <c r="F98" s="204"/>
      <c r="G98" s="205">
        <f>SUM(G99)</f>
        <v>11061.43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91"/>
      <c r="IV98" s="191"/>
    </row>
    <row r="99" spans="1:256" ht="14.25" x14ac:dyDescent="0.2">
      <c r="A99" s="206" t="s">
        <v>586</v>
      </c>
      <c r="B99" s="222" t="s">
        <v>584</v>
      </c>
      <c r="C99" s="204" t="s">
        <v>314</v>
      </c>
      <c r="D99" s="204" t="s">
        <v>393</v>
      </c>
      <c r="E99" s="204" t="s">
        <v>605</v>
      </c>
      <c r="F99" s="204" t="s">
        <v>312</v>
      </c>
      <c r="G99" s="205">
        <v>11061.43</v>
      </c>
      <c r="IU99" s="201"/>
      <c r="IV99" s="201"/>
    </row>
    <row r="100" spans="1:256" s="172" customFormat="1" x14ac:dyDescent="0.2">
      <c r="A100" s="226" t="s">
        <v>601</v>
      </c>
      <c r="B100" s="197" t="s">
        <v>584</v>
      </c>
      <c r="C100" s="197" t="s">
        <v>314</v>
      </c>
      <c r="D100" s="197" t="s">
        <v>393</v>
      </c>
      <c r="E100" s="197" t="s">
        <v>357</v>
      </c>
      <c r="F100" s="197"/>
      <c r="G100" s="199">
        <f>SUM(G101)</f>
        <v>9301.7800000000007</v>
      </c>
    </row>
    <row r="101" spans="1:256" ht="25.5" x14ac:dyDescent="0.2">
      <c r="A101" s="202" t="s">
        <v>606</v>
      </c>
      <c r="B101" s="222" t="s">
        <v>584</v>
      </c>
      <c r="C101" s="204" t="s">
        <v>314</v>
      </c>
      <c r="D101" s="204" t="s">
        <v>393</v>
      </c>
      <c r="E101" s="204" t="s">
        <v>397</v>
      </c>
      <c r="F101" s="204"/>
      <c r="G101" s="205">
        <f>SUM(G102:G103)</f>
        <v>9301.7800000000007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  <c r="IT101" s="172"/>
    </row>
    <row r="102" spans="1:256" x14ac:dyDescent="0.2">
      <c r="A102" s="206" t="s">
        <v>586</v>
      </c>
      <c r="B102" s="207" t="s">
        <v>584</v>
      </c>
      <c r="C102" s="208" t="s">
        <v>314</v>
      </c>
      <c r="D102" s="208" t="s">
        <v>393</v>
      </c>
      <c r="E102" s="208" t="s">
        <v>397</v>
      </c>
      <c r="F102" s="208" t="s">
        <v>312</v>
      </c>
      <c r="G102" s="209">
        <v>3710.01</v>
      </c>
    </row>
    <row r="103" spans="1:256" ht="25.5" x14ac:dyDescent="0.2">
      <c r="A103" s="206" t="s">
        <v>368</v>
      </c>
      <c r="B103" s="207" t="s">
        <v>584</v>
      </c>
      <c r="C103" s="208" t="s">
        <v>314</v>
      </c>
      <c r="D103" s="208" t="s">
        <v>393</v>
      </c>
      <c r="E103" s="208" t="s">
        <v>397</v>
      </c>
      <c r="F103" s="208" t="s">
        <v>369</v>
      </c>
      <c r="G103" s="209">
        <v>5591.77</v>
      </c>
    </row>
    <row r="104" spans="1:256" s="172" customFormat="1" x14ac:dyDescent="0.2">
      <c r="A104" s="196" t="s">
        <v>370</v>
      </c>
      <c r="B104" s="197" t="s">
        <v>584</v>
      </c>
      <c r="C104" s="198" t="s">
        <v>314</v>
      </c>
      <c r="D104" s="198" t="s">
        <v>393</v>
      </c>
      <c r="E104" s="198" t="s">
        <v>371</v>
      </c>
      <c r="F104" s="198"/>
      <c r="G104" s="199">
        <f>SUM(G105)</f>
        <v>5638.76</v>
      </c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  <c r="FE104" s="224"/>
      <c r="FF104" s="224"/>
      <c r="FG104" s="224"/>
      <c r="FH104" s="224"/>
      <c r="FI104" s="224"/>
      <c r="FJ104" s="224"/>
      <c r="FK104" s="224"/>
      <c r="FL104" s="224"/>
      <c r="FM104" s="224"/>
      <c r="FN104" s="224"/>
      <c r="FO104" s="224"/>
      <c r="FP104" s="224"/>
      <c r="FQ104" s="224"/>
      <c r="FR104" s="224"/>
      <c r="FS104" s="224"/>
      <c r="FT104" s="224"/>
      <c r="FU104" s="224"/>
      <c r="FV104" s="224"/>
      <c r="FW104" s="224"/>
      <c r="FX104" s="224"/>
      <c r="FY104" s="224"/>
      <c r="FZ104" s="224"/>
      <c r="GA104" s="224"/>
      <c r="GB104" s="224"/>
      <c r="GC104" s="224"/>
      <c r="GD104" s="224"/>
      <c r="GE104" s="224"/>
      <c r="GF104" s="224"/>
      <c r="GG104" s="224"/>
      <c r="GH104" s="224"/>
      <c r="GI104" s="224"/>
      <c r="GJ104" s="224"/>
      <c r="GK104" s="224"/>
      <c r="GL104" s="224"/>
      <c r="GM104" s="224"/>
      <c r="GN104" s="224"/>
      <c r="GO104" s="224"/>
      <c r="GP104" s="224"/>
      <c r="GQ104" s="224"/>
      <c r="GR104" s="224"/>
      <c r="GS104" s="224"/>
      <c r="GT104" s="224"/>
      <c r="GU104" s="224"/>
      <c r="GV104" s="224"/>
      <c r="GW104" s="224"/>
      <c r="GX104" s="224"/>
      <c r="GY104" s="224"/>
      <c r="GZ104" s="224"/>
      <c r="HA104" s="224"/>
      <c r="HB104" s="224"/>
      <c r="HC104" s="224"/>
      <c r="HD104" s="224"/>
      <c r="HE104" s="224"/>
      <c r="HF104" s="224"/>
      <c r="HG104" s="224"/>
      <c r="HH104" s="224"/>
      <c r="HI104" s="224"/>
      <c r="HJ104" s="224"/>
      <c r="HK104" s="224"/>
      <c r="HL104" s="224"/>
      <c r="HM104" s="224"/>
      <c r="HN104" s="224"/>
      <c r="HO104" s="224"/>
      <c r="HP104" s="224"/>
      <c r="HQ104" s="224"/>
      <c r="HR104" s="224"/>
      <c r="HS104" s="224"/>
      <c r="HT104" s="224"/>
      <c r="HU104" s="224"/>
      <c r="HV104" s="224"/>
      <c r="HW104" s="224"/>
      <c r="HX104" s="224"/>
      <c r="HY104" s="224"/>
      <c r="HZ104" s="224"/>
      <c r="IA104" s="224"/>
      <c r="IB104" s="224"/>
      <c r="IC104" s="224"/>
      <c r="ID104" s="224"/>
      <c r="IE104" s="224"/>
      <c r="IF104" s="224"/>
      <c r="IG104" s="224"/>
      <c r="IH104" s="224"/>
      <c r="II104" s="224"/>
      <c r="IJ104" s="224"/>
      <c r="IK104" s="224"/>
      <c r="IL104" s="224"/>
      <c r="IM104" s="224"/>
      <c r="IN104" s="224"/>
      <c r="IO104" s="224"/>
      <c r="IP104" s="224"/>
      <c r="IQ104" s="224"/>
      <c r="IR104" s="224"/>
      <c r="IS104" s="224"/>
      <c r="IT104" s="224"/>
      <c r="IU104" s="224"/>
      <c r="IV104" s="224"/>
    </row>
    <row r="105" spans="1:256" x14ac:dyDescent="0.2">
      <c r="A105" s="206" t="s">
        <v>586</v>
      </c>
      <c r="B105" s="222" t="s">
        <v>584</v>
      </c>
      <c r="C105" s="204" t="s">
        <v>314</v>
      </c>
      <c r="D105" s="204" t="s">
        <v>393</v>
      </c>
      <c r="E105" s="204" t="s">
        <v>371</v>
      </c>
      <c r="F105" s="208" t="s">
        <v>312</v>
      </c>
      <c r="G105" s="209">
        <v>5638.76</v>
      </c>
    </row>
    <row r="106" spans="1:256" ht="13.5" x14ac:dyDescent="0.25">
      <c r="A106" s="196" t="s">
        <v>399</v>
      </c>
      <c r="B106" s="197" t="s">
        <v>584</v>
      </c>
      <c r="C106" s="197" t="s">
        <v>314</v>
      </c>
      <c r="D106" s="197" t="s">
        <v>400</v>
      </c>
      <c r="E106" s="197"/>
      <c r="F106" s="197"/>
      <c r="G106" s="199">
        <f>SUM(G107)</f>
        <v>861.93000000000006</v>
      </c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8"/>
      <c r="EL106" s="238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8"/>
      <c r="EX106" s="238"/>
      <c r="EY106" s="238"/>
      <c r="EZ106" s="238"/>
      <c r="FA106" s="238"/>
      <c r="FB106" s="238"/>
      <c r="FC106" s="238"/>
      <c r="FD106" s="238"/>
      <c r="FE106" s="238"/>
      <c r="FF106" s="238"/>
      <c r="FG106" s="238"/>
      <c r="FH106" s="238"/>
      <c r="FI106" s="238"/>
      <c r="FJ106" s="238"/>
      <c r="FK106" s="238"/>
      <c r="FL106" s="238"/>
      <c r="FM106" s="238"/>
      <c r="FN106" s="238"/>
      <c r="FO106" s="238"/>
      <c r="FP106" s="238"/>
      <c r="FQ106" s="238"/>
      <c r="FR106" s="238"/>
      <c r="FS106" s="238"/>
      <c r="FT106" s="238"/>
      <c r="FU106" s="238"/>
      <c r="FV106" s="238"/>
      <c r="FW106" s="238"/>
      <c r="FX106" s="238"/>
      <c r="FY106" s="238"/>
      <c r="FZ106" s="238"/>
      <c r="GA106" s="238"/>
      <c r="GB106" s="238"/>
      <c r="GC106" s="238"/>
      <c r="GD106" s="238"/>
      <c r="GE106" s="238"/>
      <c r="GF106" s="238"/>
      <c r="GG106" s="238"/>
      <c r="GH106" s="238"/>
      <c r="GI106" s="238"/>
      <c r="GJ106" s="238"/>
      <c r="GK106" s="238"/>
      <c r="GL106" s="238"/>
      <c r="GM106" s="238"/>
      <c r="GN106" s="238"/>
      <c r="GO106" s="238"/>
      <c r="GP106" s="238"/>
      <c r="GQ106" s="238"/>
      <c r="GR106" s="238"/>
      <c r="GS106" s="238"/>
      <c r="GT106" s="238"/>
      <c r="GU106" s="238"/>
      <c r="GV106" s="238"/>
      <c r="GW106" s="238"/>
      <c r="GX106" s="238"/>
      <c r="GY106" s="238"/>
      <c r="GZ106" s="238"/>
      <c r="HA106" s="238"/>
      <c r="HB106" s="238"/>
      <c r="HC106" s="238"/>
      <c r="HD106" s="238"/>
      <c r="HE106" s="238"/>
      <c r="HF106" s="238"/>
      <c r="HG106" s="238"/>
      <c r="HH106" s="238"/>
      <c r="HI106" s="238"/>
      <c r="HJ106" s="238"/>
      <c r="HK106" s="238"/>
      <c r="HL106" s="238"/>
      <c r="HM106" s="238"/>
      <c r="HN106" s="238"/>
      <c r="HO106" s="238"/>
      <c r="HP106" s="238"/>
      <c r="HQ106" s="238"/>
      <c r="HR106" s="238"/>
      <c r="HS106" s="238"/>
      <c r="HT106" s="238"/>
      <c r="HU106" s="238"/>
      <c r="HV106" s="238"/>
      <c r="HW106" s="238"/>
      <c r="HX106" s="238"/>
      <c r="HY106" s="238"/>
      <c r="HZ106" s="238"/>
      <c r="IA106" s="238"/>
      <c r="IB106" s="238"/>
      <c r="IC106" s="238"/>
      <c r="ID106" s="238"/>
      <c r="IE106" s="238"/>
      <c r="IF106" s="238"/>
      <c r="IG106" s="238"/>
      <c r="IH106" s="238"/>
      <c r="II106" s="238"/>
      <c r="IJ106" s="238"/>
      <c r="IK106" s="238"/>
      <c r="IL106" s="238"/>
      <c r="IM106" s="238"/>
      <c r="IN106" s="238"/>
      <c r="IO106" s="238"/>
      <c r="IP106" s="238"/>
      <c r="IQ106" s="238"/>
      <c r="IR106" s="238"/>
      <c r="IS106" s="238"/>
      <c r="IT106" s="238"/>
    </row>
    <row r="107" spans="1:256" s="172" customFormat="1" x14ac:dyDescent="0.2">
      <c r="A107" s="196" t="s">
        <v>356</v>
      </c>
      <c r="B107" s="204" t="s">
        <v>584</v>
      </c>
      <c r="C107" s="197" t="s">
        <v>314</v>
      </c>
      <c r="D107" s="197" t="s">
        <v>400</v>
      </c>
      <c r="E107" s="197" t="s">
        <v>607</v>
      </c>
      <c r="F107" s="197"/>
      <c r="G107" s="199">
        <f>SUM(G112+G108)</f>
        <v>861.93000000000006</v>
      </c>
    </row>
    <row r="108" spans="1:256" ht="26.25" x14ac:dyDescent="0.25">
      <c r="A108" s="202" t="s">
        <v>608</v>
      </c>
      <c r="B108" s="239" t="s">
        <v>584</v>
      </c>
      <c r="C108" s="222" t="s">
        <v>314</v>
      </c>
      <c r="D108" s="222" t="s">
        <v>400</v>
      </c>
      <c r="E108" s="222" t="s">
        <v>365</v>
      </c>
      <c r="F108" s="222"/>
      <c r="G108" s="205">
        <f>SUM(G109+G110+G111)</f>
        <v>861.93000000000006</v>
      </c>
      <c r="IU108" s="238"/>
      <c r="IV108" s="238"/>
    </row>
    <row r="109" spans="1:256" x14ac:dyDescent="0.2">
      <c r="A109" s="206" t="s">
        <v>586</v>
      </c>
      <c r="B109" s="239" t="s">
        <v>584</v>
      </c>
      <c r="C109" s="208" t="s">
        <v>314</v>
      </c>
      <c r="D109" s="208" t="s">
        <v>400</v>
      </c>
      <c r="E109" s="208" t="s">
        <v>365</v>
      </c>
      <c r="F109" s="208" t="s">
        <v>312</v>
      </c>
      <c r="G109" s="240">
        <v>152.93</v>
      </c>
      <c r="IU109" s="210"/>
      <c r="IV109" s="210"/>
    </row>
    <row r="110" spans="1:256" s="238" customFormat="1" ht="26.25" x14ac:dyDescent="0.25">
      <c r="A110" s="206" t="s">
        <v>597</v>
      </c>
      <c r="B110" s="239" t="s">
        <v>584</v>
      </c>
      <c r="C110" s="208" t="s">
        <v>314</v>
      </c>
      <c r="D110" s="208" t="s">
        <v>400</v>
      </c>
      <c r="E110" s="208" t="s">
        <v>365</v>
      </c>
      <c r="F110" s="208" t="s">
        <v>367</v>
      </c>
      <c r="G110" s="240">
        <v>97</v>
      </c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  <c r="GO110" s="178"/>
      <c r="GP110" s="178"/>
      <c r="GQ110" s="178"/>
      <c r="GR110" s="178"/>
      <c r="GS110" s="178"/>
      <c r="GT110" s="178"/>
      <c r="GU110" s="178"/>
      <c r="GV110" s="178"/>
      <c r="GW110" s="178"/>
      <c r="GX110" s="178"/>
      <c r="GY110" s="178"/>
      <c r="GZ110" s="178"/>
      <c r="HA110" s="178"/>
      <c r="HB110" s="178"/>
      <c r="HC110" s="178"/>
      <c r="HD110" s="178"/>
      <c r="HE110" s="178"/>
      <c r="HF110" s="178"/>
      <c r="HG110" s="178"/>
      <c r="HH110" s="178"/>
      <c r="HI110" s="178"/>
      <c r="HJ110" s="178"/>
      <c r="HK110" s="178"/>
      <c r="HL110" s="178"/>
      <c r="HM110" s="178"/>
      <c r="HN110" s="178"/>
      <c r="HO110" s="178"/>
      <c r="HP110" s="178"/>
      <c r="HQ110" s="178"/>
      <c r="HR110" s="178"/>
      <c r="HS110" s="178"/>
      <c r="HT110" s="178"/>
      <c r="HU110" s="178"/>
      <c r="HV110" s="178"/>
      <c r="HW110" s="178"/>
      <c r="HX110" s="178"/>
      <c r="HY110" s="178"/>
      <c r="HZ110" s="178"/>
      <c r="IA110" s="178"/>
      <c r="IB110" s="178"/>
      <c r="IC110" s="178"/>
      <c r="ID110" s="178"/>
      <c r="IE110" s="178"/>
      <c r="IF110" s="178"/>
      <c r="IG110" s="178"/>
      <c r="IH110" s="178"/>
      <c r="II110" s="178"/>
      <c r="IJ110" s="178"/>
      <c r="IK110" s="178"/>
      <c r="IL110" s="178"/>
      <c r="IM110" s="178"/>
      <c r="IN110" s="178"/>
      <c r="IO110" s="178"/>
      <c r="IP110" s="178"/>
      <c r="IQ110" s="178"/>
      <c r="IR110" s="178"/>
      <c r="IS110" s="178"/>
      <c r="IT110" s="178"/>
      <c r="IU110" s="210"/>
      <c r="IV110" s="210"/>
    </row>
    <row r="111" spans="1:256" s="210" customFormat="1" ht="25.5" x14ac:dyDescent="0.2">
      <c r="A111" s="206" t="s">
        <v>368</v>
      </c>
      <c r="B111" s="239" t="s">
        <v>584</v>
      </c>
      <c r="C111" s="208" t="s">
        <v>314</v>
      </c>
      <c r="D111" s="208" t="s">
        <v>400</v>
      </c>
      <c r="E111" s="208" t="s">
        <v>365</v>
      </c>
      <c r="F111" s="208" t="s">
        <v>369</v>
      </c>
      <c r="G111" s="240">
        <v>612</v>
      </c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178"/>
      <c r="GX111" s="178"/>
      <c r="GY111" s="178"/>
      <c r="GZ111" s="178"/>
      <c r="HA111" s="178"/>
      <c r="HB111" s="178"/>
      <c r="HC111" s="178"/>
      <c r="HD111" s="178"/>
      <c r="HE111" s="178"/>
      <c r="HF111" s="178"/>
      <c r="HG111" s="178"/>
      <c r="HH111" s="178"/>
      <c r="HI111" s="178"/>
      <c r="HJ111" s="178"/>
      <c r="HK111" s="178"/>
      <c r="HL111" s="178"/>
      <c r="HM111" s="178"/>
      <c r="HN111" s="178"/>
      <c r="HO111" s="178"/>
      <c r="HP111" s="178"/>
      <c r="HQ111" s="178"/>
      <c r="HR111" s="178"/>
      <c r="HS111" s="178"/>
      <c r="HT111" s="178"/>
      <c r="HU111" s="178"/>
      <c r="HV111" s="178"/>
      <c r="HW111" s="178"/>
      <c r="HX111" s="178"/>
      <c r="HY111" s="178"/>
      <c r="HZ111" s="178"/>
      <c r="IA111" s="178"/>
      <c r="IB111" s="178"/>
      <c r="IC111" s="178"/>
      <c r="ID111" s="178"/>
      <c r="IE111" s="178"/>
      <c r="IF111" s="178"/>
      <c r="IG111" s="178"/>
      <c r="IH111" s="178"/>
      <c r="II111" s="178"/>
      <c r="IJ111" s="178"/>
      <c r="IK111" s="178"/>
      <c r="IL111" s="178"/>
      <c r="IM111" s="178"/>
      <c r="IN111" s="178"/>
      <c r="IO111" s="178"/>
      <c r="IP111" s="178"/>
      <c r="IQ111" s="178"/>
      <c r="IR111" s="178"/>
      <c r="IS111" s="178"/>
      <c r="IT111" s="178"/>
    </row>
    <row r="112" spans="1:256" ht="38.25" x14ac:dyDescent="0.2">
      <c r="A112" s="202" t="s">
        <v>609</v>
      </c>
      <c r="B112" s="222" t="s">
        <v>584</v>
      </c>
      <c r="C112" s="204" t="s">
        <v>314</v>
      </c>
      <c r="D112" s="204" t="s">
        <v>400</v>
      </c>
      <c r="E112" s="204" t="s">
        <v>402</v>
      </c>
      <c r="F112" s="204"/>
      <c r="G112" s="209">
        <f>SUM(G113)</f>
        <v>0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/>
      <c r="DM112" s="241"/>
      <c r="DN112" s="241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41"/>
      <c r="DZ112" s="241"/>
      <c r="EA112" s="241"/>
      <c r="EB112" s="241"/>
      <c r="EC112" s="241"/>
      <c r="ED112" s="241"/>
      <c r="EE112" s="241"/>
      <c r="EF112" s="241"/>
      <c r="EG112" s="241"/>
      <c r="EH112" s="241"/>
      <c r="EI112" s="241"/>
      <c r="EJ112" s="241"/>
      <c r="EK112" s="241"/>
      <c r="EL112" s="241"/>
      <c r="EM112" s="241"/>
      <c r="EN112" s="241"/>
      <c r="EO112" s="241"/>
      <c r="EP112" s="241"/>
      <c r="EQ112" s="241"/>
      <c r="ER112" s="241"/>
      <c r="ES112" s="241"/>
      <c r="ET112" s="241"/>
      <c r="EU112" s="241"/>
      <c r="EV112" s="241"/>
      <c r="EW112" s="241"/>
      <c r="EX112" s="241"/>
      <c r="EY112" s="241"/>
      <c r="EZ112" s="241"/>
      <c r="FA112" s="241"/>
      <c r="FB112" s="241"/>
      <c r="FC112" s="241"/>
      <c r="FD112" s="241"/>
      <c r="FE112" s="241"/>
      <c r="FF112" s="241"/>
      <c r="FG112" s="241"/>
      <c r="FH112" s="241"/>
      <c r="FI112" s="241"/>
      <c r="FJ112" s="241"/>
      <c r="FK112" s="241"/>
      <c r="FL112" s="241"/>
      <c r="FM112" s="241"/>
      <c r="FN112" s="241"/>
      <c r="FO112" s="241"/>
      <c r="FP112" s="241"/>
      <c r="FQ112" s="241"/>
      <c r="FR112" s="241"/>
      <c r="FS112" s="241"/>
      <c r="FT112" s="241"/>
      <c r="FU112" s="241"/>
      <c r="FV112" s="241"/>
      <c r="FW112" s="241"/>
      <c r="FX112" s="241"/>
      <c r="FY112" s="241"/>
      <c r="FZ112" s="241"/>
      <c r="GA112" s="241"/>
      <c r="GB112" s="241"/>
      <c r="GC112" s="241"/>
      <c r="GD112" s="241"/>
      <c r="GE112" s="241"/>
      <c r="GF112" s="241"/>
      <c r="GG112" s="241"/>
      <c r="GH112" s="241"/>
      <c r="GI112" s="241"/>
      <c r="GJ112" s="241"/>
      <c r="GK112" s="241"/>
      <c r="GL112" s="241"/>
      <c r="GM112" s="241"/>
      <c r="GN112" s="241"/>
      <c r="GO112" s="241"/>
      <c r="GP112" s="241"/>
      <c r="GQ112" s="241"/>
      <c r="GR112" s="241"/>
      <c r="GS112" s="241"/>
      <c r="GT112" s="241"/>
      <c r="GU112" s="241"/>
      <c r="GV112" s="241"/>
      <c r="GW112" s="241"/>
      <c r="GX112" s="241"/>
      <c r="GY112" s="241"/>
      <c r="GZ112" s="241"/>
      <c r="HA112" s="241"/>
      <c r="HB112" s="241"/>
      <c r="HC112" s="241"/>
      <c r="HD112" s="241"/>
      <c r="HE112" s="241"/>
      <c r="HF112" s="241"/>
      <c r="HG112" s="241"/>
      <c r="HH112" s="241"/>
      <c r="HI112" s="241"/>
      <c r="HJ112" s="241"/>
      <c r="HK112" s="241"/>
      <c r="HL112" s="241"/>
      <c r="HM112" s="241"/>
      <c r="HN112" s="241"/>
      <c r="HO112" s="241"/>
      <c r="HP112" s="241"/>
      <c r="HQ112" s="241"/>
      <c r="HR112" s="241"/>
      <c r="HS112" s="241"/>
      <c r="HT112" s="241"/>
      <c r="HU112" s="241"/>
      <c r="HV112" s="241"/>
      <c r="HW112" s="241"/>
      <c r="HX112" s="241"/>
      <c r="HY112" s="241"/>
      <c r="HZ112" s="241"/>
      <c r="IA112" s="241"/>
      <c r="IB112" s="241"/>
      <c r="IC112" s="241"/>
      <c r="ID112" s="241"/>
      <c r="IE112" s="241"/>
      <c r="IF112" s="241"/>
      <c r="IG112" s="241"/>
      <c r="IH112" s="241"/>
      <c r="II112" s="241"/>
      <c r="IJ112" s="241"/>
      <c r="IK112" s="241"/>
      <c r="IL112" s="241"/>
      <c r="IM112" s="241"/>
      <c r="IN112" s="241"/>
      <c r="IO112" s="241"/>
      <c r="IP112" s="241"/>
      <c r="IQ112" s="241"/>
      <c r="IR112" s="241"/>
      <c r="IS112" s="241"/>
      <c r="IT112" s="241"/>
      <c r="IU112" s="172"/>
      <c r="IV112" s="172"/>
    </row>
    <row r="113" spans="1:256" x14ac:dyDescent="0.2">
      <c r="A113" s="206" t="s">
        <v>320</v>
      </c>
      <c r="B113" s="207" t="s">
        <v>584</v>
      </c>
      <c r="C113" s="208" t="s">
        <v>314</v>
      </c>
      <c r="D113" s="208" t="s">
        <v>400</v>
      </c>
      <c r="E113" s="208" t="s">
        <v>402</v>
      </c>
      <c r="F113" s="208" t="s">
        <v>321</v>
      </c>
      <c r="G113" s="209">
        <v>0</v>
      </c>
      <c r="IU113" s="172"/>
      <c r="IV113" s="172"/>
    </row>
    <row r="114" spans="1:256" s="172" customFormat="1" ht="15.75" x14ac:dyDescent="0.25">
      <c r="A114" s="192" t="s">
        <v>403</v>
      </c>
      <c r="B114" s="194" t="s">
        <v>584</v>
      </c>
      <c r="C114" s="194" t="s">
        <v>323</v>
      </c>
      <c r="D114" s="232"/>
      <c r="E114" s="232"/>
      <c r="F114" s="232"/>
      <c r="G114" s="233">
        <f>SUM(G115+G143+G169+G132)</f>
        <v>372911.92000000004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DS114" s="238"/>
      <c r="DT114" s="238"/>
      <c r="DU114" s="238"/>
      <c r="DV114" s="238"/>
      <c r="DW114" s="238"/>
      <c r="DX114" s="238"/>
      <c r="DY114" s="238"/>
      <c r="DZ114" s="238"/>
      <c r="EA114" s="238"/>
      <c r="EB114" s="238"/>
      <c r="EC114" s="238"/>
      <c r="ED114" s="238"/>
      <c r="EE114" s="238"/>
      <c r="EF114" s="238"/>
      <c r="EG114" s="238"/>
      <c r="EH114" s="238"/>
      <c r="EI114" s="238"/>
      <c r="EJ114" s="238"/>
      <c r="EK114" s="238"/>
      <c r="EL114" s="238"/>
      <c r="EM114" s="238"/>
      <c r="EN114" s="238"/>
      <c r="EO114" s="238"/>
      <c r="EP114" s="238"/>
      <c r="EQ114" s="238"/>
      <c r="ER114" s="238"/>
      <c r="ES114" s="238"/>
      <c r="ET114" s="238"/>
      <c r="EU114" s="238"/>
      <c r="EV114" s="238"/>
      <c r="EW114" s="238"/>
      <c r="EX114" s="238"/>
      <c r="EY114" s="238"/>
      <c r="EZ114" s="238"/>
      <c r="FA114" s="238"/>
      <c r="FB114" s="238"/>
      <c r="FC114" s="238"/>
      <c r="FD114" s="238"/>
      <c r="FE114" s="2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8"/>
      <c r="GP114" s="238"/>
      <c r="GQ114" s="238"/>
      <c r="GR114" s="238"/>
      <c r="GS114" s="238"/>
      <c r="GT114" s="238"/>
      <c r="GU114" s="238"/>
      <c r="GV114" s="238"/>
      <c r="GW114" s="238"/>
      <c r="GX114" s="238"/>
      <c r="GY114" s="238"/>
      <c r="GZ114" s="238"/>
      <c r="HA114" s="238"/>
      <c r="HB114" s="238"/>
      <c r="HC114" s="238"/>
      <c r="HD114" s="238"/>
      <c r="HE114" s="238"/>
      <c r="HF114" s="238"/>
      <c r="HG114" s="238"/>
      <c r="HH114" s="238"/>
      <c r="HI114" s="238"/>
      <c r="HJ114" s="238"/>
      <c r="HK114" s="238"/>
      <c r="HL114" s="238"/>
      <c r="HM114" s="238"/>
      <c r="HN114" s="238"/>
      <c r="HO114" s="238"/>
      <c r="HP114" s="238"/>
      <c r="HQ114" s="238"/>
      <c r="HR114" s="238"/>
      <c r="HS114" s="238"/>
      <c r="HT114" s="238"/>
      <c r="HU114" s="238"/>
      <c r="HV114" s="238"/>
      <c r="HW114" s="238"/>
      <c r="HX114" s="238"/>
      <c r="HY114" s="238"/>
      <c r="HZ114" s="238"/>
      <c r="IA114" s="238"/>
      <c r="IB114" s="238"/>
      <c r="IC114" s="238"/>
      <c r="ID114" s="238"/>
      <c r="IE114" s="238"/>
      <c r="IF114" s="238"/>
      <c r="IG114" s="238"/>
      <c r="IH114" s="238"/>
      <c r="II114" s="238"/>
      <c r="IJ114" s="238"/>
      <c r="IK114" s="238"/>
      <c r="IL114" s="238"/>
      <c r="IM114" s="238"/>
      <c r="IN114" s="238"/>
      <c r="IO114" s="238"/>
      <c r="IP114" s="238"/>
      <c r="IQ114" s="238"/>
      <c r="IR114" s="238"/>
      <c r="IS114" s="238"/>
      <c r="IT114" s="238"/>
      <c r="IU114" s="241"/>
      <c r="IV114" s="241"/>
    </row>
    <row r="115" spans="1:256" s="172" customFormat="1" ht="14.25" x14ac:dyDescent="0.2">
      <c r="A115" s="217" t="s">
        <v>404</v>
      </c>
      <c r="B115" s="197" t="s">
        <v>584</v>
      </c>
      <c r="C115" s="194" t="s">
        <v>323</v>
      </c>
      <c r="D115" s="194" t="s">
        <v>297</v>
      </c>
      <c r="E115" s="194"/>
      <c r="F115" s="194"/>
      <c r="G115" s="195">
        <f>SUM(G118+G116+G129)</f>
        <v>215544.76</v>
      </c>
    </row>
    <row r="116" spans="1:256" s="172" customFormat="1" x14ac:dyDescent="0.2">
      <c r="A116" s="196" t="s">
        <v>405</v>
      </c>
      <c r="B116" s="197" t="s">
        <v>584</v>
      </c>
      <c r="C116" s="197" t="s">
        <v>323</v>
      </c>
      <c r="D116" s="197" t="s">
        <v>297</v>
      </c>
      <c r="E116" s="197" t="s">
        <v>406</v>
      </c>
      <c r="F116" s="197"/>
      <c r="G116" s="199">
        <f>SUM(G117)</f>
        <v>154795.78</v>
      </c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4"/>
      <c r="EW116" s="224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24"/>
      <c r="FL116" s="224"/>
      <c r="FM116" s="224"/>
      <c r="FN116" s="224"/>
      <c r="FO116" s="224"/>
      <c r="FP116" s="224"/>
      <c r="FQ116" s="224"/>
      <c r="FR116" s="224"/>
      <c r="FS116" s="224"/>
      <c r="FT116" s="224"/>
      <c r="FU116" s="224"/>
      <c r="FV116" s="224"/>
      <c r="FW116" s="224"/>
      <c r="FX116" s="224"/>
      <c r="FY116" s="224"/>
      <c r="FZ116" s="224"/>
      <c r="GA116" s="224"/>
      <c r="GB116" s="224"/>
      <c r="GC116" s="224"/>
      <c r="GD116" s="224"/>
      <c r="GE116" s="224"/>
      <c r="GF116" s="224"/>
      <c r="GG116" s="224"/>
      <c r="GH116" s="224"/>
      <c r="GI116" s="224"/>
      <c r="GJ116" s="224"/>
      <c r="GK116" s="224"/>
      <c r="GL116" s="224"/>
      <c r="GM116" s="224"/>
      <c r="GN116" s="224"/>
      <c r="GO116" s="224"/>
      <c r="GP116" s="224"/>
      <c r="GQ116" s="224"/>
      <c r="GR116" s="224"/>
      <c r="GS116" s="224"/>
      <c r="GT116" s="224"/>
      <c r="GU116" s="224"/>
      <c r="GV116" s="224"/>
      <c r="GW116" s="224"/>
      <c r="GX116" s="224"/>
      <c r="GY116" s="224"/>
      <c r="GZ116" s="224"/>
      <c r="HA116" s="224"/>
      <c r="HB116" s="224"/>
      <c r="HC116" s="224"/>
      <c r="HD116" s="224"/>
      <c r="HE116" s="224"/>
      <c r="HF116" s="224"/>
      <c r="HG116" s="224"/>
      <c r="HH116" s="224"/>
      <c r="HI116" s="224"/>
      <c r="HJ116" s="224"/>
      <c r="HK116" s="224"/>
      <c r="HL116" s="224"/>
      <c r="HM116" s="224"/>
      <c r="HN116" s="224"/>
      <c r="HO116" s="224"/>
      <c r="HP116" s="224"/>
      <c r="HQ116" s="224"/>
      <c r="HR116" s="224"/>
      <c r="HS116" s="224"/>
      <c r="HT116" s="224"/>
      <c r="HU116" s="224"/>
      <c r="HV116" s="224"/>
      <c r="HW116" s="224"/>
      <c r="HX116" s="224"/>
      <c r="HY116" s="224"/>
      <c r="HZ116" s="224"/>
      <c r="IA116" s="224"/>
      <c r="IB116" s="224"/>
      <c r="IC116" s="224"/>
      <c r="ID116" s="224"/>
      <c r="IE116" s="224"/>
      <c r="IF116" s="224"/>
      <c r="IG116" s="224"/>
      <c r="IH116" s="224"/>
      <c r="II116" s="224"/>
      <c r="IJ116" s="224"/>
      <c r="IK116" s="224"/>
      <c r="IL116" s="224"/>
      <c r="IM116" s="224"/>
      <c r="IN116" s="224"/>
      <c r="IO116" s="224"/>
      <c r="IP116" s="224"/>
      <c r="IQ116" s="224"/>
      <c r="IR116" s="224"/>
      <c r="IS116" s="224"/>
      <c r="IT116" s="224"/>
      <c r="IU116" s="224"/>
      <c r="IV116" s="224"/>
    </row>
    <row r="117" spans="1:256" s="210" customFormat="1" ht="25.5" x14ac:dyDescent="0.2">
      <c r="A117" s="206" t="s">
        <v>368</v>
      </c>
      <c r="B117" s="207" t="s">
        <v>584</v>
      </c>
      <c r="C117" s="207" t="s">
        <v>323</v>
      </c>
      <c r="D117" s="207" t="s">
        <v>297</v>
      </c>
      <c r="E117" s="207" t="s">
        <v>406</v>
      </c>
      <c r="F117" s="207" t="s">
        <v>369</v>
      </c>
      <c r="G117" s="209">
        <v>154795.78</v>
      </c>
    </row>
    <row r="118" spans="1:256" s="224" customFormat="1" x14ac:dyDescent="0.2">
      <c r="A118" s="196" t="s">
        <v>356</v>
      </c>
      <c r="B118" s="197" t="s">
        <v>584</v>
      </c>
      <c r="C118" s="198" t="s">
        <v>323</v>
      </c>
      <c r="D118" s="198" t="s">
        <v>297</v>
      </c>
      <c r="E118" s="198" t="s">
        <v>357</v>
      </c>
      <c r="F118" s="198"/>
      <c r="G118" s="220">
        <f>SUM(G119+G127+G123)</f>
        <v>25213.45</v>
      </c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  <c r="HO118" s="172"/>
      <c r="HP118" s="172"/>
      <c r="HQ118" s="172"/>
      <c r="HR118" s="172"/>
      <c r="HS118" s="172"/>
      <c r="HT118" s="172"/>
      <c r="HU118" s="172"/>
      <c r="HV118" s="172"/>
      <c r="HW118" s="172"/>
      <c r="HX118" s="172"/>
      <c r="HY118" s="172"/>
      <c r="HZ118" s="172"/>
      <c r="IA118" s="172"/>
      <c r="IB118" s="172"/>
      <c r="IC118" s="172"/>
      <c r="ID118" s="172"/>
      <c r="IE118" s="172"/>
      <c r="IF118" s="172"/>
      <c r="IG118" s="172"/>
      <c r="IH118" s="172"/>
      <c r="II118" s="172"/>
      <c r="IJ118" s="172"/>
      <c r="IK118" s="172"/>
      <c r="IL118" s="172"/>
      <c r="IM118" s="172"/>
      <c r="IN118" s="172"/>
      <c r="IO118" s="172"/>
      <c r="IP118" s="172"/>
      <c r="IQ118" s="172"/>
      <c r="IR118" s="172"/>
      <c r="IS118" s="172"/>
      <c r="IT118" s="172"/>
      <c r="IU118" s="172"/>
      <c r="IV118" s="172"/>
    </row>
    <row r="119" spans="1:256" ht="38.25" x14ac:dyDescent="0.2">
      <c r="A119" s="202" t="s">
        <v>610</v>
      </c>
      <c r="B119" s="222" t="s">
        <v>584</v>
      </c>
      <c r="C119" s="222" t="s">
        <v>611</v>
      </c>
      <c r="D119" s="222" t="s">
        <v>297</v>
      </c>
      <c r="E119" s="222" t="s">
        <v>408</v>
      </c>
      <c r="F119" s="222"/>
      <c r="G119" s="205">
        <f>SUM(G120+G122+G121)</f>
        <v>15995.5</v>
      </c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  <c r="HN119" s="172"/>
      <c r="HO119" s="172"/>
      <c r="HP119" s="172"/>
      <c r="HQ119" s="172"/>
      <c r="HR119" s="172"/>
      <c r="HS119" s="172"/>
      <c r="HT119" s="172"/>
      <c r="HU119" s="172"/>
      <c r="HV119" s="172"/>
      <c r="HW119" s="172"/>
      <c r="HX119" s="172"/>
      <c r="HY119" s="172"/>
      <c r="HZ119" s="172"/>
      <c r="IA119" s="172"/>
      <c r="IB119" s="172"/>
      <c r="IC119" s="172"/>
      <c r="ID119" s="172"/>
      <c r="IE119" s="172"/>
      <c r="IF119" s="172"/>
      <c r="IG119" s="172"/>
      <c r="IH119" s="172"/>
      <c r="II119" s="172"/>
      <c r="IJ119" s="172"/>
      <c r="IK119" s="172"/>
      <c r="IL119" s="172"/>
      <c r="IM119" s="172"/>
      <c r="IN119" s="172"/>
      <c r="IO119" s="172"/>
      <c r="IP119" s="172"/>
      <c r="IQ119" s="172"/>
      <c r="IR119" s="172"/>
      <c r="IS119" s="172"/>
      <c r="IT119" s="172"/>
      <c r="IU119" s="172"/>
      <c r="IV119" s="172"/>
    </row>
    <row r="120" spans="1:256" s="172" customFormat="1" x14ac:dyDescent="0.2">
      <c r="A120" s="206" t="s">
        <v>586</v>
      </c>
      <c r="B120" s="207" t="s">
        <v>584</v>
      </c>
      <c r="C120" s="207" t="s">
        <v>323</v>
      </c>
      <c r="D120" s="207" t="s">
        <v>297</v>
      </c>
      <c r="E120" s="207" t="s">
        <v>408</v>
      </c>
      <c r="F120" s="207" t="s">
        <v>312</v>
      </c>
      <c r="G120" s="209">
        <v>67.13</v>
      </c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  <c r="EF120" s="210"/>
      <c r="EG120" s="210"/>
      <c r="EH120" s="210"/>
      <c r="EI120" s="210"/>
      <c r="EJ120" s="210"/>
      <c r="EK120" s="210"/>
      <c r="EL120" s="210"/>
      <c r="EM120" s="210"/>
      <c r="EN120" s="210"/>
      <c r="EO120" s="210"/>
      <c r="EP120" s="210"/>
      <c r="EQ120" s="210"/>
      <c r="ER120" s="210"/>
      <c r="ES120" s="210"/>
      <c r="ET120" s="210"/>
      <c r="EU120" s="210"/>
      <c r="EV120" s="210"/>
      <c r="EW120" s="210"/>
      <c r="EX120" s="210"/>
      <c r="EY120" s="210"/>
      <c r="EZ120" s="210"/>
      <c r="FA120" s="210"/>
      <c r="FB120" s="210"/>
      <c r="FC120" s="210"/>
      <c r="FD120" s="210"/>
      <c r="FE120" s="210"/>
      <c r="FF120" s="210"/>
      <c r="FG120" s="210"/>
      <c r="FH120" s="210"/>
      <c r="FI120" s="210"/>
      <c r="FJ120" s="210"/>
      <c r="FK120" s="210"/>
      <c r="FL120" s="210"/>
      <c r="FM120" s="210"/>
      <c r="FN120" s="210"/>
      <c r="FO120" s="210"/>
      <c r="FP120" s="210"/>
      <c r="FQ120" s="210"/>
      <c r="FR120" s="210"/>
      <c r="FS120" s="210"/>
      <c r="FT120" s="210"/>
      <c r="FU120" s="210"/>
      <c r="FV120" s="210"/>
      <c r="FW120" s="210"/>
      <c r="FX120" s="210"/>
      <c r="FY120" s="210"/>
      <c r="FZ120" s="210"/>
      <c r="GA120" s="210"/>
      <c r="GB120" s="210"/>
      <c r="GC120" s="210"/>
      <c r="GD120" s="210"/>
      <c r="GE120" s="210"/>
      <c r="GF120" s="210"/>
      <c r="GG120" s="210"/>
      <c r="GH120" s="210"/>
      <c r="GI120" s="210"/>
      <c r="GJ120" s="210"/>
      <c r="GK120" s="210"/>
      <c r="GL120" s="210"/>
      <c r="GM120" s="210"/>
      <c r="GN120" s="210"/>
      <c r="GO120" s="210"/>
      <c r="GP120" s="210"/>
      <c r="GQ120" s="210"/>
      <c r="GR120" s="210"/>
      <c r="GS120" s="210"/>
      <c r="GT120" s="210"/>
      <c r="GU120" s="210"/>
      <c r="GV120" s="210"/>
      <c r="GW120" s="210"/>
      <c r="GX120" s="210"/>
      <c r="GY120" s="210"/>
      <c r="GZ120" s="210"/>
      <c r="HA120" s="210"/>
      <c r="HB120" s="210"/>
      <c r="HC120" s="210"/>
      <c r="HD120" s="210"/>
      <c r="HE120" s="210"/>
      <c r="HF120" s="210"/>
      <c r="HG120" s="210"/>
      <c r="HH120" s="210"/>
      <c r="HI120" s="210"/>
      <c r="HJ120" s="210"/>
      <c r="HK120" s="210"/>
      <c r="HL120" s="210"/>
      <c r="HM120" s="210"/>
      <c r="HN120" s="210"/>
      <c r="HO120" s="210"/>
      <c r="HP120" s="210"/>
      <c r="HQ120" s="210"/>
      <c r="HR120" s="210"/>
      <c r="HS120" s="210"/>
      <c r="HT120" s="210"/>
      <c r="HU120" s="210"/>
      <c r="HV120" s="210"/>
      <c r="HW120" s="210"/>
      <c r="HX120" s="210"/>
      <c r="HY120" s="210"/>
      <c r="HZ120" s="210"/>
      <c r="IA120" s="210"/>
      <c r="IB120" s="210"/>
      <c r="IC120" s="210"/>
      <c r="ID120" s="210"/>
      <c r="IE120" s="210"/>
      <c r="IF120" s="210"/>
      <c r="IG120" s="210"/>
      <c r="IH120" s="210"/>
      <c r="II120" s="210"/>
      <c r="IJ120" s="210"/>
      <c r="IK120" s="210"/>
      <c r="IL120" s="210"/>
      <c r="IM120" s="210"/>
      <c r="IN120" s="210"/>
      <c r="IO120" s="210"/>
      <c r="IP120" s="210"/>
      <c r="IQ120" s="210"/>
      <c r="IR120" s="210"/>
      <c r="IS120" s="210"/>
      <c r="IT120" s="210"/>
      <c r="IU120" s="178"/>
      <c r="IV120" s="178"/>
    </row>
    <row r="121" spans="1:256" s="172" customFormat="1" ht="25.5" x14ac:dyDescent="0.2">
      <c r="A121" s="206" t="s">
        <v>368</v>
      </c>
      <c r="B121" s="207" t="s">
        <v>584</v>
      </c>
      <c r="C121" s="207" t="s">
        <v>323</v>
      </c>
      <c r="D121" s="207" t="s">
        <v>297</v>
      </c>
      <c r="E121" s="207" t="s">
        <v>408</v>
      </c>
      <c r="F121" s="207" t="s">
        <v>369</v>
      </c>
      <c r="G121" s="209">
        <v>11808.98</v>
      </c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  <c r="EF121" s="210"/>
      <c r="EG121" s="210"/>
      <c r="EH121" s="210"/>
      <c r="EI121" s="210"/>
      <c r="EJ121" s="210"/>
      <c r="EK121" s="210"/>
      <c r="EL121" s="210"/>
      <c r="EM121" s="210"/>
      <c r="EN121" s="210"/>
      <c r="EO121" s="210"/>
      <c r="EP121" s="210"/>
      <c r="EQ121" s="210"/>
      <c r="ER121" s="210"/>
      <c r="ES121" s="210"/>
      <c r="ET121" s="210"/>
      <c r="EU121" s="210"/>
      <c r="EV121" s="210"/>
      <c r="EW121" s="210"/>
      <c r="EX121" s="210"/>
      <c r="EY121" s="210"/>
      <c r="EZ121" s="210"/>
      <c r="FA121" s="210"/>
      <c r="FB121" s="210"/>
      <c r="FC121" s="210"/>
      <c r="FD121" s="210"/>
      <c r="FE121" s="210"/>
      <c r="FF121" s="210"/>
      <c r="FG121" s="210"/>
      <c r="FH121" s="210"/>
      <c r="FI121" s="210"/>
      <c r="FJ121" s="210"/>
      <c r="FK121" s="210"/>
      <c r="FL121" s="210"/>
      <c r="FM121" s="210"/>
      <c r="FN121" s="210"/>
      <c r="FO121" s="210"/>
      <c r="FP121" s="210"/>
      <c r="FQ121" s="210"/>
      <c r="FR121" s="210"/>
      <c r="FS121" s="210"/>
      <c r="FT121" s="210"/>
      <c r="FU121" s="210"/>
      <c r="FV121" s="210"/>
      <c r="FW121" s="210"/>
      <c r="FX121" s="210"/>
      <c r="FY121" s="210"/>
      <c r="FZ121" s="210"/>
      <c r="GA121" s="210"/>
      <c r="GB121" s="210"/>
      <c r="GC121" s="210"/>
      <c r="GD121" s="210"/>
      <c r="GE121" s="210"/>
      <c r="GF121" s="210"/>
      <c r="GG121" s="210"/>
      <c r="GH121" s="210"/>
      <c r="GI121" s="210"/>
      <c r="GJ121" s="210"/>
      <c r="GK121" s="210"/>
      <c r="GL121" s="210"/>
      <c r="GM121" s="210"/>
      <c r="GN121" s="210"/>
      <c r="GO121" s="210"/>
      <c r="GP121" s="210"/>
      <c r="GQ121" s="210"/>
      <c r="GR121" s="210"/>
      <c r="GS121" s="210"/>
      <c r="GT121" s="210"/>
      <c r="GU121" s="210"/>
      <c r="GV121" s="210"/>
      <c r="GW121" s="210"/>
      <c r="GX121" s="210"/>
      <c r="GY121" s="210"/>
      <c r="GZ121" s="210"/>
      <c r="HA121" s="210"/>
      <c r="HB121" s="210"/>
      <c r="HC121" s="210"/>
      <c r="HD121" s="210"/>
      <c r="HE121" s="210"/>
      <c r="HF121" s="210"/>
      <c r="HG121" s="210"/>
      <c r="HH121" s="210"/>
      <c r="HI121" s="210"/>
      <c r="HJ121" s="210"/>
      <c r="HK121" s="210"/>
      <c r="HL121" s="210"/>
      <c r="HM121" s="210"/>
      <c r="HN121" s="210"/>
      <c r="HO121" s="210"/>
      <c r="HP121" s="210"/>
      <c r="HQ121" s="210"/>
      <c r="HR121" s="210"/>
      <c r="HS121" s="210"/>
      <c r="HT121" s="210"/>
      <c r="HU121" s="210"/>
      <c r="HV121" s="210"/>
      <c r="HW121" s="210"/>
      <c r="HX121" s="210"/>
      <c r="HY121" s="210"/>
      <c r="HZ121" s="210"/>
      <c r="IA121" s="210"/>
      <c r="IB121" s="210"/>
      <c r="IC121" s="210"/>
      <c r="ID121" s="210"/>
      <c r="IE121" s="210"/>
      <c r="IF121" s="210"/>
      <c r="IG121" s="210"/>
      <c r="IH121" s="210"/>
      <c r="II121" s="210"/>
      <c r="IJ121" s="210"/>
      <c r="IK121" s="210"/>
      <c r="IL121" s="210"/>
      <c r="IM121" s="210"/>
      <c r="IN121" s="210"/>
      <c r="IO121" s="210"/>
      <c r="IP121" s="210"/>
      <c r="IQ121" s="210"/>
      <c r="IR121" s="210"/>
      <c r="IS121" s="210"/>
      <c r="IT121" s="210"/>
    </row>
    <row r="122" spans="1:256" x14ac:dyDescent="0.2">
      <c r="A122" s="206" t="s">
        <v>586</v>
      </c>
      <c r="B122" s="207" t="s">
        <v>584</v>
      </c>
      <c r="C122" s="207" t="s">
        <v>323</v>
      </c>
      <c r="D122" s="207" t="s">
        <v>297</v>
      </c>
      <c r="E122" s="207" t="s">
        <v>409</v>
      </c>
      <c r="F122" s="207" t="s">
        <v>312</v>
      </c>
      <c r="G122" s="209">
        <v>4119.3900000000003</v>
      </c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  <c r="EF122" s="210"/>
      <c r="EG122" s="210"/>
      <c r="EH122" s="210"/>
      <c r="EI122" s="210"/>
      <c r="EJ122" s="210"/>
      <c r="EK122" s="210"/>
      <c r="EL122" s="210"/>
      <c r="EM122" s="210"/>
      <c r="EN122" s="210"/>
      <c r="EO122" s="210"/>
      <c r="EP122" s="210"/>
      <c r="EQ122" s="210"/>
      <c r="ER122" s="210"/>
      <c r="ES122" s="210"/>
      <c r="ET122" s="210"/>
      <c r="EU122" s="210"/>
      <c r="EV122" s="210"/>
      <c r="EW122" s="210"/>
      <c r="EX122" s="210"/>
      <c r="EY122" s="210"/>
      <c r="EZ122" s="210"/>
      <c r="FA122" s="210"/>
      <c r="FB122" s="210"/>
      <c r="FC122" s="210"/>
      <c r="FD122" s="210"/>
      <c r="FE122" s="210"/>
      <c r="FF122" s="210"/>
      <c r="FG122" s="210"/>
      <c r="FH122" s="210"/>
      <c r="FI122" s="210"/>
      <c r="FJ122" s="210"/>
      <c r="FK122" s="210"/>
      <c r="FL122" s="210"/>
      <c r="FM122" s="210"/>
      <c r="FN122" s="210"/>
      <c r="FO122" s="210"/>
      <c r="FP122" s="210"/>
      <c r="FQ122" s="210"/>
      <c r="FR122" s="210"/>
      <c r="FS122" s="210"/>
      <c r="FT122" s="210"/>
      <c r="FU122" s="210"/>
      <c r="FV122" s="210"/>
      <c r="FW122" s="210"/>
      <c r="FX122" s="210"/>
      <c r="FY122" s="210"/>
      <c r="FZ122" s="210"/>
      <c r="GA122" s="210"/>
      <c r="GB122" s="210"/>
      <c r="GC122" s="210"/>
      <c r="GD122" s="210"/>
      <c r="GE122" s="210"/>
      <c r="GF122" s="210"/>
      <c r="GG122" s="210"/>
      <c r="GH122" s="210"/>
      <c r="GI122" s="210"/>
      <c r="GJ122" s="210"/>
      <c r="GK122" s="210"/>
      <c r="GL122" s="210"/>
      <c r="GM122" s="210"/>
      <c r="GN122" s="210"/>
      <c r="GO122" s="210"/>
      <c r="GP122" s="210"/>
      <c r="GQ122" s="210"/>
      <c r="GR122" s="210"/>
      <c r="GS122" s="210"/>
      <c r="GT122" s="210"/>
      <c r="GU122" s="210"/>
      <c r="GV122" s="210"/>
      <c r="GW122" s="210"/>
      <c r="GX122" s="210"/>
      <c r="GY122" s="210"/>
      <c r="GZ122" s="210"/>
      <c r="HA122" s="210"/>
      <c r="HB122" s="210"/>
      <c r="HC122" s="210"/>
      <c r="HD122" s="210"/>
      <c r="HE122" s="210"/>
      <c r="HF122" s="210"/>
      <c r="HG122" s="210"/>
      <c r="HH122" s="210"/>
      <c r="HI122" s="210"/>
      <c r="HJ122" s="210"/>
      <c r="HK122" s="210"/>
      <c r="HL122" s="210"/>
      <c r="HM122" s="210"/>
      <c r="HN122" s="210"/>
      <c r="HO122" s="210"/>
      <c r="HP122" s="210"/>
      <c r="HQ122" s="210"/>
      <c r="HR122" s="210"/>
      <c r="HS122" s="210"/>
      <c r="HT122" s="210"/>
      <c r="HU122" s="210"/>
      <c r="HV122" s="210"/>
      <c r="HW122" s="210"/>
      <c r="HX122" s="210"/>
      <c r="HY122" s="210"/>
      <c r="HZ122" s="210"/>
      <c r="IA122" s="210"/>
      <c r="IB122" s="210"/>
      <c r="IC122" s="210"/>
      <c r="ID122" s="210"/>
      <c r="IE122" s="210"/>
      <c r="IF122" s="210"/>
      <c r="IG122" s="210"/>
      <c r="IH122" s="210"/>
      <c r="II122" s="210"/>
      <c r="IJ122" s="210"/>
      <c r="IK122" s="210"/>
      <c r="IL122" s="210"/>
      <c r="IM122" s="210"/>
      <c r="IN122" s="210"/>
      <c r="IO122" s="210"/>
      <c r="IP122" s="210"/>
      <c r="IQ122" s="210"/>
      <c r="IR122" s="210"/>
      <c r="IS122" s="210"/>
      <c r="IT122" s="210"/>
      <c r="IU122" s="210"/>
      <c r="IV122" s="210"/>
    </row>
    <row r="123" spans="1:256" s="172" customFormat="1" ht="38.25" x14ac:dyDescent="0.2">
      <c r="A123" s="202" t="s">
        <v>410</v>
      </c>
      <c r="B123" s="222" t="s">
        <v>584</v>
      </c>
      <c r="C123" s="222" t="s">
        <v>323</v>
      </c>
      <c r="D123" s="222" t="s">
        <v>297</v>
      </c>
      <c r="E123" s="222"/>
      <c r="F123" s="222"/>
      <c r="G123" s="205">
        <f>SUM(G124+G125+G126)</f>
        <v>9217.9500000000007</v>
      </c>
    </row>
    <row r="124" spans="1:256" s="210" customFormat="1" ht="25.5" x14ac:dyDescent="0.2">
      <c r="A124" s="206" t="s">
        <v>597</v>
      </c>
      <c r="B124" s="207" t="s">
        <v>584</v>
      </c>
      <c r="C124" s="207" t="s">
        <v>323</v>
      </c>
      <c r="D124" s="207" t="s">
        <v>297</v>
      </c>
      <c r="E124" s="207" t="s">
        <v>411</v>
      </c>
      <c r="F124" s="207" t="s">
        <v>367</v>
      </c>
      <c r="G124" s="209">
        <v>9057.43</v>
      </c>
    </row>
    <row r="125" spans="1:256" s="210" customFormat="1" ht="25.5" x14ac:dyDescent="0.2">
      <c r="A125" s="206" t="s">
        <v>597</v>
      </c>
      <c r="B125" s="207" t="s">
        <v>584</v>
      </c>
      <c r="C125" s="207" t="s">
        <v>323</v>
      </c>
      <c r="D125" s="207" t="s">
        <v>297</v>
      </c>
      <c r="E125" s="207" t="s">
        <v>412</v>
      </c>
      <c r="F125" s="207" t="s">
        <v>367</v>
      </c>
      <c r="G125" s="209">
        <v>155.34</v>
      </c>
    </row>
    <row r="126" spans="1:256" s="210" customFormat="1" ht="25.5" x14ac:dyDescent="0.2">
      <c r="A126" s="206" t="s">
        <v>597</v>
      </c>
      <c r="B126" s="207" t="s">
        <v>584</v>
      </c>
      <c r="C126" s="207" t="s">
        <v>323</v>
      </c>
      <c r="D126" s="207" t="s">
        <v>297</v>
      </c>
      <c r="E126" s="207" t="s">
        <v>413</v>
      </c>
      <c r="F126" s="207" t="s">
        <v>367</v>
      </c>
      <c r="G126" s="209">
        <v>5.18</v>
      </c>
    </row>
    <row r="127" spans="1:256" s="210" customFormat="1" ht="25.5" x14ac:dyDescent="0.2">
      <c r="A127" s="202" t="s">
        <v>612</v>
      </c>
      <c r="B127" s="222" t="s">
        <v>584</v>
      </c>
      <c r="C127" s="222" t="s">
        <v>323</v>
      </c>
      <c r="D127" s="222" t="s">
        <v>297</v>
      </c>
      <c r="E127" s="222"/>
      <c r="F127" s="222"/>
      <c r="G127" s="205">
        <f>SUM(G128)</f>
        <v>0</v>
      </c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  <c r="HW127" s="172"/>
      <c r="HX127" s="172"/>
      <c r="HY127" s="172"/>
      <c r="HZ127" s="172"/>
      <c r="IA127" s="172"/>
      <c r="IB127" s="172"/>
      <c r="IC127" s="172"/>
      <c r="ID127" s="172"/>
      <c r="IE127" s="172"/>
      <c r="IF127" s="172"/>
      <c r="IG127" s="172"/>
      <c r="IH127" s="172"/>
      <c r="II127" s="172"/>
      <c r="IJ127" s="172"/>
      <c r="IK127" s="172"/>
      <c r="IL127" s="172"/>
      <c r="IM127" s="172"/>
      <c r="IN127" s="172"/>
      <c r="IO127" s="172"/>
      <c r="IP127" s="172"/>
      <c r="IQ127" s="172"/>
      <c r="IR127" s="172"/>
      <c r="IS127" s="172"/>
      <c r="IT127" s="172"/>
    </row>
    <row r="128" spans="1:256" s="210" customFormat="1" x14ac:dyDescent="0.2">
      <c r="A128" s="206" t="s">
        <v>586</v>
      </c>
      <c r="B128" s="207" t="s">
        <v>584</v>
      </c>
      <c r="C128" s="207" t="s">
        <v>323</v>
      </c>
      <c r="D128" s="207" t="s">
        <v>297</v>
      </c>
      <c r="E128" s="207" t="s">
        <v>415</v>
      </c>
      <c r="F128" s="207" t="s">
        <v>312</v>
      </c>
      <c r="G128" s="209">
        <v>0</v>
      </c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  <c r="HN128" s="172"/>
      <c r="HO128" s="172"/>
      <c r="HP128" s="172"/>
      <c r="HQ128" s="172"/>
      <c r="HR128" s="172"/>
      <c r="HS128" s="172"/>
      <c r="HT128" s="172"/>
      <c r="HU128" s="172"/>
      <c r="HV128" s="172"/>
      <c r="HW128" s="172"/>
      <c r="HX128" s="172"/>
      <c r="HY128" s="172"/>
      <c r="HZ128" s="172"/>
      <c r="IA128" s="172"/>
      <c r="IB128" s="172"/>
      <c r="IC128" s="172"/>
      <c r="ID128" s="172"/>
      <c r="IE128" s="172"/>
      <c r="IF128" s="172"/>
      <c r="IG128" s="172"/>
      <c r="IH128" s="172"/>
      <c r="II128" s="172"/>
      <c r="IJ128" s="172"/>
      <c r="IK128" s="172"/>
      <c r="IL128" s="172"/>
      <c r="IM128" s="172"/>
      <c r="IN128" s="172"/>
      <c r="IO128" s="172"/>
      <c r="IP128" s="172"/>
      <c r="IQ128" s="172"/>
      <c r="IR128" s="172"/>
      <c r="IS128" s="172"/>
      <c r="IT128" s="172"/>
    </row>
    <row r="129" spans="1:256" s="210" customFormat="1" x14ac:dyDescent="0.2">
      <c r="A129" s="196" t="s">
        <v>613</v>
      </c>
      <c r="B129" s="197" t="s">
        <v>584</v>
      </c>
      <c r="C129" s="197" t="s">
        <v>323</v>
      </c>
      <c r="D129" s="197" t="s">
        <v>297</v>
      </c>
      <c r="E129" s="197" t="s">
        <v>371</v>
      </c>
      <c r="F129" s="197"/>
      <c r="G129" s="199">
        <f>SUM(G130+G131)</f>
        <v>35535.53</v>
      </c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4"/>
      <c r="DB129" s="224"/>
      <c r="DC129" s="224"/>
      <c r="DD129" s="224"/>
      <c r="DE129" s="224"/>
      <c r="DF129" s="224"/>
      <c r="DG129" s="224"/>
      <c r="DH129" s="224"/>
      <c r="DI129" s="224"/>
      <c r="DJ129" s="224"/>
      <c r="DK129" s="224"/>
      <c r="DL129" s="22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224"/>
      <c r="EQ129" s="224"/>
      <c r="ER129" s="224"/>
      <c r="ES129" s="224"/>
      <c r="ET129" s="224"/>
      <c r="EU129" s="224"/>
      <c r="EV129" s="224"/>
      <c r="EW129" s="224"/>
      <c r="EX129" s="224"/>
      <c r="EY129" s="224"/>
      <c r="EZ129" s="224"/>
      <c r="FA129" s="224"/>
      <c r="FB129" s="224"/>
      <c r="FC129" s="224"/>
      <c r="FD129" s="224"/>
      <c r="FE129" s="224"/>
      <c r="FF129" s="224"/>
      <c r="FG129" s="224"/>
      <c r="FH129" s="224"/>
      <c r="FI129" s="224"/>
      <c r="FJ129" s="224"/>
      <c r="FK129" s="224"/>
      <c r="FL129" s="224"/>
      <c r="FM129" s="224"/>
      <c r="FN129" s="224"/>
      <c r="FO129" s="224"/>
      <c r="FP129" s="224"/>
      <c r="FQ129" s="224"/>
      <c r="FR129" s="224"/>
      <c r="FS129" s="224"/>
      <c r="FT129" s="224"/>
      <c r="FU129" s="224"/>
      <c r="FV129" s="224"/>
      <c r="FW129" s="224"/>
      <c r="FX129" s="224"/>
      <c r="FY129" s="224"/>
      <c r="FZ129" s="224"/>
      <c r="GA129" s="224"/>
      <c r="GB129" s="224"/>
      <c r="GC129" s="224"/>
      <c r="GD129" s="224"/>
      <c r="GE129" s="224"/>
      <c r="GF129" s="224"/>
      <c r="GG129" s="224"/>
      <c r="GH129" s="224"/>
      <c r="GI129" s="224"/>
      <c r="GJ129" s="224"/>
      <c r="GK129" s="224"/>
      <c r="GL129" s="224"/>
      <c r="GM129" s="224"/>
      <c r="GN129" s="224"/>
      <c r="GO129" s="224"/>
      <c r="GP129" s="224"/>
      <c r="GQ129" s="224"/>
      <c r="GR129" s="224"/>
      <c r="GS129" s="224"/>
      <c r="GT129" s="224"/>
      <c r="GU129" s="224"/>
      <c r="GV129" s="224"/>
      <c r="GW129" s="224"/>
      <c r="GX129" s="224"/>
      <c r="GY129" s="224"/>
      <c r="GZ129" s="224"/>
      <c r="HA129" s="224"/>
      <c r="HB129" s="224"/>
      <c r="HC129" s="224"/>
      <c r="HD129" s="224"/>
      <c r="HE129" s="224"/>
      <c r="HF129" s="224"/>
      <c r="HG129" s="224"/>
      <c r="HH129" s="224"/>
      <c r="HI129" s="224"/>
      <c r="HJ129" s="224"/>
      <c r="HK129" s="224"/>
      <c r="HL129" s="224"/>
      <c r="HM129" s="224"/>
      <c r="HN129" s="224"/>
      <c r="HO129" s="224"/>
      <c r="HP129" s="224"/>
      <c r="HQ129" s="224"/>
      <c r="HR129" s="224"/>
      <c r="HS129" s="224"/>
      <c r="HT129" s="224"/>
      <c r="HU129" s="224"/>
      <c r="HV129" s="224"/>
      <c r="HW129" s="224"/>
      <c r="HX129" s="224"/>
      <c r="HY129" s="224"/>
      <c r="HZ129" s="224"/>
      <c r="IA129" s="224"/>
      <c r="IB129" s="224"/>
      <c r="IC129" s="224"/>
      <c r="ID129" s="224"/>
      <c r="IE129" s="224"/>
      <c r="IF129" s="224"/>
      <c r="IG129" s="224"/>
      <c r="IH129" s="224"/>
      <c r="II129" s="224"/>
      <c r="IJ129" s="224"/>
      <c r="IK129" s="224"/>
      <c r="IL129" s="224"/>
      <c r="IM129" s="224"/>
      <c r="IN129" s="224"/>
      <c r="IO129" s="224"/>
      <c r="IP129" s="224"/>
      <c r="IQ129" s="224"/>
      <c r="IR129" s="224"/>
      <c r="IS129" s="224"/>
      <c r="IT129" s="224"/>
      <c r="IU129" s="224"/>
      <c r="IV129" s="224"/>
    </row>
    <row r="130" spans="1:256" s="210" customFormat="1" ht="25.5" x14ac:dyDescent="0.2">
      <c r="A130" s="206" t="s">
        <v>597</v>
      </c>
      <c r="B130" s="207" t="s">
        <v>584</v>
      </c>
      <c r="C130" s="207" t="s">
        <v>323</v>
      </c>
      <c r="D130" s="207" t="s">
        <v>297</v>
      </c>
      <c r="E130" s="207" t="s">
        <v>371</v>
      </c>
      <c r="F130" s="207" t="s">
        <v>367</v>
      </c>
      <c r="G130" s="205">
        <v>33535.53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</row>
    <row r="131" spans="1:256" s="210" customFormat="1" ht="25.5" x14ac:dyDescent="0.2">
      <c r="A131" s="206" t="s">
        <v>368</v>
      </c>
      <c r="B131" s="207" t="s">
        <v>584</v>
      </c>
      <c r="C131" s="207" t="s">
        <v>323</v>
      </c>
      <c r="D131" s="207" t="s">
        <v>297</v>
      </c>
      <c r="E131" s="207" t="s">
        <v>371</v>
      </c>
      <c r="F131" s="207" t="s">
        <v>369</v>
      </c>
      <c r="G131" s="205">
        <v>2000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</row>
    <row r="132" spans="1:256" s="172" customFormat="1" ht="14.25" x14ac:dyDescent="0.2">
      <c r="A132" s="212" t="s">
        <v>417</v>
      </c>
      <c r="B132" s="194" t="s">
        <v>584</v>
      </c>
      <c r="C132" s="194" t="s">
        <v>323</v>
      </c>
      <c r="D132" s="194" t="s">
        <v>299</v>
      </c>
      <c r="E132" s="194"/>
      <c r="F132" s="194"/>
      <c r="G132" s="195">
        <f>SUM(G135+G133+G137+G141)</f>
        <v>46005.829999999994</v>
      </c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  <c r="GO132" s="201"/>
      <c r="GP132" s="201"/>
      <c r="GQ132" s="201"/>
      <c r="GR132" s="201"/>
      <c r="GS132" s="201"/>
      <c r="GT132" s="201"/>
      <c r="GU132" s="201"/>
      <c r="GV132" s="201"/>
      <c r="GW132" s="201"/>
      <c r="GX132" s="201"/>
      <c r="GY132" s="201"/>
      <c r="GZ132" s="201"/>
      <c r="HA132" s="201"/>
      <c r="HB132" s="201"/>
      <c r="HC132" s="201"/>
      <c r="HD132" s="201"/>
      <c r="HE132" s="201"/>
      <c r="HF132" s="201"/>
      <c r="HG132" s="201"/>
      <c r="HH132" s="201"/>
      <c r="HI132" s="201"/>
      <c r="HJ132" s="201"/>
      <c r="HK132" s="201"/>
      <c r="HL132" s="201"/>
      <c r="HM132" s="201"/>
      <c r="HN132" s="201"/>
      <c r="HO132" s="201"/>
      <c r="HP132" s="201"/>
      <c r="HQ132" s="201"/>
      <c r="HR132" s="201"/>
      <c r="HS132" s="201"/>
      <c r="HT132" s="201"/>
      <c r="HU132" s="201"/>
      <c r="HV132" s="201"/>
      <c r="HW132" s="201"/>
      <c r="HX132" s="201"/>
      <c r="HY132" s="201"/>
      <c r="HZ132" s="201"/>
      <c r="IA132" s="201"/>
      <c r="IB132" s="201"/>
      <c r="IC132" s="201"/>
      <c r="ID132" s="201"/>
      <c r="IE132" s="201"/>
      <c r="IF132" s="201"/>
      <c r="IG132" s="201"/>
      <c r="IH132" s="201"/>
      <c r="II132" s="201"/>
      <c r="IJ132" s="201"/>
      <c r="IK132" s="201"/>
      <c r="IL132" s="201"/>
      <c r="IM132" s="201"/>
      <c r="IN132" s="201"/>
      <c r="IO132" s="201"/>
      <c r="IP132" s="201"/>
      <c r="IQ132" s="201"/>
      <c r="IR132" s="201"/>
      <c r="IS132" s="201"/>
      <c r="IT132" s="201"/>
    </row>
    <row r="133" spans="1:256" s="210" customFormat="1" x14ac:dyDescent="0.2">
      <c r="A133" s="202" t="s">
        <v>418</v>
      </c>
      <c r="B133" s="222" t="s">
        <v>584</v>
      </c>
      <c r="C133" s="222" t="s">
        <v>323</v>
      </c>
      <c r="D133" s="222" t="s">
        <v>299</v>
      </c>
      <c r="E133" s="222" t="s">
        <v>419</v>
      </c>
      <c r="F133" s="222"/>
      <c r="G133" s="205">
        <f>SUM(G134)</f>
        <v>37900</v>
      </c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  <c r="HN133" s="172"/>
      <c r="HO133" s="172"/>
      <c r="HP133" s="172"/>
      <c r="HQ133" s="172"/>
      <c r="HR133" s="172"/>
      <c r="HS133" s="172"/>
      <c r="HT133" s="172"/>
      <c r="HU133" s="172"/>
      <c r="HV133" s="172"/>
      <c r="HW133" s="172"/>
      <c r="HX133" s="172"/>
      <c r="HY133" s="172"/>
      <c r="HZ133" s="172"/>
      <c r="IA133" s="172"/>
      <c r="IB133" s="172"/>
      <c r="IC133" s="172"/>
      <c r="ID133" s="172"/>
      <c r="IE133" s="172"/>
      <c r="IF133" s="172"/>
      <c r="IG133" s="172"/>
      <c r="IH133" s="172"/>
      <c r="II133" s="172"/>
      <c r="IJ133" s="172"/>
      <c r="IK133" s="172"/>
      <c r="IL133" s="172"/>
      <c r="IM133" s="172"/>
      <c r="IN133" s="172"/>
      <c r="IO133" s="172"/>
      <c r="IP133" s="172"/>
      <c r="IQ133" s="172"/>
      <c r="IR133" s="172"/>
      <c r="IS133" s="172"/>
      <c r="IT133" s="172"/>
      <c r="IU133" s="172"/>
      <c r="IV133" s="172"/>
    </row>
    <row r="134" spans="1:256" s="172" customFormat="1" ht="15" x14ac:dyDescent="0.25">
      <c r="A134" s="206" t="s">
        <v>320</v>
      </c>
      <c r="B134" s="207" t="s">
        <v>584</v>
      </c>
      <c r="C134" s="207" t="s">
        <v>323</v>
      </c>
      <c r="D134" s="207" t="s">
        <v>299</v>
      </c>
      <c r="E134" s="207" t="s">
        <v>419</v>
      </c>
      <c r="F134" s="207" t="s">
        <v>321</v>
      </c>
      <c r="G134" s="209">
        <v>37900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4"/>
      <c r="GM134" s="214"/>
      <c r="GN134" s="214"/>
      <c r="GO134" s="214"/>
      <c r="GP134" s="214"/>
      <c r="GQ134" s="214"/>
      <c r="GR134" s="214"/>
      <c r="GS134" s="214"/>
      <c r="GT134" s="214"/>
      <c r="GU134" s="214"/>
      <c r="GV134" s="214"/>
      <c r="GW134" s="214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14"/>
      <c r="HH134" s="214"/>
      <c r="HI134" s="214"/>
      <c r="HJ134" s="214"/>
      <c r="HK134" s="214"/>
      <c r="HL134" s="214"/>
      <c r="HM134" s="214"/>
      <c r="HN134" s="214"/>
      <c r="HO134" s="214"/>
      <c r="HP134" s="214"/>
      <c r="HQ134" s="214"/>
      <c r="HR134" s="214"/>
      <c r="HS134" s="214"/>
      <c r="HT134" s="214"/>
      <c r="HU134" s="214"/>
      <c r="HV134" s="214"/>
      <c r="HW134" s="214"/>
      <c r="HX134" s="214"/>
      <c r="HY134" s="214"/>
      <c r="HZ134" s="214"/>
      <c r="IA134" s="214"/>
      <c r="IB134" s="214"/>
      <c r="IC134" s="214"/>
      <c r="ID134" s="214"/>
      <c r="IE134" s="214"/>
      <c r="IF134" s="214"/>
      <c r="IG134" s="214"/>
      <c r="IH134" s="214"/>
      <c r="II134" s="214"/>
      <c r="IJ134" s="214"/>
      <c r="IK134" s="214"/>
      <c r="IL134" s="214"/>
      <c r="IM134" s="214"/>
      <c r="IN134" s="214"/>
      <c r="IO134" s="214"/>
      <c r="IP134" s="214"/>
      <c r="IQ134" s="214"/>
      <c r="IR134" s="214"/>
      <c r="IS134" s="214"/>
      <c r="IT134" s="214"/>
    </row>
    <row r="135" spans="1:256" s="172" customFormat="1" x14ac:dyDescent="0.2">
      <c r="A135" s="202" t="s">
        <v>348</v>
      </c>
      <c r="B135" s="222" t="s">
        <v>584</v>
      </c>
      <c r="C135" s="222" t="s">
        <v>323</v>
      </c>
      <c r="D135" s="222" t="s">
        <v>299</v>
      </c>
      <c r="E135" s="222" t="s">
        <v>349</v>
      </c>
      <c r="F135" s="222"/>
      <c r="G135" s="205">
        <f>SUM(G136)</f>
        <v>43.2</v>
      </c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  <c r="EF135" s="210"/>
      <c r="EG135" s="210"/>
      <c r="EH135" s="210"/>
      <c r="EI135" s="210"/>
      <c r="EJ135" s="210"/>
      <c r="EK135" s="210"/>
      <c r="EL135" s="210"/>
      <c r="EM135" s="210"/>
      <c r="EN135" s="210"/>
      <c r="EO135" s="210"/>
      <c r="EP135" s="210"/>
      <c r="EQ135" s="210"/>
      <c r="ER135" s="210"/>
      <c r="ES135" s="210"/>
      <c r="ET135" s="210"/>
      <c r="EU135" s="210"/>
      <c r="EV135" s="210"/>
      <c r="EW135" s="210"/>
      <c r="EX135" s="210"/>
      <c r="EY135" s="210"/>
      <c r="EZ135" s="210"/>
      <c r="FA135" s="210"/>
      <c r="FB135" s="210"/>
      <c r="FC135" s="210"/>
      <c r="FD135" s="210"/>
      <c r="FE135" s="210"/>
      <c r="FF135" s="210"/>
      <c r="FG135" s="210"/>
      <c r="FH135" s="210"/>
      <c r="FI135" s="210"/>
      <c r="FJ135" s="210"/>
      <c r="FK135" s="210"/>
      <c r="FL135" s="210"/>
      <c r="FM135" s="210"/>
      <c r="FN135" s="210"/>
      <c r="FO135" s="210"/>
      <c r="FP135" s="210"/>
      <c r="FQ135" s="210"/>
      <c r="FR135" s="210"/>
      <c r="FS135" s="210"/>
      <c r="FT135" s="210"/>
      <c r="FU135" s="210"/>
      <c r="FV135" s="210"/>
      <c r="FW135" s="210"/>
      <c r="FX135" s="210"/>
      <c r="FY135" s="210"/>
      <c r="FZ135" s="210"/>
      <c r="GA135" s="210"/>
      <c r="GB135" s="210"/>
      <c r="GC135" s="210"/>
      <c r="GD135" s="210"/>
      <c r="GE135" s="210"/>
      <c r="GF135" s="210"/>
      <c r="GG135" s="210"/>
      <c r="GH135" s="210"/>
      <c r="GI135" s="210"/>
      <c r="GJ135" s="210"/>
      <c r="GK135" s="210"/>
      <c r="GL135" s="210"/>
      <c r="GM135" s="210"/>
      <c r="GN135" s="210"/>
      <c r="GO135" s="210"/>
      <c r="GP135" s="210"/>
      <c r="GQ135" s="210"/>
      <c r="GR135" s="210"/>
      <c r="GS135" s="210"/>
      <c r="GT135" s="210"/>
      <c r="GU135" s="210"/>
      <c r="GV135" s="210"/>
      <c r="GW135" s="210"/>
      <c r="GX135" s="210"/>
      <c r="GY135" s="210"/>
      <c r="GZ135" s="210"/>
      <c r="HA135" s="210"/>
      <c r="HB135" s="210"/>
      <c r="HC135" s="210"/>
      <c r="HD135" s="210"/>
      <c r="HE135" s="210"/>
      <c r="HF135" s="210"/>
      <c r="HG135" s="210"/>
      <c r="HH135" s="210"/>
      <c r="HI135" s="210"/>
      <c r="HJ135" s="210"/>
      <c r="HK135" s="210"/>
      <c r="HL135" s="210"/>
      <c r="HM135" s="210"/>
      <c r="HN135" s="210"/>
      <c r="HO135" s="210"/>
      <c r="HP135" s="210"/>
      <c r="HQ135" s="210"/>
      <c r="HR135" s="210"/>
      <c r="HS135" s="210"/>
      <c r="HT135" s="210"/>
      <c r="HU135" s="210"/>
      <c r="HV135" s="210"/>
      <c r="HW135" s="210"/>
      <c r="HX135" s="210"/>
      <c r="HY135" s="210"/>
      <c r="HZ135" s="210"/>
      <c r="IA135" s="210"/>
      <c r="IB135" s="210"/>
      <c r="IC135" s="210"/>
      <c r="ID135" s="210"/>
      <c r="IE135" s="210"/>
      <c r="IF135" s="210"/>
      <c r="IG135" s="210"/>
      <c r="IH135" s="210"/>
      <c r="II135" s="210"/>
      <c r="IJ135" s="210"/>
      <c r="IK135" s="210"/>
      <c r="IL135" s="210"/>
      <c r="IM135" s="210"/>
      <c r="IN135" s="210"/>
      <c r="IO135" s="210"/>
      <c r="IP135" s="210"/>
      <c r="IQ135" s="210"/>
      <c r="IR135" s="210"/>
      <c r="IS135" s="210"/>
      <c r="IT135" s="210"/>
    </row>
    <row r="136" spans="1:256" s="172" customFormat="1" x14ac:dyDescent="0.2">
      <c r="A136" s="206" t="s">
        <v>320</v>
      </c>
      <c r="B136" s="207" t="s">
        <v>584</v>
      </c>
      <c r="C136" s="207" t="s">
        <v>323</v>
      </c>
      <c r="D136" s="207" t="s">
        <v>299</v>
      </c>
      <c r="E136" s="207" t="s">
        <v>349</v>
      </c>
      <c r="F136" s="207" t="s">
        <v>321</v>
      </c>
      <c r="G136" s="209">
        <v>43.2</v>
      </c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  <c r="EF136" s="210"/>
      <c r="EG136" s="210"/>
      <c r="EH136" s="210"/>
      <c r="EI136" s="210"/>
      <c r="EJ136" s="210"/>
      <c r="EK136" s="210"/>
      <c r="EL136" s="210"/>
      <c r="EM136" s="210"/>
      <c r="EN136" s="210"/>
      <c r="EO136" s="210"/>
      <c r="EP136" s="210"/>
      <c r="EQ136" s="210"/>
      <c r="ER136" s="210"/>
      <c r="ES136" s="210"/>
      <c r="ET136" s="210"/>
      <c r="EU136" s="210"/>
      <c r="EV136" s="210"/>
      <c r="EW136" s="210"/>
      <c r="EX136" s="210"/>
      <c r="EY136" s="210"/>
      <c r="EZ136" s="210"/>
      <c r="FA136" s="210"/>
      <c r="FB136" s="210"/>
      <c r="FC136" s="210"/>
      <c r="FD136" s="210"/>
      <c r="FE136" s="210"/>
      <c r="FF136" s="210"/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/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  <c r="GD136" s="210"/>
      <c r="GE136" s="210"/>
      <c r="GF136" s="210"/>
      <c r="GG136" s="210"/>
      <c r="GH136" s="210"/>
      <c r="GI136" s="210"/>
      <c r="GJ136" s="210"/>
      <c r="GK136" s="210"/>
      <c r="GL136" s="210"/>
      <c r="GM136" s="210"/>
      <c r="GN136" s="210"/>
      <c r="GO136" s="210"/>
      <c r="GP136" s="210"/>
      <c r="GQ136" s="210"/>
      <c r="GR136" s="210"/>
      <c r="GS136" s="210"/>
      <c r="GT136" s="210"/>
      <c r="GU136" s="210"/>
      <c r="GV136" s="210"/>
      <c r="GW136" s="210"/>
      <c r="GX136" s="210"/>
      <c r="GY136" s="210"/>
      <c r="GZ136" s="210"/>
      <c r="HA136" s="210"/>
      <c r="HB136" s="210"/>
      <c r="HC136" s="210"/>
      <c r="HD136" s="210"/>
      <c r="HE136" s="210"/>
      <c r="HF136" s="210"/>
      <c r="HG136" s="210"/>
      <c r="HH136" s="210"/>
      <c r="HI136" s="210"/>
      <c r="HJ136" s="210"/>
      <c r="HK136" s="210"/>
      <c r="HL136" s="210"/>
      <c r="HM136" s="210"/>
      <c r="HN136" s="210"/>
      <c r="HO136" s="210"/>
      <c r="HP136" s="210"/>
      <c r="HQ136" s="210"/>
      <c r="HR136" s="210"/>
      <c r="HS136" s="210"/>
      <c r="HT136" s="210"/>
      <c r="HU136" s="210"/>
      <c r="HV136" s="210"/>
      <c r="HW136" s="210"/>
      <c r="HX136" s="210"/>
      <c r="HY136" s="210"/>
      <c r="HZ136" s="210"/>
      <c r="IA136" s="210"/>
      <c r="IB136" s="210"/>
      <c r="IC136" s="210"/>
      <c r="ID136" s="210"/>
      <c r="IE136" s="210"/>
      <c r="IF136" s="210"/>
      <c r="IG136" s="210"/>
      <c r="IH136" s="210"/>
      <c r="II136" s="210"/>
      <c r="IJ136" s="210"/>
      <c r="IK136" s="210"/>
      <c r="IL136" s="210"/>
      <c r="IM136" s="210"/>
      <c r="IN136" s="210"/>
      <c r="IO136" s="210"/>
      <c r="IP136" s="210"/>
      <c r="IQ136" s="210"/>
      <c r="IR136" s="210"/>
      <c r="IS136" s="210"/>
      <c r="IT136" s="210"/>
      <c r="IU136" s="210"/>
      <c r="IV136" s="210"/>
    </row>
    <row r="137" spans="1:256" s="172" customFormat="1" ht="15" x14ac:dyDescent="0.25">
      <c r="A137" s="196" t="s">
        <v>356</v>
      </c>
      <c r="B137" s="197" t="s">
        <v>584</v>
      </c>
      <c r="C137" s="197" t="s">
        <v>323</v>
      </c>
      <c r="D137" s="197" t="s">
        <v>299</v>
      </c>
      <c r="E137" s="197" t="s">
        <v>357</v>
      </c>
      <c r="F137" s="197"/>
      <c r="G137" s="199">
        <f>SUM(G138)</f>
        <v>2765.63</v>
      </c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191"/>
      <c r="GD137" s="191"/>
      <c r="GE137" s="191"/>
      <c r="GF137" s="191"/>
      <c r="GG137" s="191"/>
      <c r="GH137" s="191"/>
      <c r="GI137" s="191"/>
      <c r="GJ137" s="191"/>
      <c r="GK137" s="191"/>
      <c r="GL137" s="191"/>
      <c r="GM137" s="191"/>
      <c r="GN137" s="191"/>
      <c r="GO137" s="191"/>
      <c r="GP137" s="191"/>
      <c r="GQ137" s="191"/>
      <c r="GR137" s="191"/>
      <c r="GS137" s="191"/>
      <c r="GT137" s="191"/>
      <c r="GU137" s="191"/>
      <c r="GV137" s="191"/>
      <c r="GW137" s="191"/>
      <c r="GX137" s="191"/>
      <c r="GY137" s="191"/>
      <c r="GZ137" s="191"/>
      <c r="HA137" s="191"/>
      <c r="HB137" s="191"/>
      <c r="HC137" s="191"/>
      <c r="HD137" s="191"/>
      <c r="HE137" s="191"/>
      <c r="HF137" s="191"/>
      <c r="HG137" s="191"/>
      <c r="HH137" s="191"/>
      <c r="HI137" s="191"/>
      <c r="HJ137" s="191"/>
      <c r="HK137" s="191"/>
      <c r="HL137" s="191"/>
      <c r="HM137" s="191"/>
      <c r="HN137" s="191"/>
      <c r="HO137" s="191"/>
      <c r="HP137" s="191"/>
      <c r="HQ137" s="191"/>
      <c r="HR137" s="191"/>
      <c r="HS137" s="191"/>
      <c r="HT137" s="191"/>
      <c r="HU137" s="191"/>
      <c r="HV137" s="191"/>
      <c r="HW137" s="191"/>
      <c r="HX137" s="191"/>
      <c r="HY137" s="191"/>
      <c r="HZ137" s="191"/>
      <c r="IA137" s="191"/>
      <c r="IB137" s="191"/>
      <c r="IC137" s="191"/>
      <c r="ID137" s="191"/>
      <c r="IE137" s="191"/>
      <c r="IF137" s="191"/>
      <c r="IG137" s="191"/>
      <c r="IH137" s="191"/>
      <c r="II137" s="191"/>
      <c r="IJ137" s="191"/>
      <c r="IK137" s="191"/>
      <c r="IL137" s="191"/>
      <c r="IM137" s="191"/>
      <c r="IN137" s="191"/>
      <c r="IO137" s="191"/>
      <c r="IP137" s="191"/>
      <c r="IQ137" s="191"/>
      <c r="IR137" s="191"/>
      <c r="IS137" s="191"/>
      <c r="IT137" s="191"/>
    </row>
    <row r="138" spans="1:256" s="210" customFormat="1" ht="25.5" x14ac:dyDescent="0.2">
      <c r="A138" s="202" t="s">
        <v>614</v>
      </c>
      <c r="B138" s="223" t="s">
        <v>584</v>
      </c>
      <c r="C138" s="204" t="s">
        <v>323</v>
      </c>
      <c r="D138" s="204" t="s">
        <v>299</v>
      </c>
      <c r="E138" s="204" t="s">
        <v>421</v>
      </c>
      <c r="F138" s="204"/>
      <c r="G138" s="205">
        <f>SUM(G139+G140)</f>
        <v>2765.63</v>
      </c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78"/>
      <c r="ER138" s="178"/>
      <c r="ES138" s="178"/>
      <c r="ET138" s="178"/>
      <c r="EU138" s="178"/>
      <c r="EV138" s="178"/>
      <c r="EW138" s="178"/>
      <c r="EX138" s="178"/>
      <c r="EY138" s="178"/>
      <c r="EZ138" s="178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8"/>
      <c r="FL138" s="178"/>
      <c r="FM138" s="178"/>
      <c r="FN138" s="178"/>
      <c r="FO138" s="178"/>
      <c r="FP138" s="178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8"/>
      <c r="GJ138" s="178"/>
      <c r="GK138" s="178"/>
      <c r="GL138" s="178"/>
      <c r="GM138" s="178"/>
      <c r="GN138" s="178"/>
      <c r="GO138" s="178"/>
      <c r="GP138" s="178"/>
      <c r="GQ138" s="178"/>
      <c r="GR138" s="178"/>
      <c r="GS138" s="178"/>
      <c r="GT138" s="178"/>
      <c r="GU138" s="178"/>
      <c r="GV138" s="178"/>
      <c r="GW138" s="178"/>
      <c r="GX138" s="178"/>
      <c r="GY138" s="178"/>
      <c r="GZ138" s="178"/>
      <c r="HA138" s="178"/>
      <c r="HB138" s="178"/>
      <c r="HC138" s="178"/>
      <c r="HD138" s="178"/>
      <c r="HE138" s="178"/>
      <c r="HF138" s="178"/>
      <c r="HG138" s="178"/>
      <c r="HH138" s="178"/>
      <c r="HI138" s="178"/>
      <c r="HJ138" s="178"/>
      <c r="HK138" s="178"/>
      <c r="HL138" s="178"/>
      <c r="HM138" s="178"/>
      <c r="HN138" s="178"/>
      <c r="HO138" s="178"/>
      <c r="HP138" s="178"/>
      <c r="HQ138" s="178"/>
      <c r="HR138" s="178"/>
      <c r="HS138" s="178"/>
      <c r="HT138" s="178"/>
      <c r="HU138" s="178"/>
      <c r="HV138" s="178"/>
      <c r="HW138" s="178"/>
      <c r="HX138" s="178"/>
      <c r="HY138" s="178"/>
      <c r="HZ138" s="178"/>
      <c r="IA138" s="178"/>
      <c r="IB138" s="178"/>
      <c r="IC138" s="178"/>
      <c r="ID138" s="178"/>
      <c r="IE138" s="178"/>
      <c r="IF138" s="178"/>
      <c r="IG138" s="178"/>
      <c r="IH138" s="178"/>
      <c r="II138" s="178"/>
      <c r="IJ138" s="178"/>
      <c r="IK138" s="178"/>
      <c r="IL138" s="178"/>
      <c r="IM138" s="178"/>
      <c r="IN138" s="178"/>
      <c r="IO138" s="178"/>
      <c r="IP138" s="178"/>
      <c r="IQ138" s="178"/>
      <c r="IR138" s="178"/>
      <c r="IS138" s="178"/>
      <c r="IT138" s="178"/>
      <c r="IU138" s="178"/>
      <c r="IV138" s="178"/>
    </row>
    <row r="139" spans="1:256" s="172" customFormat="1" ht="15" x14ac:dyDescent="0.25">
      <c r="A139" s="206" t="s">
        <v>586</v>
      </c>
      <c r="B139" s="223" t="s">
        <v>584</v>
      </c>
      <c r="C139" s="204" t="s">
        <v>323</v>
      </c>
      <c r="D139" s="204" t="s">
        <v>299</v>
      </c>
      <c r="E139" s="204" t="s">
        <v>421</v>
      </c>
      <c r="F139" s="208" t="s">
        <v>312</v>
      </c>
      <c r="G139" s="209">
        <v>1488.16</v>
      </c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78"/>
      <c r="ER139" s="178"/>
      <c r="ES139" s="178"/>
      <c r="ET139" s="178"/>
      <c r="EU139" s="178"/>
      <c r="EV139" s="178"/>
      <c r="EW139" s="178"/>
      <c r="EX139" s="178"/>
      <c r="EY139" s="178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8"/>
      <c r="FO139" s="178"/>
      <c r="FP139" s="178"/>
      <c r="FQ139" s="178"/>
      <c r="FR139" s="178"/>
      <c r="FS139" s="178"/>
      <c r="FT139" s="178"/>
      <c r="FU139" s="178"/>
      <c r="FV139" s="178"/>
      <c r="FW139" s="178"/>
      <c r="FX139" s="178"/>
      <c r="FY139" s="178"/>
      <c r="FZ139" s="178"/>
      <c r="GA139" s="178"/>
      <c r="GB139" s="178"/>
      <c r="GC139" s="178"/>
      <c r="GD139" s="178"/>
      <c r="GE139" s="178"/>
      <c r="GF139" s="178"/>
      <c r="GG139" s="178"/>
      <c r="GH139" s="178"/>
      <c r="GI139" s="178"/>
      <c r="GJ139" s="178"/>
      <c r="GK139" s="178"/>
      <c r="GL139" s="178"/>
      <c r="GM139" s="178"/>
      <c r="GN139" s="178"/>
      <c r="GO139" s="178"/>
      <c r="GP139" s="178"/>
      <c r="GQ139" s="178"/>
      <c r="GR139" s="178"/>
      <c r="GS139" s="178"/>
      <c r="GT139" s="178"/>
      <c r="GU139" s="178"/>
      <c r="GV139" s="178"/>
      <c r="GW139" s="178"/>
      <c r="GX139" s="178"/>
      <c r="GY139" s="178"/>
      <c r="GZ139" s="178"/>
      <c r="HA139" s="178"/>
      <c r="HB139" s="178"/>
      <c r="HC139" s="178"/>
      <c r="HD139" s="178"/>
      <c r="HE139" s="178"/>
      <c r="HF139" s="178"/>
      <c r="HG139" s="178"/>
      <c r="HH139" s="178"/>
      <c r="HI139" s="178"/>
      <c r="HJ139" s="178"/>
      <c r="HK139" s="178"/>
      <c r="HL139" s="178"/>
      <c r="HM139" s="178"/>
      <c r="HN139" s="178"/>
      <c r="HO139" s="178"/>
      <c r="HP139" s="178"/>
      <c r="HQ139" s="178"/>
      <c r="HR139" s="178"/>
      <c r="HS139" s="178"/>
      <c r="HT139" s="178"/>
      <c r="HU139" s="178"/>
      <c r="HV139" s="178"/>
      <c r="HW139" s="178"/>
      <c r="HX139" s="178"/>
      <c r="HY139" s="178"/>
      <c r="HZ139" s="178"/>
      <c r="IA139" s="178"/>
      <c r="IB139" s="178"/>
      <c r="IC139" s="178"/>
      <c r="ID139" s="178"/>
      <c r="IE139" s="178"/>
      <c r="IF139" s="178"/>
      <c r="IG139" s="178"/>
      <c r="IH139" s="178"/>
      <c r="II139" s="178"/>
      <c r="IJ139" s="178"/>
      <c r="IK139" s="178"/>
      <c r="IL139" s="178"/>
      <c r="IM139" s="178"/>
      <c r="IN139" s="178"/>
      <c r="IO139" s="178"/>
      <c r="IP139" s="178"/>
      <c r="IQ139" s="178"/>
      <c r="IR139" s="178"/>
      <c r="IS139" s="178"/>
      <c r="IT139" s="178"/>
      <c r="IU139" s="221"/>
      <c r="IV139" s="221"/>
    </row>
    <row r="140" spans="1:256" s="210" customFormat="1" ht="26.25" x14ac:dyDescent="0.25">
      <c r="A140" s="206" t="s">
        <v>597</v>
      </c>
      <c r="B140" s="223" t="s">
        <v>584</v>
      </c>
      <c r="C140" s="204" t="s">
        <v>323</v>
      </c>
      <c r="D140" s="204" t="s">
        <v>299</v>
      </c>
      <c r="E140" s="204" t="s">
        <v>421</v>
      </c>
      <c r="F140" s="208" t="s">
        <v>367</v>
      </c>
      <c r="G140" s="209">
        <v>1277.47</v>
      </c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  <c r="IE140" s="178"/>
      <c r="IF140" s="178"/>
      <c r="IG140" s="178"/>
      <c r="IH140" s="178"/>
      <c r="II140" s="178"/>
      <c r="IJ140" s="178"/>
      <c r="IK140" s="178"/>
      <c r="IL140" s="178"/>
      <c r="IM140" s="178"/>
      <c r="IN140" s="178"/>
      <c r="IO140" s="178"/>
      <c r="IP140" s="178"/>
      <c r="IQ140" s="178"/>
      <c r="IR140" s="178"/>
      <c r="IS140" s="178"/>
      <c r="IT140" s="178"/>
      <c r="IU140" s="221"/>
      <c r="IV140" s="221"/>
    </row>
    <row r="141" spans="1:256" s="210" customFormat="1" ht="15" x14ac:dyDescent="0.25">
      <c r="A141" s="196" t="s">
        <v>613</v>
      </c>
      <c r="B141" s="197" t="s">
        <v>584</v>
      </c>
      <c r="C141" s="197" t="s">
        <v>323</v>
      </c>
      <c r="D141" s="197" t="s">
        <v>299</v>
      </c>
      <c r="E141" s="197" t="s">
        <v>461</v>
      </c>
      <c r="F141" s="208"/>
      <c r="G141" s="199">
        <f>SUM(G142)</f>
        <v>5297</v>
      </c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178"/>
      <c r="GX141" s="178"/>
      <c r="GY141" s="178"/>
      <c r="GZ141" s="178"/>
      <c r="HA141" s="178"/>
      <c r="HB141" s="178"/>
      <c r="HC141" s="178"/>
      <c r="HD141" s="178"/>
      <c r="HE141" s="178"/>
      <c r="HF141" s="178"/>
      <c r="HG141" s="178"/>
      <c r="HH141" s="178"/>
      <c r="HI141" s="178"/>
      <c r="HJ141" s="178"/>
      <c r="HK141" s="178"/>
      <c r="HL141" s="178"/>
      <c r="HM141" s="178"/>
      <c r="HN141" s="178"/>
      <c r="HO141" s="178"/>
      <c r="HP141" s="178"/>
      <c r="HQ141" s="178"/>
      <c r="HR141" s="178"/>
      <c r="HS141" s="178"/>
      <c r="HT141" s="178"/>
      <c r="HU141" s="178"/>
      <c r="HV141" s="178"/>
      <c r="HW141" s="178"/>
      <c r="HX141" s="178"/>
      <c r="HY141" s="178"/>
      <c r="HZ141" s="178"/>
      <c r="IA141" s="178"/>
      <c r="IB141" s="178"/>
      <c r="IC141" s="178"/>
      <c r="ID141" s="178"/>
      <c r="IE141" s="178"/>
      <c r="IF141" s="178"/>
      <c r="IG141" s="178"/>
      <c r="IH141" s="178"/>
      <c r="II141" s="178"/>
      <c r="IJ141" s="178"/>
      <c r="IK141" s="178"/>
      <c r="IL141" s="178"/>
      <c r="IM141" s="178"/>
      <c r="IN141" s="178"/>
      <c r="IO141" s="178"/>
      <c r="IP141" s="178"/>
      <c r="IQ141" s="178"/>
      <c r="IR141" s="178"/>
      <c r="IS141" s="178"/>
      <c r="IT141" s="178"/>
      <c r="IU141" s="221"/>
      <c r="IV141" s="221"/>
    </row>
    <row r="142" spans="1:256" s="210" customFormat="1" ht="15" x14ac:dyDescent="0.25">
      <c r="A142" s="206" t="s">
        <v>320</v>
      </c>
      <c r="B142" s="207" t="s">
        <v>584</v>
      </c>
      <c r="C142" s="208" t="s">
        <v>323</v>
      </c>
      <c r="D142" s="208" t="s">
        <v>299</v>
      </c>
      <c r="E142" s="208" t="s">
        <v>461</v>
      </c>
      <c r="F142" s="208" t="s">
        <v>321</v>
      </c>
      <c r="G142" s="209">
        <v>5297</v>
      </c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  <c r="IK142" s="178"/>
      <c r="IL142" s="178"/>
      <c r="IM142" s="178"/>
      <c r="IN142" s="178"/>
      <c r="IO142" s="178"/>
      <c r="IP142" s="178"/>
      <c r="IQ142" s="178"/>
      <c r="IR142" s="178"/>
      <c r="IS142" s="178"/>
      <c r="IT142" s="178"/>
      <c r="IU142" s="221"/>
      <c r="IV142" s="221"/>
    </row>
    <row r="143" spans="1:256" s="191" customFormat="1" ht="15" x14ac:dyDescent="0.25">
      <c r="A143" s="217" t="s">
        <v>422</v>
      </c>
      <c r="B143" s="194" t="s">
        <v>584</v>
      </c>
      <c r="C143" s="194" t="s">
        <v>323</v>
      </c>
      <c r="D143" s="194" t="s">
        <v>306</v>
      </c>
      <c r="E143" s="194"/>
      <c r="F143" s="194"/>
      <c r="G143" s="195">
        <f>SUM(G149+G146+G144+G162+G167)</f>
        <v>89898</v>
      </c>
      <c r="IU143" s="172"/>
      <c r="IV143" s="172"/>
    </row>
    <row r="144" spans="1:256" s="221" customFormat="1" ht="26.25" x14ac:dyDescent="0.25">
      <c r="A144" s="202" t="s">
        <v>615</v>
      </c>
      <c r="B144" s="222" t="s">
        <v>584</v>
      </c>
      <c r="C144" s="222" t="s">
        <v>323</v>
      </c>
      <c r="D144" s="222" t="s">
        <v>306</v>
      </c>
      <c r="E144" s="207" t="s">
        <v>437</v>
      </c>
      <c r="F144" s="222"/>
      <c r="G144" s="302">
        <f>SUM(G145:G145)</f>
        <v>2614.6999999999998</v>
      </c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/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  <c r="DX144" s="211"/>
      <c r="DY144" s="211"/>
      <c r="DZ144" s="211"/>
      <c r="EA144" s="211"/>
      <c r="EB144" s="211"/>
      <c r="EC144" s="211"/>
      <c r="ED144" s="211"/>
      <c r="EE144" s="211"/>
      <c r="EF144" s="211"/>
      <c r="EG144" s="211"/>
      <c r="EH144" s="211"/>
      <c r="EI144" s="211"/>
      <c r="EJ144" s="211"/>
      <c r="EK144" s="211"/>
      <c r="EL144" s="211"/>
      <c r="EM144" s="211"/>
      <c r="EN144" s="211"/>
      <c r="EO144" s="211"/>
      <c r="EP144" s="211"/>
      <c r="EQ144" s="211"/>
      <c r="ER144" s="211"/>
      <c r="ES144" s="211"/>
      <c r="ET144" s="211"/>
      <c r="EU144" s="211"/>
      <c r="EV144" s="211"/>
      <c r="EW144" s="211"/>
      <c r="EX144" s="211"/>
      <c r="EY144" s="211"/>
      <c r="EZ144" s="211"/>
      <c r="FA144" s="211"/>
      <c r="FB144" s="211"/>
      <c r="FC144" s="211"/>
      <c r="FD144" s="211"/>
      <c r="FE144" s="211"/>
      <c r="FF144" s="211"/>
      <c r="FG144" s="211"/>
      <c r="FH144" s="211"/>
      <c r="FI144" s="211"/>
      <c r="FJ144" s="211"/>
      <c r="FK144" s="211"/>
      <c r="FL144" s="211"/>
      <c r="FM144" s="211"/>
      <c r="FN144" s="211"/>
      <c r="FO144" s="211"/>
      <c r="FP144" s="211"/>
      <c r="FQ144" s="211"/>
      <c r="FR144" s="211"/>
      <c r="FS144" s="211"/>
      <c r="FT144" s="211"/>
      <c r="FU144" s="211"/>
      <c r="FV144" s="211"/>
      <c r="FW144" s="211"/>
      <c r="FX144" s="211"/>
      <c r="FY144" s="211"/>
      <c r="FZ144" s="211"/>
      <c r="GA144" s="211"/>
      <c r="GB144" s="211"/>
      <c r="GC144" s="211"/>
      <c r="GD144" s="211"/>
      <c r="GE144" s="211"/>
      <c r="GF144" s="211"/>
      <c r="GG144" s="211"/>
      <c r="GH144" s="211"/>
      <c r="GI144" s="211"/>
      <c r="GJ144" s="211"/>
      <c r="GK144" s="211"/>
      <c r="GL144" s="211"/>
      <c r="GM144" s="211"/>
      <c r="GN144" s="211"/>
      <c r="GO144" s="211"/>
      <c r="GP144" s="211"/>
      <c r="GQ144" s="211"/>
      <c r="GR144" s="211"/>
      <c r="GS144" s="211"/>
      <c r="GT144" s="211"/>
      <c r="GU144" s="211"/>
      <c r="GV144" s="211"/>
      <c r="GW144" s="211"/>
      <c r="GX144" s="211"/>
      <c r="GY144" s="211"/>
      <c r="GZ144" s="211"/>
      <c r="HA144" s="211"/>
      <c r="HB144" s="211"/>
      <c r="HC144" s="211"/>
      <c r="HD144" s="211"/>
      <c r="HE144" s="211"/>
      <c r="HF144" s="211"/>
      <c r="HG144" s="211"/>
      <c r="HH144" s="211"/>
      <c r="HI144" s="211"/>
      <c r="HJ144" s="211"/>
      <c r="HK144" s="211"/>
      <c r="HL144" s="211"/>
      <c r="HM144" s="211"/>
      <c r="HN144" s="211"/>
      <c r="HO144" s="211"/>
      <c r="HP144" s="211"/>
      <c r="HQ144" s="211"/>
      <c r="HR144" s="211"/>
      <c r="HS144" s="211"/>
      <c r="HT144" s="211"/>
      <c r="HU144" s="211"/>
      <c r="HV144" s="211"/>
      <c r="HW144" s="211"/>
      <c r="HX144" s="211"/>
      <c r="HY144" s="211"/>
      <c r="HZ144" s="211"/>
      <c r="IA144" s="211"/>
      <c r="IB144" s="211"/>
      <c r="IC144" s="211"/>
      <c r="ID144" s="211"/>
      <c r="IE144" s="211"/>
      <c r="IF144" s="211"/>
      <c r="IG144" s="211"/>
      <c r="IH144" s="211"/>
      <c r="II144" s="211"/>
      <c r="IJ144" s="211"/>
      <c r="IK144" s="211"/>
      <c r="IL144" s="211"/>
      <c r="IM144" s="211"/>
      <c r="IN144" s="211"/>
      <c r="IO144" s="211"/>
      <c r="IP144" s="211"/>
      <c r="IQ144" s="211"/>
      <c r="IR144" s="211"/>
      <c r="IS144" s="211"/>
      <c r="IT144" s="211"/>
      <c r="IU144" s="211"/>
      <c r="IV144" s="211"/>
    </row>
    <row r="145" spans="1:256" s="210" customFormat="1" ht="26.25" x14ac:dyDescent="0.25">
      <c r="A145" s="206" t="s">
        <v>368</v>
      </c>
      <c r="B145" s="207" t="s">
        <v>584</v>
      </c>
      <c r="C145" s="207" t="s">
        <v>323</v>
      </c>
      <c r="D145" s="207" t="s">
        <v>306</v>
      </c>
      <c r="E145" s="207" t="s">
        <v>437</v>
      </c>
      <c r="F145" s="207" t="s">
        <v>369</v>
      </c>
      <c r="G145" s="209">
        <v>2614.6999999999998</v>
      </c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1"/>
      <c r="CU145" s="211"/>
      <c r="CV145" s="211"/>
      <c r="CW145" s="211"/>
      <c r="CX145" s="211"/>
      <c r="CY145" s="211"/>
      <c r="CZ145" s="211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/>
      <c r="EB145" s="211"/>
      <c r="EC145" s="211"/>
      <c r="ED145" s="211"/>
      <c r="EE145" s="211"/>
      <c r="EF145" s="211"/>
      <c r="EG145" s="211"/>
      <c r="EH145" s="211"/>
      <c r="EI145" s="211"/>
      <c r="EJ145" s="211"/>
      <c r="EK145" s="211"/>
      <c r="EL145" s="211"/>
      <c r="EM145" s="211"/>
      <c r="EN145" s="211"/>
      <c r="EO145" s="211"/>
      <c r="EP145" s="211"/>
      <c r="EQ145" s="211"/>
      <c r="ER145" s="211"/>
      <c r="ES145" s="211"/>
      <c r="ET145" s="211"/>
      <c r="EU145" s="211"/>
      <c r="EV145" s="211"/>
      <c r="EW145" s="211"/>
      <c r="EX145" s="211"/>
      <c r="EY145" s="211"/>
      <c r="EZ145" s="211"/>
      <c r="FA145" s="211"/>
      <c r="FB145" s="211"/>
      <c r="FC145" s="211"/>
      <c r="FD145" s="211"/>
      <c r="FE145" s="211"/>
      <c r="FF145" s="211"/>
      <c r="FG145" s="211"/>
      <c r="FH145" s="211"/>
      <c r="FI145" s="211"/>
      <c r="FJ145" s="211"/>
      <c r="FK145" s="211"/>
      <c r="FL145" s="211"/>
      <c r="FM145" s="211"/>
      <c r="FN145" s="211"/>
      <c r="FO145" s="211"/>
      <c r="FP145" s="211"/>
      <c r="FQ145" s="211"/>
      <c r="FR145" s="211"/>
      <c r="FS145" s="211"/>
      <c r="FT145" s="211"/>
      <c r="FU145" s="211"/>
      <c r="FV145" s="211"/>
      <c r="FW145" s="211"/>
      <c r="FX145" s="211"/>
      <c r="FY145" s="211"/>
      <c r="FZ145" s="211"/>
      <c r="GA145" s="211"/>
      <c r="GB145" s="211"/>
      <c r="GC145" s="211"/>
      <c r="GD145" s="211"/>
      <c r="GE145" s="211"/>
      <c r="GF145" s="211"/>
      <c r="GG145" s="211"/>
      <c r="GH145" s="211"/>
      <c r="GI145" s="211"/>
      <c r="GJ145" s="211"/>
      <c r="GK145" s="211"/>
      <c r="GL145" s="211"/>
      <c r="GM145" s="211"/>
      <c r="GN145" s="211"/>
      <c r="GO145" s="211"/>
      <c r="GP145" s="211"/>
      <c r="GQ145" s="211"/>
      <c r="GR145" s="211"/>
      <c r="GS145" s="211"/>
      <c r="GT145" s="211"/>
      <c r="GU145" s="211"/>
      <c r="GV145" s="211"/>
      <c r="GW145" s="211"/>
      <c r="GX145" s="211"/>
      <c r="GY145" s="211"/>
      <c r="GZ145" s="211"/>
      <c r="HA145" s="211"/>
      <c r="HB145" s="211"/>
      <c r="HC145" s="211"/>
      <c r="HD145" s="211"/>
      <c r="HE145" s="211"/>
      <c r="HF145" s="211"/>
      <c r="HG145" s="211"/>
      <c r="HH145" s="211"/>
      <c r="HI145" s="211"/>
      <c r="HJ145" s="211"/>
      <c r="HK145" s="211"/>
      <c r="HL145" s="211"/>
      <c r="HM145" s="211"/>
      <c r="HN145" s="211"/>
      <c r="HO145" s="211"/>
      <c r="HP145" s="211"/>
      <c r="HQ145" s="211"/>
      <c r="HR145" s="211"/>
      <c r="HS145" s="211"/>
      <c r="HT145" s="211"/>
      <c r="HU145" s="211"/>
      <c r="HV145" s="211"/>
      <c r="HW145" s="211"/>
      <c r="HX145" s="211"/>
      <c r="HY145" s="211"/>
      <c r="HZ145" s="211"/>
      <c r="IA145" s="211"/>
      <c r="IB145" s="211"/>
      <c r="IC145" s="211"/>
      <c r="ID145" s="211"/>
      <c r="IE145" s="211"/>
      <c r="IF145" s="211"/>
      <c r="IG145" s="211"/>
      <c r="IH145" s="211"/>
      <c r="II145" s="211"/>
      <c r="IJ145" s="211"/>
      <c r="IK145" s="211"/>
      <c r="IL145" s="211"/>
      <c r="IM145" s="211"/>
      <c r="IN145" s="211"/>
      <c r="IO145" s="211"/>
      <c r="IP145" s="211"/>
      <c r="IQ145" s="211"/>
      <c r="IR145" s="211"/>
      <c r="IS145" s="211"/>
      <c r="IT145" s="211"/>
      <c r="IU145" s="211"/>
      <c r="IV145" s="211"/>
    </row>
    <row r="146" spans="1:256" s="210" customFormat="1" ht="25.5" x14ac:dyDescent="0.2">
      <c r="A146" s="202" t="s">
        <v>423</v>
      </c>
      <c r="B146" s="242" t="s">
        <v>584</v>
      </c>
      <c r="C146" s="204" t="s">
        <v>323</v>
      </c>
      <c r="D146" s="204" t="s">
        <v>306</v>
      </c>
      <c r="E146" s="204" t="s">
        <v>424</v>
      </c>
      <c r="F146" s="204"/>
      <c r="G146" s="243">
        <f>SUM(G147+G148+G156+G157+G158+G160+G161+G159)</f>
        <v>8751.74</v>
      </c>
    </row>
    <row r="147" spans="1:256" s="191" customFormat="1" ht="15" x14ac:dyDescent="0.25">
      <c r="A147" s="206" t="s">
        <v>586</v>
      </c>
      <c r="B147" s="208" t="s">
        <v>584</v>
      </c>
      <c r="C147" s="208" t="s">
        <v>323</v>
      </c>
      <c r="D147" s="208" t="s">
        <v>306</v>
      </c>
      <c r="E147" s="208" t="s">
        <v>424</v>
      </c>
      <c r="F147" s="208" t="s">
        <v>312</v>
      </c>
      <c r="G147" s="240">
        <v>90.38</v>
      </c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0"/>
      <c r="EO147" s="210"/>
      <c r="EP147" s="210"/>
      <c r="EQ147" s="210"/>
      <c r="ER147" s="210"/>
      <c r="ES147" s="210"/>
      <c r="ET147" s="210"/>
      <c r="EU147" s="210"/>
      <c r="EV147" s="210"/>
      <c r="EW147" s="210"/>
      <c r="EX147" s="210"/>
      <c r="EY147" s="210"/>
      <c r="EZ147" s="210"/>
      <c r="FA147" s="210"/>
      <c r="FB147" s="210"/>
      <c r="FC147" s="210"/>
      <c r="FD147" s="210"/>
      <c r="FE147" s="210"/>
      <c r="FF147" s="210"/>
      <c r="FG147" s="210"/>
      <c r="FH147" s="210"/>
      <c r="FI147" s="210"/>
      <c r="FJ147" s="210"/>
      <c r="FK147" s="210"/>
      <c r="FL147" s="210"/>
      <c r="FM147" s="210"/>
      <c r="FN147" s="210"/>
      <c r="FO147" s="210"/>
      <c r="FP147" s="210"/>
      <c r="FQ147" s="210"/>
      <c r="FR147" s="210"/>
      <c r="FS147" s="210"/>
      <c r="FT147" s="210"/>
      <c r="FU147" s="210"/>
      <c r="FV147" s="210"/>
      <c r="FW147" s="210"/>
      <c r="FX147" s="210"/>
      <c r="FY147" s="210"/>
      <c r="FZ147" s="210"/>
      <c r="GA147" s="210"/>
      <c r="GB147" s="210"/>
      <c r="GC147" s="210"/>
      <c r="GD147" s="210"/>
      <c r="GE147" s="210"/>
      <c r="GF147" s="210"/>
      <c r="GG147" s="210"/>
      <c r="GH147" s="210"/>
      <c r="GI147" s="210"/>
      <c r="GJ147" s="210"/>
      <c r="GK147" s="210"/>
      <c r="GL147" s="210"/>
      <c r="GM147" s="210"/>
      <c r="GN147" s="210"/>
      <c r="GO147" s="210"/>
      <c r="GP147" s="210"/>
      <c r="GQ147" s="210"/>
      <c r="GR147" s="210"/>
      <c r="GS147" s="210"/>
      <c r="GT147" s="210"/>
      <c r="GU147" s="210"/>
      <c r="GV147" s="210"/>
      <c r="GW147" s="210"/>
      <c r="GX147" s="210"/>
      <c r="GY147" s="210"/>
      <c r="GZ147" s="210"/>
      <c r="HA147" s="210"/>
      <c r="HB147" s="210"/>
      <c r="HC147" s="210"/>
      <c r="HD147" s="210"/>
      <c r="HE147" s="210"/>
      <c r="HF147" s="210"/>
      <c r="HG147" s="210"/>
      <c r="HH147" s="210"/>
      <c r="HI147" s="210"/>
      <c r="HJ147" s="210"/>
      <c r="HK147" s="210"/>
      <c r="HL147" s="210"/>
      <c r="HM147" s="210"/>
      <c r="HN147" s="210"/>
      <c r="HO147" s="210"/>
      <c r="HP147" s="210"/>
      <c r="HQ147" s="210"/>
      <c r="HR147" s="210"/>
      <c r="HS147" s="210"/>
      <c r="HT147" s="210"/>
      <c r="HU147" s="210"/>
      <c r="HV147" s="210"/>
      <c r="HW147" s="210"/>
      <c r="HX147" s="210"/>
      <c r="HY147" s="210"/>
      <c r="HZ147" s="210"/>
      <c r="IA147" s="210"/>
      <c r="IB147" s="210"/>
      <c r="IC147" s="210"/>
      <c r="ID147" s="210"/>
      <c r="IE147" s="210"/>
      <c r="IF147" s="210"/>
      <c r="IG147" s="210"/>
      <c r="IH147" s="210"/>
      <c r="II147" s="210"/>
      <c r="IJ147" s="210"/>
      <c r="IK147" s="210"/>
      <c r="IL147" s="210"/>
      <c r="IM147" s="210"/>
      <c r="IN147" s="210"/>
      <c r="IO147" s="210"/>
      <c r="IP147" s="210"/>
      <c r="IQ147" s="210"/>
      <c r="IR147" s="210"/>
      <c r="IS147" s="210"/>
      <c r="IT147" s="210"/>
      <c r="IU147" s="210"/>
      <c r="IV147" s="210"/>
    </row>
    <row r="148" spans="1:256" s="211" customFormat="1" ht="26.25" x14ac:dyDescent="0.25">
      <c r="A148" s="206" t="s">
        <v>368</v>
      </c>
      <c r="B148" s="208" t="s">
        <v>584</v>
      </c>
      <c r="C148" s="208" t="s">
        <v>323</v>
      </c>
      <c r="D148" s="208" t="s">
        <v>306</v>
      </c>
      <c r="E148" s="208" t="s">
        <v>424</v>
      </c>
      <c r="F148" s="208" t="s">
        <v>369</v>
      </c>
      <c r="G148" s="240">
        <v>7476.9</v>
      </c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  <c r="EF148" s="210"/>
      <c r="EG148" s="210"/>
      <c r="EH148" s="210"/>
      <c r="EI148" s="210"/>
      <c r="EJ148" s="210"/>
      <c r="EK148" s="210"/>
      <c r="EL148" s="210"/>
      <c r="EM148" s="210"/>
      <c r="EN148" s="210"/>
      <c r="EO148" s="210"/>
      <c r="EP148" s="210"/>
      <c r="EQ148" s="210"/>
      <c r="ER148" s="210"/>
      <c r="ES148" s="210"/>
      <c r="ET148" s="210"/>
      <c r="EU148" s="210"/>
      <c r="EV148" s="210"/>
      <c r="EW148" s="210"/>
      <c r="EX148" s="210"/>
      <c r="EY148" s="210"/>
      <c r="EZ148" s="210"/>
      <c r="FA148" s="210"/>
      <c r="FB148" s="210"/>
      <c r="FC148" s="210"/>
      <c r="FD148" s="210"/>
      <c r="FE148" s="210"/>
      <c r="FF148" s="210"/>
      <c r="FG148" s="210"/>
      <c r="FH148" s="210"/>
      <c r="FI148" s="210"/>
      <c r="FJ148" s="210"/>
      <c r="FK148" s="210"/>
      <c r="FL148" s="210"/>
      <c r="FM148" s="210"/>
      <c r="FN148" s="210"/>
      <c r="FO148" s="210"/>
      <c r="FP148" s="210"/>
      <c r="FQ148" s="210"/>
      <c r="FR148" s="210"/>
      <c r="FS148" s="210"/>
      <c r="FT148" s="210"/>
      <c r="FU148" s="210"/>
      <c r="FV148" s="210"/>
      <c r="FW148" s="210"/>
      <c r="FX148" s="210"/>
      <c r="FY148" s="210"/>
      <c r="FZ148" s="210"/>
      <c r="GA148" s="210"/>
      <c r="GB148" s="210"/>
      <c r="GC148" s="210"/>
      <c r="GD148" s="210"/>
      <c r="GE148" s="210"/>
      <c r="GF148" s="210"/>
      <c r="GG148" s="210"/>
      <c r="GH148" s="210"/>
      <c r="GI148" s="210"/>
      <c r="GJ148" s="210"/>
      <c r="GK148" s="210"/>
      <c r="GL148" s="210"/>
      <c r="GM148" s="210"/>
      <c r="GN148" s="210"/>
      <c r="GO148" s="210"/>
      <c r="GP148" s="210"/>
      <c r="GQ148" s="210"/>
      <c r="GR148" s="210"/>
      <c r="GS148" s="210"/>
      <c r="GT148" s="210"/>
      <c r="GU148" s="210"/>
      <c r="GV148" s="210"/>
      <c r="GW148" s="210"/>
      <c r="GX148" s="210"/>
      <c r="GY148" s="210"/>
      <c r="GZ148" s="210"/>
      <c r="HA148" s="210"/>
      <c r="HB148" s="210"/>
      <c r="HC148" s="210"/>
      <c r="HD148" s="210"/>
      <c r="HE148" s="210"/>
      <c r="HF148" s="210"/>
      <c r="HG148" s="210"/>
      <c r="HH148" s="210"/>
      <c r="HI148" s="210"/>
      <c r="HJ148" s="210"/>
      <c r="HK148" s="210"/>
      <c r="HL148" s="210"/>
      <c r="HM148" s="210"/>
      <c r="HN148" s="210"/>
      <c r="HO148" s="210"/>
      <c r="HP148" s="210"/>
      <c r="HQ148" s="210"/>
      <c r="HR148" s="210"/>
      <c r="HS148" s="210"/>
      <c r="HT148" s="210"/>
      <c r="HU148" s="210"/>
      <c r="HV148" s="210"/>
      <c r="HW148" s="210"/>
      <c r="HX148" s="210"/>
      <c r="HY148" s="210"/>
      <c r="HZ148" s="210"/>
      <c r="IA148" s="210"/>
      <c r="IB148" s="210"/>
      <c r="IC148" s="210"/>
      <c r="ID148" s="210"/>
      <c r="IE148" s="210"/>
      <c r="IF148" s="210"/>
      <c r="IG148" s="210"/>
      <c r="IH148" s="210"/>
      <c r="II148" s="210"/>
      <c r="IJ148" s="210"/>
      <c r="IK148" s="210"/>
      <c r="IL148" s="210"/>
      <c r="IM148" s="210"/>
      <c r="IN148" s="210"/>
      <c r="IO148" s="210"/>
      <c r="IP148" s="210"/>
      <c r="IQ148" s="210"/>
      <c r="IR148" s="210"/>
      <c r="IS148" s="210"/>
      <c r="IT148" s="210"/>
      <c r="IU148" s="210"/>
      <c r="IV148" s="210"/>
    </row>
    <row r="149" spans="1:256" s="191" customFormat="1" ht="15" x14ac:dyDescent="0.25">
      <c r="A149" s="202" t="s">
        <v>422</v>
      </c>
      <c r="B149" s="222" t="s">
        <v>584</v>
      </c>
      <c r="C149" s="222" t="s">
        <v>323</v>
      </c>
      <c r="D149" s="222" t="s">
        <v>306</v>
      </c>
      <c r="E149" s="222" t="s">
        <v>424</v>
      </c>
      <c r="F149" s="222"/>
      <c r="G149" s="205">
        <f>SUM(G150+G154+G152)</f>
        <v>58270.869999999995</v>
      </c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4"/>
      <c r="CF149" s="224"/>
      <c r="CG149" s="224"/>
      <c r="CH149" s="224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24"/>
      <c r="DB149" s="224"/>
      <c r="DC149" s="224"/>
      <c r="DD149" s="224"/>
      <c r="DE149" s="224"/>
      <c r="DF149" s="224"/>
      <c r="DG149" s="224"/>
      <c r="DH149" s="224"/>
      <c r="DI149" s="224"/>
      <c r="DJ149" s="224"/>
      <c r="DK149" s="224"/>
      <c r="DL149" s="224"/>
      <c r="DM149" s="224"/>
      <c r="DN149" s="224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4"/>
      <c r="EE149" s="224"/>
      <c r="EF149" s="224"/>
      <c r="EG149" s="224"/>
      <c r="EH149" s="224"/>
      <c r="EI149" s="224"/>
      <c r="EJ149" s="224"/>
      <c r="EK149" s="224"/>
      <c r="EL149" s="224"/>
      <c r="EM149" s="224"/>
      <c r="EN149" s="224"/>
      <c r="EO149" s="224"/>
      <c r="EP149" s="224"/>
      <c r="EQ149" s="224"/>
      <c r="ER149" s="224"/>
      <c r="ES149" s="224"/>
      <c r="ET149" s="224"/>
      <c r="EU149" s="224"/>
      <c r="EV149" s="224"/>
      <c r="EW149" s="224"/>
      <c r="EX149" s="224"/>
      <c r="EY149" s="224"/>
      <c r="EZ149" s="224"/>
      <c r="FA149" s="224"/>
      <c r="FB149" s="224"/>
      <c r="FC149" s="224"/>
      <c r="FD149" s="224"/>
      <c r="FE149" s="224"/>
      <c r="FF149" s="224"/>
      <c r="FG149" s="224"/>
      <c r="FH149" s="224"/>
      <c r="FI149" s="224"/>
      <c r="FJ149" s="224"/>
      <c r="FK149" s="224"/>
      <c r="FL149" s="224"/>
      <c r="FM149" s="224"/>
      <c r="FN149" s="224"/>
      <c r="FO149" s="224"/>
      <c r="FP149" s="224"/>
      <c r="FQ149" s="224"/>
      <c r="FR149" s="224"/>
      <c r="FS149" s="224"/>
      <c r="FT149" s="224"/>
      <c r="FU149" s="224"/>
      <c r="FV149" s="224"/>
      <c r="FW149" s="224"/>
      <c r="FX149" s="224"/>
      <c r="FY149" s="224"/>
      <c r="FZ149" s="224"/>
      <c r="GA149" s="224"/>
      <c r="GB149" s="224"/>
      <c r="GC149" s="224"/>
      <c r="GD149" s="224"/>
      <c r="GE149" s="224"/>
      <c r="GF149" s="224"/>
      <c r="GG149" s="224"/>
      <c r="GH149" s="224"/>
      <c r="GI149" s="224"/>
      <c r="GJ149" s="224"/>
      <c r="GK149" s="224"/>
      <c r="GL149" s="224"/>
      <c r="GM149" s="224"/>
      <c r="GN149" s="224"/>
      <c r="GO149" s="224"/>
      <c r="GP149" s="224"/>
      <c r="GQ149" s="224"/>
      <c r="GR149" s="224"/>
      <c r="GS149" s="224"/>
      <c r="GT149" s="224"/>
      <c r="GU149" s="224"/>
      <c r="GV149" s="224"/>
      <c r="GW149" s="224"/>
      <c r="GX149" s="224"/>
      <c r="GY149" s="224"/>
      <c r="GZ149" s="224"/>
      <c r="HA149" s="224"/>
      <c r="HB149" s="224"/>
      <c r="HC149" s="224"/>
      <c r="HD149" s="224"/>
      <c r="HE149" s="224"/>
      <c r="HF149" s="224"/>
      <c r="HG149" s="224"/>
      <c r="HH149" s="224"/>
      <c r="HI149" s="224"/>
      <c r="HJ149" s="224"/>
      <c r="HK149" s="224"/>
      <c r="HL149" s="224"/>
      <c r="HM149" s="224"/>
      <c r="HN149" s="224"/>
      <c r="HO149" s="224"/>
      <c r="HP149" s="224"/>
      <c r="HQ149" s="224"/>
      <c r="HR149" s="224"/>
      <c r="HS149" s="224"/>
      <c r="HT149" s="224"/>
      <c r="HU149" s="224"/>
      <c r="HV149" s="224"/>
      <c r="HW149" s="224"/>
      <c r="HX149" s="224"/>
      <c r="HY149" s="224"/>
      <c r="HZ149" s="224"/>
      <c r="IA149" s="224"/>
      <c r="IB149" s="224"/>
      <c r="IC149" s="224"/>
      <c r="ID149" s="224"/>
      <c r="IE149" s="224"/>
      <c r="IF149" s="224"/>
      <c r="IG149" s="224"/>
      <c r="IH149" s="224"/>
      <c r="II149" s="224"/>
      <c r="IJ149" s="224"/>
      <c r="IK149" s="224"/>
      <c r="IL149" s="224"/>
      <c r="IM149" s="224"/>
      <c r="IN149" s="224"/>
      <c r="IO149" s="224"/>
      <c r="IP149" s="224"/>
      <c r="IQ149" s="224"/>
      <c r="IR149" s="224"/>
      <c r="IS149" s="224"/>
      <c r="IT149" s="224"/>
      <c r="IU149" s="224"/>
      <c r="IV149" s="224"/>
    </row>
    <row r="150" spans="1:256" s="211" customFormat="1" ht="15" x14ac:dyDescent="0.25">
      <c r="A150" s="244" t="s">
        <v>425</v>
      </c>
      <c r="B150" s="222" t="s">
        <v>584</v>
      </c>
      <c r="C150" s="222" t="s">
        <v>323</v>
      </c>
      <c r="D150" s="222" t="s">
        <v>306</v>
      </c>
      <c r="E150" s="222" t="s">
        <v>426</v>
      </c>
      <c r="F150" s="222"/>
      <c r="G150" s="205">
        <f>SUM(G151)</f>
        <v>8368.89</v>
      </c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</row>
    <row r="151" spans="1:256" s="211" customFormat="1" ht="26.25" x14ac:dyDescent="0.25">
      <c r="A151" s="206" t="s">
        <v>368</v>
      </c>
      <c r="B151" s="208" t="s">
        <v>584</v>
      </c>
      <c r="C151" s="207" t="s">
        <v>323</v>
      </c>
      <c r="D151" s="207" t="s">
        <v>306</v>
      </c>
      <c r="E151" s="207" t="s">
        <v>426</v>
      </c>
      <c r="F151" s="207" t="s">
        <v>369</v>
      </c>
      <c r="G151" s="209">
        <v>8368.89</v>
      </c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  <c r="FW151" s="178"/>
      <c r="FX151" s="178"/>
      <c r="FY151" s="178"/>
      <c r="FZ151" s="178"/>
      <c r="GA151" s="178"/>
      <c r="GB151" s="178"/>
      <c r="GC151" s="178"/>
      <c r="GD151" s="178"/>
      <c r="GE151" s="178"/>
      <c r="GF151" s="178"/>
      <c r="GG151" s="178"/>
      <c r="GH151" s="178"/>
      <c r="GI151" s="178"/>
      <c r="GJ151" s="178"/>
      <c r="GK151" s="178"/>
      <c r="GL151" s="178"/>
      <c r="GM151" s="178"/>
      <c r="GN151" s="178"/>
      <c r="GO151" s="178"/>
      <c r="GP151" s="178"/>
      <c r="GQ151" s="178"/>
      <c r="GR151" s="178"/>
      <c r="GS151" s="178"/>
      <c r="GT151" s="178"/>
      <c r="GU151" s="178"/>
      <c r="GV151" s="178"/>
      <c r="GW151" s="178"/>
      <c r="GX151" s="178"/>
      <c r="GY151" s="178"/>
      <c r="GZ151" s="178"/>
      <c r="HA151" s="178"/>
      <c r="HB151" s="178"/>
      <c r="HC151" s="178"/>
      <c r="HD151" s="178"/>
      <c r="HE151" s="178"/>
      <c r="HF151" s="178"/>
      <c r="HG151" s="178"/>
      <c r="HH151" s="178"/>
      <c r="HI151" s="178"/>
      <c r="HJ151" s="178"/>
      <c r="HK151" s="178"/>
      <c r="HL151" s="178"/>
      <c r="HM151" s="178"/>
      <c r="HN151" s="178"/>
      <c r="HO151" s="178"/>
      <c r="HP151" s="178"/>
      <c r="HQ151" s="178"/>
      <c r="HR151" s="178"/>
      <c r="HS151" s="178"/>
      <c r="HT151" s="178"/>
      <c r="HU151" s="178"/>
      <c r="HV151" s="178"/>
      <c r="HW151" s="178"/>
      <c r="HX151" s="178"/>
      <c r="HY151" s="178"/>
      <c r="HZ151" s="178"/>
      <c r="IA151" s="178"/>
      <c r="IB151" s="178"/>
      <c r="IC151" s="178"/>
      <c r="ID151" s="178"/>
      <c r="IE151" s="178"/>
      <c r="IF151" s="178"/>
      <c r="IG151" s="178"/>
      <c r="IH151" s="178"/>
      <c r="II151" s="178"/>
      <c r="IJ151" s="178"/>
      <c r="IK151" s="178"/>
      <c r="IL151" s="178"/>
      <c r="IM151" s="178"/>
      <c r="IN151" s="178"/>
      <c r="IO151" s="178"/>
      <c r="IP151" s="178"/>
      <c r="IQ151" s="178"/>
      <c r="IR151" s="178"/>
      <c r="IS151" s="178"/>
      <c r="IT151" s="178"/>
      <c r="IU151" s="178"/>
      <c r="IV151" s="178"/>
    </row>
    <row r="152" spans="1:256" s="211" customFormat="1" ht="15" x14ac:dyDescent="0.25">
      <c r="A152" s="202" t="s">
        <v>616</v>
      </c>
      <c r="B152" s="204" t="s">
        <v>584</v>
      </c>
      <c r="C152" s="222" t="s">
        <v>323</v>
      </c>
      <c r="D152" s="222" t="s">
        <v>306</v>
      </c>
      <c r="E152" s="222" t="s">
        <v>428</v>
      </c>
      <c r="F152" s="222"/>
      <c r="G152" s="205">
        <f>SUM(G153)</f>
        <v>45815.61</v>
      </c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  <c r="HN152" s="172"/>
      <c r="HO152" s="172"/>
      <c r="HP152" s="172"/>
      <c r="HQ152" s="172"/>
      <c r="HR152" s="172"/>
      <c r="HS152" s="172"/>
      <c r="HT152" s="172"/>
      <c r="HU152" s="172"/>
      <c r="HV152" s="172"/>
      <c r="HW152" s="172"/>
      <c r="HX152" s="172"/>
      <c r="HY152" s="172"/>
      <c r="HZ152" s="172"/>
      <c r="IA152" s="172"/>
      <c r="IB152" s="172"/>
      <c r="IC152" s="172"/>
      <c r="ID152" s="172"/>
      <c r="IE152" s="172"/>
      <c r="IF152" s="172"/>
      <c r="IG152" s="172"/>
      <c r="IH152" s="172"/>
      <c r="II152" s="172"/>
      <c r="IJ152" s="172"/>
      <c r="IK152" s="172"/>
      <c r="IL152" s="172"/>
      <c r="IM152" s="172"/>
      <c r="IN152" s="172"/>
      <c r="IO152" s="172"/>
      <c r="IP152" s="172"/>
      <c r="IQ152" s="172"/>
      <c r="IR152" s="172"/>
      <c r="IS152" s="172"/>
      <c r="IT152" s="172"/>
      <c r="IU152" s="172"/>
      <c r="IV152" s="172"/>
    </row>
    <row r="153" spans="1:256" s="211" customFormat="1" ht="26.25" x14ac:dyDescent="0.25">
      <c r="A153" s="206" t="s">
        <v>368</v>
      </c>
      <c r="B153" s="208" t="s">
        <v>584</v>
      </c>
      <c r="C153" s="207" t="s">
        <v>323</v>
      </c>
      <c r="D153" s="207" t="s">
        <v>306</v>
      </c>
      <c r="E153" s="207" t="s">
        <v>428</v>
      </c>
      <c r="F153" s="207" t="s">
        <v>369</v>
      </c>
      <c r="G153" s="209">
        <v>45815.61</v>
      </c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8"/>
      <c r="FT153" s="178"/>
      <c r="FU153" s="178"/>
      <c r="FV153" s="178"/>
      <c r="FW153" s="178"/>
      <c r="FX153" s="178"/>
      <c r="FY153" s="178"/>
      <c r="FZ153" s="178"/>
      <c r="GA153" s="178"/>
      <c r="GB153" s="178"/>
      <c r="GC153" s="178"/>
      <c r="GD153" s="178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8"/>
      <c r="GO153" s="178"/>
      <c r="GP153" s="178"/>
      <c r="GQ153" s="178"/>
      <c r="GR153" s="178"/>
      <c r="GS153" s="178"/>
      <c r="GT153" s="178"/>
      <c r="GU153" s="178"/>
      <c r="GV153" s="178"/>
      <c r="GW153" s="178"/>
      <c r="GX153" s="178"/>
      <c r="GY153" s="178"/>
      <c r="GZ153" s="178"/>
      <c r="HA153" s="178"/>
      <c r="HB153" s="178"/>
      <c r="HC153" s="178"/>
      <c r="HD153" s="178"/>
      <c r="HE153" s="178"/>
      <c r="HF153" s="178"/>
      <c r="HG153" s="178"/>
      <c r="HH153" s="178"/>
      <c r="HI153" s="178"/>
      <c r="HJ153" s="178"/>
      <c r="HK153" s="178"/>
      <c r="HL153" s="178"/>
      <c r="HM153" s="178"/>
      <c r="HN153" s="178"/>
      <c r="HO153" s="178"/>
      <c r="HP153" s="178"/>
      <c r="HQ153" s="178"/>
      <c r="HR153" s="178"/>
      <c r="HS153" s="178"/>
      <c r="HT153" s="178"/>
      <c r="HU153" s="178"/>
      <c r="HV153" s="178"/>
      <c r="HW153" s="178"/>
      <c r="HX153" s="178"/>
      <c r="HY153" s="178"/>
      <c r="HZ153" s="178"/>
      <c r="IA153" s="178"/>
      <c r="IB153" s="178"/>
      <c r="IC153" s="178"/>
      <c r="ID153" s="178"/>
      <c r="IE153" s="178"/>
      <c r="IF153" s="178"/>
      <c r="IG153" s="178"/>
      <c r="IH153" s="178"/>
      <c r="II153" s="178"/>
      <c r="IJ153" s="178"/>
      <c r="IK153" s="178"/>
      <c r="IL153" s="178"/>
      <c r="IM153" s="178"/>
      <c r="IN153" s="178"/>
      <c r="IO153" s="178"/>
      <c r="IP153" s="178"/>
      <c r="IQ153" s="178"/>
      <c r="IR153" s="178"/>
      <c r="IS153" s="178"/>
      <c r="IT153" s="178"/>
      <c r="IU153" s="178"/>
      <c r="IV153" s="178"/>
    </row>
    <row r="154" spans="1:256" s="210" customFormat="1" x14ac:dyDescent="0.2">
      <c r="A154" s="244" t="s">
        <v>429</v>
      </c>
      <c r="B154" s="242" t="s">
        <v>584</v>
      </c>
      <c r="C154" s="222" t="s">
        <v>323</v>
      </c>
      <c r="D154" s="222" t="s">
        <v>306</v>
      </c>
      <c r="E154" s="222" t="s">
        <v>430</v>
      </c>
      <c r="F154" s="222"/>
      <c r="G154" s="205">
        <f>SUM(G155)</f>
        <v>4086.37</v>
      </c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8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8"/>
      <c r="FT154" s="178"/>
      <c r="FU154" s="178"/>
      <c r="FV154" s="178"/>
      <c r="FW154" s="178"/>
      <c r="FX154" s="178"/>
      <c r="FY154" s="178"/>
      <c r="FZ154" s="178"/>
      <c r="GA154" s="178"/>
      <c r="GB154" s="178"/>
      <c r="GC154" s="178"/>
      <c r="GD154" s="178"/>
      <c r="GE154" s="178"/>
      <c r="GF154" s="178"/>
      <c r="GG154" s="178"/>
      <c r="GH154" s="178"/>
      <c r="GI154" s="178"/>
      <c r="GJ154" s="178"/>
      <c r="GK154" s="178"/>
      <c r="GL154" s="178"/>
      <c r="GM154" s="178"/>
      <c r="GN154" s="178"/>
      <c r="GO154" s="178"/>
      <c r="GP154" s="178"/>
      <c r="GQ154" s="178"/>
      <c r="GR154" s="178"/>
      <c r="GS154" s="178"/>
      <c r="GT154" s="178"/>
      <c r="GU154" s="178"/>
      <c r="GV154" s="178"/>
      <c r="GW154" s="178"/>
      <c r="GX154" s="178"/>
      <c r="GY154" s="178"/>
      <c r="GZ154" s="178"/>
      <c r="HA154" s="178"/>
      <c r="HB154" s="178"/>
      <c r="HC154" s="178"/>
      <c r="HD154" s="178"/>
      <c r="HE154" s="178"/>
      <c r="HF154" s="178"/>
      <c r="HG154" s="178"/>
      <c r="HH154" s="178"/>
      <c r="HI154" s="178"/>
      <c r="HJ154" s="178"/>
      <c r="HK154" s="178"/>
      <c r="HL154" s="178"/>
      <c r="HM154" s="178"/>
      <c r="HN154" s="178"/>
      <c r="HO154" s="178"/>
      <c r="HP154" s="178"/>
      <c r="HQ154" s="178"/>
      <c r="HR154" s="178"/>
      <c r="HS154" s="178"/>
      <c r="HT154" s="178"/>
      <c r="HU154" s="178"/>
      <c r="HV154" s="178"/>
      <c r="HW154" s="178"/>
      <c r="HX154" s="178"/>
      <c r="HY154" s="178"/>
      <c r="HZ154" s="178"/>
      <c r="IA154" s="178"/>
      <c r="IB154" s="178"/>
      <c r="IC154" s="178"/>
      <c r="ID154" s="178"/>
      <c r="IE154" s="178"/>
      <c r="IF154" s="178"/>
      <c r="IG154" s="178"/>
      <c r="IH154" s="178"/>
      <c r="II154" s="178"/>
      <c r="IJ154" s="178"/>
      <c r="IK154" s="178"/>
      <c r="IL154" s="178"/>
      <c r="IM154" s="178"/>
      <c r="IN154" s="178"/>
      <c r="IO154" s="178"/>
      <c r="IP154" s="178"/>
      <c r="IQ154" s="178"/>
      <c r="IR154" s="178"/>
      <c r="IS154" s="178"/>
      <c r="IT154" s="178"/>
      <c r="IU154" s="178"/>
      <c r="IV154" s="178"/>
    </row>
    <row r="155" spans="1:256" s="210" customFormat="1" ht="25.5" x14ac:dyDescent="0.2">
      <c r="A155" s="206" t="s">
        <v>368</v>
      </c>
      <c r="B155" s="222" t="s">
        <v>584</v>
      </c>
      <c r="C155" s="207" t="s">
        <v>323</v>
      </c>
      <c r="D155" s="207" t="s">
        <v>306</v>
      </c>
      <c r="E155" s="207" t="s">
        <v>430</v>
      </c>
      <c r="F155" s="207" t="s">
        <v>369</v>
      </c>
      <c r="G155" s="209">
        <v>4086.37</v>
      </c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  <c r="HN155" s="172"/>
      <c r="HO155" s="172"/>
      <c r="HP155" s="172"/>
      <c r="HQ155" s="172"/>
      <c r="HR155" s="172"/>
      <c r="HS155" s="172"/>
      <c r="HT155" s="172"/>
      <c r="HU155" s="172"/>
      <c r="HV155" s="172"/>
      <c r="HW155" s="172"/>
      <c r="HX155" s="172"/>
      <c r="HY155" s="172"/>
      <c r="HZ155" s="172"/>
      <c r="IA155" s="172"/>
      <c r="IB155" s="172"/>
      <c r="IC155" s="172"/>
      <c r="ID155" s="172"/>
      <c r="IE155" s="172"/>
      <c r="IF155" s="172"/>
      <c r="IG155" s="172"/>
      <c r="IH155" s="172"/>
      <c r="II155" s="172"/>
      <c r="IJ155" s="172"/>
      <c r="IK155" s="172"/>
      <c r="IL155" s="172"/>
      <c r="IM155" s="172"/>
      <c r="IN155" s="172"/>
      <c r="IO155" s="172"/>
      <c r="IP155" s="172"/>
      <c r="IQ155" s="172"/>
      <c r="IR155" s="172"/>
      <c r="IS155" s="172"/>
      <c r="IT155" s="172"/>
      <c r="IU155" s="172"/>
      <c r="IV155" s="172"/>
    </row>
    <row r="156" spans="1:256" s="210" customFormat="1" ht="38.25" x14ac:dyDescent="0.2">
      <c r="A156" s="206" t="s">
        <v>585</v>
      </c>
      <c r="B156" s="222" t="s">
        <v>584</v>
      </c>
      <c r="C156" s="207" t="s">
        <v>323</v>
      </c>
      <c r="D156" s="207" t="s">
        <v>306</v>
      </c>
      <c r="E156" s="207" t="s">
        <v>431</v>
      </c>
      <c r="F156" s="207" t="s">
        <v>304</v>
      </c>
      <c r="G156" s="209">
        <v>624.59</v>
      </c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  <c r="HW156" s="172"/>
      <c r="HX156" s="172"/>
      <c r="HY156" s="172"/>
      <c r="HZ156" s="172"/>
      <c r="IA156" s="172"/>
      <c r="IB156" s="172"/>
      <c r="IC156" s="172"/>
      <c r="ID156" s="172"/>
      <c r="IE156" s="172"/>
      <c r="IF156" s="172"/>
      <c r="IG156" s="172"/>
      <c r="IH156" s="172"/>
      <c r="II156" s="172"/>
      <c r="IJ156" s="172"/>
      <c r="IK156" s="172"/>
      <c r="IL156" s="172"/>
      <c r="IM156" s="172"/>
      <c r="IN156" s="172"/>
      <c r="IO156" s="172"/>
      <c r="IP156" s="172"/>
      <c r="IQ156" s="172"/>
      <c r="IR156" s="172"/>
      <c r="IS156" s="172"/>
      <c r="IT156" s="172"/>
      <c r="IU156" s="172"/>
      <c r="IV156" s="172"/>
    </row>
    <row r="157" spans="1:256" s="210" customFormat="1" x14ac:dyDescent="0.2">
      <c r="A157" s="206" t="s">
        <v>586</v>
      </c>
      <c r="B157" s="222" t="s">
        <v>584</v>
      </c>
      <c r="C157" s="207" t="s">
        <v>323</v>
      </c>
      <c r="D157" s="207" t="s">
        <v>306</v>
      </c>
      <c r="E157" s="207" t="s">
        <v>431</v>
      </c>
      <c r="F157" s="207" t="s">
        <v>312</v>
      </c>
      <c r="G157" s="209">
        <v>215.85</v>
      </c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172"/>
      <c r="IV157" s="172"/>
    </row>
    <row r="158" spans="1:256" s="210" customFormat="1" ht="25.5" x14ac:dyDescent="0.2">
      <c r="A158" s="206" t="s">
        <v>597</v>
      </c>
      <c r="B158" s="222" t="s">
        <v>584</v>
      </c>
      <c r="C158" s="207" t="s">
        <v>323</v>
      </c>
      <c r="D158" s="207" t="s">
        <v>306</v>
      </c>
      <c r="E158" s="207" t="s">
        <v>431</v>
      </c>
      <c r="F158" s="207" t="s">
        <v>367</v>
      </c>
      <c r="G158" s="209">
        <v>100</v>
      </c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  <c r="HW158" s="172"/>
      <c r="HX158" s="172"/>
      <c r="HY158" s="172"/>
      <c r="HZ158" s="172"/>
      <c r="IA158" s="172"/>
      <c r="IB158" s="172"/>
      <c r="IC158" s="172"/>
      <c r="ID158" s="172"/>
      <c r="IE158" s="172"/>
      <c r="IF158" s="172"/>
      <c r="IG158" s="172"/>
      <c r="IH158" s="172"/>
      <c r="II158" s="172"/>
      <c r="IJ158" s="172"/>
      <c r="IK158" s="172"/>
      <c r="IL158" s="172"/>
      <c r="IM158" s="172"/>
      <c r="IN158" s="172"/>
      <c r="IO158" s="172"/>
      <c r="IP158" s="172"/>
      <c r="IQ158" s="172"/>
      <c r="IR158" s="172"/>
      <c r="IS158" s="172"/>
      <c r="IT158" s="172"/>
      <c r="IU158" s="172"/>
      <c r="IV158" s="172"/>
    </row>
    <row r="159" spans="1:256" s="210" customFormat="1" ht="38.25" x14ac:dyDescent="0.2">
      <c r="A159" s="206" t="s">
        <v>585</v>
      </c>
      <c r="B159" s="222" t="s">
        <v>584</v>
      </c>
      <c r="C159" s="207" t="s">
        <v>323</v>
      </c>
      <c r="D159" s="207" t="s">
        <v>306</v>
      </c>
      <c r="E159" s="207" t="s">
        <v>432</v>
      </c>
      <c r="F159" s="207" t="s">
        <v>304</v>
      </c>
      <c r="G159" s="209">
        <v>244.02</v>
      </c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72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  <c r="HN159" s="172"/>
      <c r="HO159" s="172"/>
      <c r="HP159" s="172"/>
      <c r="HQ159" s="172"/>
      <c r="HR159" s="172"/>
      <c r="HS159" s="172"/>
      <c r="HT159" s="172"/>
      <c r="HU159" s="172"/>
      <c r="HV159" s="172"/>
      <c r="HW159" s="172"/>
      <c r="HX159" s="172"/>
      <c r="HY159" s="172"/>
      <c r="HZ159" s="172"/>
      <c r="IA159" s="172"/>
      <c r="IB159" s="172"/>
      <c r="IC159" s="172"/>
      <c r="ID159" s="172"/>
      <c r="IE159" s="172"/>
      <c r="IF159" s="172"/>
      <c r="IG159" s="172"/>
      <c r="IH159" s="172"/>
      <c r="II159" s="172"/>
      <c r="IJ159" s="172"/>
      <c r="IK159" s="172"/>
      <c r="IL159" s="172"/>
      <c r="IM159" s="172"/>
      <c r="IN159" s="172"/>
      <c r="IO159" s="172"/>
      <c r="IP159" s="172"/>
      <c r="IQ159" s="172"/>
      <c r="IR159" s="172"/>
      <c r="IS159" s="172"/>
      <c r="IT159" s="172"/>
      <c r="IU159" s="172"/>
      <c r="IV159" s="172"/>
    </row>
    <row r="160" spans="1:256" x14ac:dyDescent="0.2">
      <c r="A160" s="206" t="s">
        <v>586</v>
      </c>
      <c r="B160" s="222" t="s">
        <v>584</v>
      </c>
      <c r="C160" s="207" t="s">
        <v>323</v>
      </c>
      <c r="D160" s="207" t="s">
        <v>306</v>
      </c>
      <c r="E160" s="207" t="s">
        <v>432</v>
      </c>
      <c r="F160" s="207" t="s">
        <v>312</v>
      </c>
      <c r="G160" s="209">
        <v>0</v>
      </c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/>
      <c r="FF160" s="172"/>
      <c r="FG160" s="172"/>
      <c r="FH160" s="172"/>
      <c r="FI160" s="172"/>
      <c r="FJ160" s="172"/>
      <c r="FK160" s="172"/>
      <c r="FL160" s="172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  <c r="HN160" s="172"/>
      <c r="HO160" s="172"/>
      <c r="HP160" s="172"/>
      <c r="HQ160" s="172"/>
      <c r="HR160" s="172"/>
      <c r="HS160" s="172"/>
      <c r="HT160" s="172"/>
      <c r="HU160" s="172"/>
      <c r="HV160" s="172"/>
      <c r="HW160" s="172"/>
      <c r="HX160" s="172"/>
      <c r="HY160" s="172"/>
      <c r="HZ160" s="172"/>
      <c r="IA160" s="172"/>
      <c r="IB160" s="172"/>
      <c r="IC160" s="172"/>
      <c r="ID160" s="172"/>
      <c r="IE160" s="172"/>
      <c r="IF160" s="172"/>
      <c r="IG160" s="172"/>
      <c r="IH160" s="172"/>
      <c r="II160" s="172"/>
      <c r="IJ160" s="172"/>
      <c r="IK160" s="172"/>
      <c r="IL160" s="172"/>
      <c r="IM160" s="172"/>
      <c r="IN160" s="172"/>
      <c r="IO160" s="172"/>
      <c r="IP160" s="172"/>
      <c r="IQ160" s="172"/>
      <c r="IR160" s="172"/>
      <c r="IS160" s="172"/>
      <c r="IT160" s="172"/>
      <c r="IU160" s="172"/>
      <c r="IV160" s="172"/>
    </row>
    <row r="161" spans="1:256" s="229" customFormat="1" ht="26.25" x14ac:dyDescent="0.25">
      <c r="A161" s="206" t="s">
        <v>597</v>
      </c>
      <c r="B161" s="222" t="s">
        <v>584</v>
      </c>
      <c r="C161" s="207" t="s">
        <v>323</v>
      </c>
      <c r="D161" s="207" t="s">
        <v>306</v>
      </c>
      <c r="E161" s="207" t="s">
        <v>432</v>
      </c>
      <c r="F161" s="207" t="s">
        <v>367</v>
      </c>
      <c r="G161" s="209">
        <v>0</v>
      </c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  <c r="HQ161" s="172"/>
      <c r="HR161" s="172"/>
      <c r="HS161" s="172"/>
      <c r="HT161" s="172"/>
      <c r="HU161" s="172"/>
      <c r="HV161" s="172"/>
      <c r="HW161" s="172"/>
      <c r="HX161" s="172"/>
      <c r="HY161" s="172"/>
      <c r="HZ161" s="172"/>
      <c r="IA161" s="172"/>
      <c r="IB161" s="172"/>
      <c r="IC161" s="172"/>
      <c r="ID161" s="172"/>
      <c r="IE161" s="172"/>
      <c r="IF161" s="172"/>
      <c r="IG161" s="172"/>
      <c r="IH161" s="172"/>
      <c r="II161" s="172"/>
      <c r="IJ161" s="172"/>
      <c r="IK161" s="172"/>
      <c r="IL161" s="172"/>
      <c r="IM161" s="172"/>
      <c r="IN161" s="172"/>
      <c r="IO161" s="172"/>
      <c r="IP161" s="172"/>
      <c r="IQ161" s="172"/>
      <c r="IR161" s="172"/>
      <c r="IS161" s="172"/>
      <c r="IT161" s="172"/>
      <c r="IU161" s="172"/>
      <c r="IV161" s="172"/>
    </row>
    <row r="162" spans="1:256" s="241" customFormat="1" ht="25.5" x14ac:dyDescent="0.2">
      <c r="A162" s="202" t="s">
        <v>615</v>
      </c>
      <c r="B162" s="222" t="s">
        <v>584</v>
      </c>
      <c r="C162" s="222" t="s">
        <v>323</v>
      </c>
      <c r="D162" s="222" t="s">
        <v>306</v>
      </c>
      <c r="E162" s="222" t="s">
        <v>434</v>
      </c>
      <c r="F162" s="222"/>
      <c r="G162" s="205">
        <f>SUM(G164+G165+G166+G163)</f>
        <v>18300.690000000002</v>
      </c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  <c r="EG162" s="224"/>
      <c r="EH162" s="224"/>
      <c r="EI162" s="224"/>
      <c r="EJ162" s="224"/>
      <c r="EK162" s="224"/>
      <c r="EL162" s="224"/>
      <c r="EM162" s="224"/>
      <c r="EN162" s="224"/>
      <c r="EO162" s="224"/>
      <c r="EP162" s="224"/>
      <c r="EQ162" s="224"/>
      <c r="ER162" s="224"/>
      <c r="ES162" s="224"/>
      <c r="ET162" s="224"/>
      <c r="EU162" s="224"/>
      <c r="EV162" s="224"/>
      <c r="EW162" s="224"/>
      <c r="EX162" s="224"/>
      <c r="EY162" s="224"/>
      <c r="EZ162" s="224"/>
      <c r="FA162" s="224"/>
      <c r="FB162" s="224"/>
      <c r="FC162" s="224"/>
      <c r="FD162" s="224"/>
      <c r="FE162" s="224"/>
      <c r="FF162" s="224"/>
      <c r="FG162" s="224"/>
      <c r="FH162" s="224"/>
      <c r="FI162" s="224"/>
      <c r="FJ162" s="224"/>
      <c r="FK162" s="224"/>
      <c r="FL162" s="224"/>
      <c r="FM162" s="224"/>
      <c r="FN162" s="224"/>
      <c r="FO162" s="224"/>
      <c r="FP162" s="224"/>
      <c r="FQ162" s="224"/>
      <c r="FR162" s="224"/>
      <c r="FS162" s="224"/>
      <c r="FT162" s="224"/>
      <c r="FU162" s="224"/>
      <c r="FV162" s="224"/>
      <c r="FW162" s="224"/>
      <c r="FX162" s="224"/>
      <c r="FY162" s="224"/>
      <c r="FZ162" s="224"/>
      <c r="GA162" s="224"/>
      <c r="GB162" s="224"/>
      <c r="GC162" s="224"/>
      <c r="GD162" s="224"/>
      <c r="GE162" s="224"/>
      <c r="GF162" s="224"/>
      <c r="GG162" s="224"/>
      <c r="GH162" s="224"/>
      <c r="GI162" s="224"/>
      <c r="GJ162" s="224"/>
      <c r="GK162" s="224"/>
      <c r="GL162" s="224"/>
      <c r="GM162" s="224"/>
      <c r="GN162" s="224"/>
      <c r="GO162" s="224"/>
      <c r="GP162" s="224"/>
      <c r="GQ162" s="224"/>
      <c r="GR162" s="224"/>
      <c r="GS162" s="224"/>
      <c r="GT162" s="224"/>
      <c r="GU162" s="224"/>
      <c r="GV162" s="224"/>
      <c r="GW162" s="224"/>
      <c r="GX162" s="224"/>
      <c r="GY162" s="224"/>
      <c r="GZ162" s="224"/>
      <c r="HA162" s="224"/>
      <c r="HB162" s="224"/>
      <c r="HC162" s="224"/>
      <c r="HD162" s="224"/>
      <c r="HE162" s="224"/>
      <c r="HF162" s="224"/>
      <c r="HG162" s="224"/>
      <c r="HH162" s="224"/>
      <c r="HI162" s="224"/>
      <c r="HJ162" s="224"/>
      <c r="HK162" s="224"/>
      <c r="HL162" s="224"/>
      <c r="HM162" s="224"/>
      <c r="HN162" s="224"/>
      <c r="HO162" s="224"/>
      <c r="HP162" s="224"/>
      <c r="HQ162" s="224"/>
      <c r="HR162" s="224"/>
      <c r="HS162" s="224"/>
      <c r="HT162" s="224"/>
      <c r="HU162" s="224"/>
      <c r="HV162" s="224"/>
      <c r="HW162" s="224"/>
      <c r="HX162" s="224"/>
      <c r="HY162" s="224"/>
      <c r="HZ162" s="224"/>
      <c r="IA162" s="224"/>
      <c r="IB162" s="224"/>
      <c r="IC162" s="224"/>
      <c r="ID162" s="224"/>
      <c r="IE162" s="224"/>
      <c r="IF162" s="224"/>
      <c r="IG162" s="224"/>
      <c r="IH162" s="224"/>
      <c r="II162" s="224"/>
      <c r="IJ162" s="224"/>
      <c r="IK162" s="224"/>
      <c r="IL162" s="224"/>
      <c r="IM162" s="224"/>
      <c r="IN162" s="224"/>
      <c r="IO162" s="224"/>
      <c r="IP162" s="224"/>
      <c r="IQ162" s="224"/>
      <c r="IR162" s="224"/>
      <c r="IS162" s="224"/>
      <c r="IT162" s="224"/>
      <c r="IU162" s="224"/>
      <c r="IV162" s="224"/>
    </row>
    <row r="163" spans="1:256" s="241" customFormat="1" ht="38.25" x14ac:dyDescent="0.2">
      <c r="A163" s="206" t="s">
        <v>585</v>
      </c>
      <c r="B163" s="207" t="s">
        <v>584</v>
      </c>
      <c r="C163" s="207" t="s">
        <v>323</v>
      </c>
      <c r="D163" s="207" t="s">
        <v>306</v>
      </c>
      <c r="E163" s="207" t="s">
        <v>435</v>
      </c>
      <c r="F163" s="207" t="s">
        <v>304</v>
      </c>
      <c r="G163" s="209">
        <v>78.489999999999995</v>
      </c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4"/>
      <c r="EE163" s="224"/>
      <c r="EF163" s="224"/>
      <c r="EG163" s="224"/>
      <c r="EH163" s="224"/>
      <c r="EI163" s="224"/>
      <c r="EJ163" s="224"/>
      <c r="EK163" s="224"/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4"/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4"/>
      <c r="FH163" s="224"/>
      <c r="FI163" s="224"/>
      <c r="FJ163" s="224"/>
      <c r="FK163" s="224"/>
      <c r="FL163" s="224"/>
      <c r="FM163" s="224"/>
      <c r="FN163" s="224"/>
      <c r="FO163" s="224"/>
      <c r="FP163" s="224"/>
      <c r="FQ163" s="224"/>
      <c r="FR163" s="224"/>
      <c r="FS163" s="224"/>
      <c r="FT163" s="224"/>
      <c r="FU163" s="224"/>
      <c r="FV163" s="224"/>
      <c r="FW163" s="224"/>
      <c r="FX163" s="224"/>
      <c r="FY163" s="224"/>
      <c r="FZ163" s="224"/>
      <c r="GA163" s="224"/>
      <c r="GB163" s="224"/>
      <c r="GC163" s="224"/>
      <c r="GD163" s="224"/>
      <c r="GE163" s="224"/>
      <c r="GF163" s="224"/>
      <c r="GG163" s="224"/>
      <c r="GH163" s="224"/>
      <c r="GI163" s="224"/>
      <c r="GJ163" s="224"/>
      <c r="GK163" s="224"/>
      <c r="GL163" s="224"/>
      <c r="GM163" s="224"/>
      <c r="GN163" s="224"/>
      <c r="GO163" s="224"/>
      <c r="GP163" s="224"/>
      <c r="GQ163" s="224"/>
      <c r="GR163" s="224"/>
      <c r="GS163" s="224"/>
      <c r="GT163" s="224"/>
      <c r="GU163" s="224"/>
      <c r="GV163" s="224"/>
      <c r="GW163" s="224"/>
      <c r="GX163" s="224"/>
      <c r="GY163" s="224"/>
      <c r="GZ163" s="224"/>
      <c r="HA163" s="224"/>
      <c r="HB163" s="224"/>
      <c r="HC163" s="224"/>
      <c r="HD163" s="224"/>
      <c r="HE163" s="224"/>
      <c r="HF163" s="224"/>
      <c r="HG163" s="224"/>
      <c r="HH163" s="224"/>
      <c r="HI163" s="224"/>
      <c r="HJ163" s="224"/>
      <c r="HK163" s="224"/>
      <c r="HL163" s="224"/>
      <c r="HM163" s="224"/>
      <c r="HN163" s="224"/>
      <c r="HO163" s="224"/>
      <c r="HP163" s="224"/>
      <c r="HQ163" s="224"/>
      <c r="HR163" s="224"/>
      <c r="HS163" s="224"/>
      <c r="HT163" s="224"/>
      <c r="HU163" s="224"/>
      <c r="HV163" s="224"/>
      <c r="HW163" s="224"/>
      <c r="HX163" s="224"/>
      <c r="HY163" s="224"/>
      <c r="HZ163" s="224"/>
      <c r="IA163" s="224"/>
      <c r="IB163" s="224"/>
      <c r="IC163" s="224"/>
      <c r="ID163" s="224"/>
      <c r="IE163" s="224"/>
      <c r="IF163" s="224"/>
      <c r="IG163" s="224"/>
      <c r="IH163" s="224"/>
      <c r="II163" s="224"/>
      <c r="IJ163" s="224"/>
      <c r="IK163" s="224"/>
      <c r="IL163" s="224"/>
      <c r="IM163" s="224"/>
      <c r="IN163" s="224"/>
      <c r="IO163" s="224"/>
      <c r="IP163" s="224"/>
      <c r="IQ163" s="224"/>
      <c r="IR163" s="224"/>
      <c r="IS163" s="224"/>
      <c r="IT163" s="224"/>
      <c r="IU163" s="224"/>
      <c r="IV163" s="224"/>
    </row>
    <row r="164" spans="1:256" x14ac:dyDescent="0.2">
      <c r="A164" s="206" t="s">
        <v>586</v>
      </c>
      <c r="B164" s="207" t="s">
        <v>584</v>
      </c>
      <c r="C164" s="207" t="s">
        <v>323</v>
      </c>
      <c r="D164" s="207" t="s">
        <v>306</v>
      </c>
      <c r="E164" s="207" t="s">
        <v>435</v>
      </c>
      <c r="F164" s="207" t="s">
        <v>312</v>
      </c>
      <c r="G164" s="209">
        <v>1899.74</v>
      </c>
      <c r="IU164" s="172"/>
      <c r="IV164" s="172"/>
    </row>
    <row r="165" spans="1:256" s="172" customFormat="1" ht="38.25" x14ac:dyDescent="0.2">
      <c r="A165" s="206" t="s">
        <v>585</v>
      </c>
      <c r="B165" s="207" t="s">
        <v>584</v>
      </c>
      <c r="C165" s="207" t="s">
        <v>323</v>
      </c>
      <c r="D165" s="207" t="s">
        <v>306</v>
      </c>
      <c r="E165" s="207" t="s">
        <v>436</v>
      </c>
      <c r="F165" s="207" t="s">
        <v>304</v>
      </c>
      <c r="G165" s="209">
        <v>408.9</v>
      </c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178"/>
      <c r="DZ165" s="178"/>
      <c r="EA165" s="178"/>
      <c r="EB165" s="178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78"/>
      <c r="ER165" s="178"/>
      <c r="ES165" s="178"/>
      <c r="ET165" s="178"/>
      <c r="EU165" s="178"/>
      <c r="EV165" s="178"/>
      <c r="EW165" s="178"/>
      <c r="EX165" s="178"/>
      <c r="EY165" s="178"/>
      <c r="EZ165" s="178"/>
      <c r="FA165" s="178"/>
      <c r="FB165" s="178"/>
      <c r="FC165" s="178"/>
      <c r="FD165" s="178"/>
      <c r="FE165" s="178"/>
      <c r="FF165" s="178"/>
      <c r="FG165" s="178"/>
      <c r="FH165" s="178"/>
      <c r="FI165" s="178"/>
      <c r="FJ165" s="178"/>
      <c r="FK165" s="178"/>
      <c r="FL165" s="178"/>
      <c r="FM165" s="178"/>
      <c r="FN165" s="178"/>
      <c r="FO165" s="178"/>
      <c r="FP165" s="178"/>
      <c r="FQ165" s="178"/>
      <c r="FR165" s="178"/>
      <c r="FS165" s="178"/>
      <c r="FT165" s="178"/>
      <c r="FU165" s="178"/>
      <c r="FV165" s="178"/>
      <c r="FW165" s="178"/>
      <c r="FX165" s="178"/>
      <c r="FY165" s="178"/>
      <c r="FZ165" s="178"/>
      <c r="GA165" s="178"/>
      <c r="GB165" s="178"/>
      <c r="GC165" s="178"/>
      <c r="GD165" s="178"/>
      <c r="GE165" s="178"/>
      <c r="GF165" s="178"/>
      <c r="GG165" s="178"/>
      <c r="GH165" s="178"/>
      <c r="GI165" s="178"/>
      <c r="GJ165" s="178"/>
      <c r="GK165" s="178"/>
      <c r="GL165" s="178"/>
      <c r="GM165" s="178"/>
      <c r="GN165" s="178"/>
      <c r="GO165" s="178"/>
      <c r="GP165" s="178"/>
      <c r="GQ165" s="178"/>
      <c r="GR165" s="178"/>
      <c r="GS165" s="178"/>
      <c r="GT165" s="178"/>
      <c r="GU165" s="178"/>
      <c r="GV165" s="178"/>
      <c r="GW165" s="178"/>
      <c r="GX165" s="178"/>
      <c r="GY165" s="178"/>
      <c r="GZ165" s="178"/>
      <c r="HA165" s="178"/>
      <c r="HB165" s="178"/>
      <c r="HC165" s="178"/>
      <c r="HD165" s="178"/>
      <c r="HE165" s="178"/>
      <c r="HF165" s="178"/>
      <c r="HG165" s="178"/>
      <c r="HH165" s="178"/>
      <c r="HI165" s="178"/>
      <c r="HJ165" s="178"/>
      <c r="HK165" s="178"/>
      <c r="HL165" s="178"/>
      <c r="HM165" s="178"/>
      <c r="HN165" s="178"/>
      <c r="HO165" s="178"/>
      <c r="HP165" s="178"/>
      <c r="HQ165" s="178"/>
      <c r="HR165" s="178"/>
      <c r="HS165" s="178"/>
      <c r="HT165" s="178"/>
      <c r="HU165" s="178"/>
      <c r="HV165" s="178"/>
      <c r="HW165" s="178"/>
      <c r="HX165" s="178"/>
      <c r="HY165" s="178"/>
      <c r="HZ165" s="178"/>
      <c r="IA165" s="178"/>
      <c r="IB165" s="178"/>
      <c r="IC165" s="178"/>
      <c r="ID165" s="178"/>
      <c r="IE165" s="178"/>
      <c r="IF165" s="178"/>
      <c r="IG165" s="178"/>
      <c r="IH165" s="178"/>
      <c r="II165" s="178"/>
      <c r="IJ165" s="178"/>
      <c r="IK165" s="178"/>
      <c r="IL165" s="178"/>
      <c r="IM165" s="178"/>
      <c r="IN165" s="178"/>
      <c r="IO165" s="178"/>
      <c r="IP165" s="178"/>
      <c r="IQ165" s="178"/>
      <c r="IR165" s="178"/>
      <c r="IS165" s="178"/>
      <c r="IT165" s="178"/>
    </row>
    <row r="166" spans="1:256" x14ac:dyDescent="0.2">
      <c r="A166" s="206" t="s">
        <v>586</v>
      </c>
      <c r="B166" s="207" t="s">
        <v>584</v>
      </c>
      <c r="C166" s="207" t="s">
        <v>323</v>
      </c>
      <c r="D166" s="207" t="s">
        <v>306</v>
      </c>
      <c r="E166" s="207" t="s">
        <v>436</v>
      </c>
      <c r="F166" s="207" t="s">
        <v>312</v>
      </c>
      <c r="G166" s="209">
        <v>15913.56</v>
      </c>
      <c r="IU166" s="172"/>
      <c r="IV166" s="172"/>
    </row>
    <row r="167" spans="1:256" s="172" customFormat="1" x14ac:dyDescent="0.2">
      <c r="A167" s="202" t="s">
        <v>370</v>
      </c>
      <c r="B167" s="207" t="s">
        <v>584</v>
      </c>
      <c r="C167" s="207" t="s">
        <v>323</v>
      </c>
      <c r="D167" s="207" t="s">
        <v>306</v>
      </c>
      <c r="E167" s="207" t="s">
        <v>371</v>
      </c>
      <c r="F167" s="222"/>
      <c r="G167" s="205">
        <f>SUM(G168)</f>
        <v>1960</v>
      </c>
    </row>
    <row r="168" spans="1:256" ht="25.5" x14ac:dyDescent="0.2">
      <c r="A168" s="206" t="s">
        <v>368</v>
      </c>
      <c r="B168" s="207" t="s">
        <v>584</v>
      </c>
      <c r="C168" s="207" t="s">
        <v>323</v>
      </c>
      <c r="D168" s="207" t="s">
        <v>306</v>
      </c>
      <c r="E168" s="207" t="s">
        <v>371</v>
      </c>
      <c r="F168" s="207" t="s">
        <v>369</v>
      </c>
      <c r="G168" s="209">
        <v>1960</v>
      </c>
      <c r="IU168" s="172"/>
      <c r="IV168" s="172"/>
    </row>
    <row r="169" spans="1:256" s="172" customFormat="1" ht="14.25" x14ac:dyDescent="0.2">
      <c r="A169" s="212" t="s">
        <v>438</v>
      </c>
      <c r="B169" s="194" t="s">
        <v>584</v>
      </c>
      <c r="C169" s="218" t="s">
        <v>323</v>
      </c>
      <c r="D169" s="218" t="s">
        <v>323</v>
      </c>
      <c r="E169" s="194"/>
      <c r="F169" s="194"/>
      <c r="G169" s="195">
        <f>SUM(G172+G170+G178)</f>
        <v>21463.329999999998</v>
      </c>
    </row>
    <row r="170" spans="1:256" s="172" customFormat="1" ht="25.5" x14ac:dyDescent="0.2">
      <c r="A170" s="244" t="s">
        <v>440</v>
      </c>
      <c r="B170" s="204" t="s">
        <v>584</v>
      </c>
      <c r="C170" s="222" t="s">
        <v>323</v>
      </c>
      <c r="D170" s="222" t="s">
        <v>323</v>
      </c>
      <c r="E170" s="222" t="s">
        <v>441</v>
      </c>
      <c r="F170" s="222"/>
      <c r="G170" s="205">
        <f>SUM(G171)</f>
        <v>12475.15</v>
      </c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8"/>
      <c r="FT170" s="178"/>
      <c r="FU170" s="178"/>
      <c r="FV170" s="178"/>
      <c r="FW170" s="178"/>
      <c r="FX170" s="178"/>
      <c r="FY170" s="178"/>
      <c r="FZ170" s="178"/>
      <c r="GA170" s="178"/>
      <c r="GB170" s="178"/>
      <c r="GC170" s="178"/>
      <c r="GD170" s="178"/>
      <c r="GE170" s="178"/>
      <c r="GF170" s="178"/>
      <c r="GG170" s="178"/>
      <c r="GH170" s="178"/>
      <c r="GI170" s="178"/>
      <c r="GJ170" s="178"/>
      <c r="GK170" s="178"/>
      <c r="GL170" s="178"/>
      <c r="GM170" s="178"/>
      <c r="GN170" s="178"/>
      <c r="GO170" s="178"/>
      <c r="GP170" s="178"/>
      <c r="GQ170" s="178"/>
      <c r="GR170" s="178"/>
      <c r="GS170" s="178"/>
      <c r="GT170" s="178"/>
      <c r="GU170" s="178"/>
      <c r="GV170" s="178"/>
      <c r="GW170" s="178"/>
      <c r="GX170" s="178"/>
      <c r="GY170" s="178"/>
      <c r="GZ170" s="178"/>
      <c r="HA170" s="178"/>
      <c r="HB170" s="178"/>
      <c r="HC170" s="178"/>
      <c r="HD170" s="178"/>
      <c r="HE170" s="178"/>
      <c r="HF170" s="178"/>
      <c r="HG170" s="178"/>
      <c r="HH170" s="178"/>
      <c r="HI170" s="178"/>
      <c r="HJ170" s="178"/>
      <c r="HK170" s="178"/>
      <c r="HL170" s="178"/>
      <c r="HM170" s="178"/>
      <c r="HN170" s="178"/>
      <c r="HO170" s="178"/>
      <c r="HP170" s="178"/>
      <c r="HQ170" s="178"/>
      <c r="HR170" s="178"/>
      <c r="HS170" s="178"/>
      <c r="HT170" s="178"/>
      <c r="HU170" s="178"/>
      <c r="HV170" s="178"/>
      <c r="HW170" s="178"/>
      <c r="HX170" s="178"/>
      <c r="HY170" s="178"/>
      <c r="HZ170" s="178"/>
      <c r="IA170" s="178"/>
      <c r="IB170" s="178"/>
      <c r="IC170" s="178"/>
      <c r="ID170" s="178"/>
      <c r="IE170" s="178"/>
      <c r="IF170" s="178"/>
      <c r="IG170" s="178"/>
      <c r="IH170" s="178"/>
      <c r="II170" s="178"/>
      <c r="IJ170" s="178"/>
      <c r="IK170" s="178"/>
      <c r="IL170" s="178"/>
      <c r="IM170" s="178"/>
      <c r="IN170" s="178"/>
      <c r="IO170" s="178"/>
      <c r="IP170" s="178"/>
      <c r="IQ170" s="178"/>
      <c r="IR170" s="178"/>
      <c r="IS170" s="178"/>
      <c r="IT170" s="178"/>
      <c r="IU170" s="210"/>
      <c r="IV170" s="210"/>
    </row>
    <row r="171" spans="1:256" s="224" customFormat="1" ht="13.5" x14ac:dyDescent="0.25">
      <c r="A171" s="206" t="s">
        <v>586</v>
      </c>
      <c r="B171" s="208" t="s">
        <v>584</v>
      </c>
      <c r="C171" s="207" t="s">
        <v>323</v>
      </c>
      <c r="D171" s="207" t="s">
        <v>323</v>
      </c>
      <c r="E171" s="207" t="s">
        <v>441</v>
      </c>
      <c r="F171" s="207" t="s">
        <v>312</v>
      </c>
      <c r="G171" s="209">
        <v>12475.15</v>
      </c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  <c r="FI171" s="178"/>
      <c r="FJ171" s="178"/>
      <c r="FK171" s="178"/>
      <c r="FL171" s="178"/>
      <c r="FM171" s="178"/>
      <c r="FN171" s="178"/>
      <c r="FO171" s="178"/>
      <c r="FP171" s="178"/>
      <c r="FQ171" s="178"/>
      <c r="FR171" s="178"/>
      <c r="FS171" s="178"/>
      <c r="FT171" s="178"/>
      <c r="FU171" s="178"/>
      <c r="FV171" s="178"/>
      <c r="FW171" s="178"/>
      <c r="FX171" s="178"/>
      <c r="FY171" s="178"/>
      <c r="FZ171" s="178"/>
      <c r="GA171" s="178"/>
      <c r="GB171" s="178"/>
      <c r="GC171" s="178"/>
      <c r="GD171" s="178"/>
      <c r="GE171" s="178"/>
      <c r="GF171" s="178"/>
      <c r="GG171" s="178"/>
      <c r="GH171" s="178"/>
      <c r="GI171" s="178"/>
      <c r="GJ171" s="178"/>
      <c r="GK171" s="178"/>
      <c r="GL171" s="178"/>
      <c r="GM171" s="178"/>
      <c r="GN171" s="178"/>
      <c r="GO171" s="178"/>
      <c r="GP171" s="178"/>
      <c r="GQ171" s="178"/>
      <c r="GR171" s="178"/>
      <c r="GS171" s="178"/>
      <c r="GT171" s="178"/>
      <c r="GU171" s="178"/>
      <c r="GV171" s="178"/>
      <c r="GW171" s="178"/>
      <c r="GX171" s="178"/>
      <c r="GY171" s="178"/>
      <c r="GZ171" s="178"/>
      <c r="HA171" s="178"/>
      <c r="HB171" s="178"/>
      <c r="HC171" s="178"/>
      <c r="HD171" s="178"/>
      <c r="HE171" s="178"/>
      <c r="HF171" s="178"/>
      <c r="HG171" s="178"/>
      <c r="HH171" s="178"/>
      <c r="HI171" s="178"/>
      <c r="HJ171" s="178"/>
      <c r="HK171" s="178"/>
      <c r="HL171" s="178"/>
      <c r="HM171" s="178"/>
      <c r="HN171" s="178"/>
      <c r="HO171" s="178"/>
      <c r="HP171" s="178"/>
      <c r="HQ171" s="178"/>
      <c r="HR171" s="178"/>
      <c r="HS171" s="178"/>
      <c r="HT171" s="178"/>
      <c r="HU171" s="178"/>
      <c r="HV171" s="178"/>
      <c r="HW171" s="178"/>
      <c r="HX171" s="178"/>
      <c r="HY171" s="178"/>
      <c r="HZ171" s="178"/>
      <c r="IA171" s="178"/>
      <c r="IB171" s="178"/>
      <c r="IC171" s="178"/>
      <c r="ID171" s="178"/>
      <c r="IE171" s="178"/>
      <c r="IF171" s="178"/>
      <c r="IG171" s="178"/>
      <c r="IH171" s="178"/>
      <c r="II171" s="178"/>
      <c r="IJ171" s="178"/>
      <c r="IK171" s="178"/>
      <c r="IL171" s="178"/>
      <c r="IM171" s="178"/>
      <c r="IN171" s="178"/>
      <c r="IO171" s="178"/>
      <c r="IP171" s="178"/>
      <c r="IQ171" s="178"/>
      <c r="IR171" s="178"/>
      <c r="IS171" s="178"/>
      <c r="IT171" s="178"/>
      <c r="IU171" s="229"/>
      <c r="IV171" s="229"/>
    </row>
    <row r="172" spans="1:256" s="172" customFormat="1" x14ac:dyDescent="0.2">
      <c r="A172" s="196" t="s">
        <v>356</v>
      </c>
      <c r="B172" s="198" t="s">
        <v>584</v>
      </c>
      <c r="C172" s="198" t="s">
        <v>323</v>
      </c>
      <c r="D172" s="198" t="s">
        <v>323</v>
      </c>
      <c r="E172" s="197" t="s">
        <v>357</v>
      </c>
      <c r="F172" s="197"/>
      <c r="G172" s="199">
        <f>SUM(G173+G176)</f>
        <v>4152.8999999999996</v>
      </c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  <c r="ER172" s="224"/>
      <c r="ES172" s="224"/>
      <c r="ET172" s="224"/>
      <c r="EU172" s="224"/>
      <c r="EV172" s="224"/>
      <c r="EW172" s="224"/>
      <c r="EX172" s="224"/>
      <c r="EY172" s="224"/>
      <c r="EZ172" s="224"/>
      <c r="FA172" s="224"/>
      <c r="FB172" s="224"/>
      <c r="FC172" s="224"/>
      <c r="FD172" s="224"/>
      <c r="FE172" s="224"/>
      <c r="FF172" s="224"/>
      <c r="FG172" s="224"/>
      <c r="FH172" s="224"/>
      <c r="FI172" s="224"/>
      <c r="FJ172" s="224"/>
      <c r="FK172" s="224"/>
      <c r="FL172" s="224"/>
      <c r="FM172" s="224"/>
      <c r="FN172" s="224"/>
      <c r="FO172" s="224"/>
      <c r="FP172" s="224"/>
      <c r="FQ172" s="224"/>
      <c r="FR172" s="224"/>
      <c r="FS172" s="224"/>
      <c r="FT172" s="224"/>
      <c r="FU172" s="224"/>
      <c r="FV172" s="224"/>
      <c r="FW172" s="224"/>
      <c r="FX172" s="224"/>
      <c r="FY172" s="224"/>
      <c r="FZ172" s="224"/>
      <c r="GA172" s="224"/>
      <c r="GB172" s="224"/>
      <c r="GC172" s="224"/>
      <c r="GD172" s="224"/>
      <c r="GE172" s="224"/>
      <c r="GF172" s="224"/>
      <c r="GG172" s="224"/>
      <c r="GH172" s="224"/>
      <c r="GI172" s="224"/>
      <c r="GJ172" s="224"/>
      <c r="GK172" s="224"/>
      <c r="GL172" s="224"/>
      <c r="GM172" s="224"/>
      <c r="GN172" s="224"/>
      <c r="GO172" s="224"/>
      <c r="GP172" s="224"/>
      <c r="GQ172" s="224"/>
      <c r="GR172" s="224"/>
      <c r="GS172" s="224"/>
      <c r="GT172" s="224"/>
      <c r="GU172" s="224"/>
      <c r="GV172" s="224"/>
      <c r="GW172" s="224"/>
      <c r="GX172" s="224"/>
      <c r="GY172" s="224"/>
      <c r="GZ172" s="224"/>
      <c r="HA172" s="224"/>
      <c r="HB172" s="224"/>
      <c r="HC172" s="224"/>
      <c r="HD172" s="224"/>
      <c r="HE172" s="224"/>
      <c r="HF172" s="224"/>
      <c r="HG172" s="224"/>
      <c r="HH172" s="224"/>
      <c r="HI172" s="224"/>
      <c r="HJ172" s="224"/>
      <c r="HK172" s="224"/>
      <c r="HL172" s="224"/>
      <c r="HM172" s="224"/>
      <c r="HN172" s="224"/>
      <c r="HO172" s="224"/>
      <c r="HP172" s="224"/>
      <c r="HQ172" s="224"/>
      <c r="HR172" s="224"/>
      <c r="HS172" s="224"/>
      <c r="HT172" s="224"/>
      <c r="HU172" s="224"/>
      <c r="HV172" s="224"/>
      <c r="HW172" s="224"/>
      <c r="HX172" s="224"/>
      <c r="HY172" s="224"/>
      <c r="HZ172" s="224"/>
      <c r="IA172" s="224"/>
      <c r="IB172" s="224"/>
      <c r="IC172" s="224"/>
      <c r="ID172" s="224"/>
      <c r="IE172" s="224"/>
      <c r="IF172" s="224"/>
      <c r="IG172" s="224"/>
      <c r="IH172" s="224"/>
      <c r="II172" s="224"/>
      <c r="IJ172" s="224"/>
      <c r="IK172" s="224"/>
      <c r="IL172" s="224"/>
      <c r="IM172" s="224"/>
      <c r="IN172" s="224"/>
      <c r="IO172" s="224"/>
      <c r="IP172" s="224"/>
      <c r="IQ172" s="224"/>
      <c r="IR172" s="224"/>
      <c r="IS172" s="224"/>
      <c r="IT172" s="224"/>
    </row>
    <row r="173" spans="1:256" s="210" customFormat="1" ht="25.5" x14ac:dyDescent="0.2">
      <c r="A173" s="202" t="s">
        <v>442</v>
      </c>
      <c r="B173" s="223" t="s">
        <v>584</v>
      </c>
      <c r="C173" s="204" t="s">
        <v>323</v>
      </c>
      <c r="D173" s="204" t="s">
        <v>323</v>
      </c>
      <c r="E173" s="222" t="s">
        <v>443</v>
      </c>
      <c r="F173" s="222"/>
      <c r="G173" s="205">
        <f>SUM(G174+G175)</f>
        <v>411.55999999999995</v>
      </c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  <c r="FH173" s="178"/>
      <c r="FI173" s="178"/>
      <c r="FJ173" s="178"/>
      <c r="FK173" s="178"/>
      <c r="FL173" s="178"/>
      <c r="FM173" s="178"/>
      <c r="FN173" s="178"/>
      <c r="FO173" s="178"/>
      <c r="FP173" s="178"/>
      <c r="FQ173" s="178"/>
      <c r="FR173" s="178"/>
      <c r="FS173" s="178"/>
      <c r="FT173" s="178"/>
      <c r="FU173" s="178"/>
      <c r="FV173" s="178"/>
      <c r="FW173" s="178"/>
      <c r="FX173" s="178"/>
      <c r="FY173" s="178"/>
      <c r="FZ173" s="178"/>
      <c r="GA173" s="178"/>
      <c r="GB173" s="178"/>
      <c r="GC173" s="178"/>
      <c r="GD173" s="178"/>
      <c r="GE173" s="178"/>
      <c r="GF173" s="178"/>
      <c r="GG173" s="178"/>
      <c r="GH173" s="178"/>
      <c r="GI173" s="178"/>
      <c r="GJ173" s="178"/>
      <c r="GK173" s="178"/>
      <c r="GL173" s="178"/>
      <c r="GM173" s="178"/>
      <c r="GN173" s="178"/>
      <c r="GO173" s="178"/>
      <c r="GP173" s="178"/>
      <c r="GQ173" s="178"/>
      <c r="GR173" s="178"/>
      <c r="GS173" s="178"/>
      <c r="GT173" s="178"/>
      <c r="GU173" s="178"/>
      <c r="GV173" s="178"/>
      <c r="GW173" s="178"/>
      <c r="GX173" s="178"/>
      <c r="GY173" s="178"/>
      <c r="GZ173" s="178"/>
      <c r="HA173" s="178"/>
      <c r="HB173" s="178"/>
      <c r="HC173" s="178"/>
      <c r="HD173" s="178"/>
      <c r="HE173" s="178"/>
      <c r="HF173" s="178"/>
      <c r="HG173" s="178"/>
      <c r="HH173" s="178"/>
      <c r="HI173" s="178"/>
      <c r="HJ173" s="178"/>
      <c r="HK173" s="178"/>
      <c r="HL173" s="178"/>
      <c r="HM173" s="178"/>
      <c r="HN173" s="178"/>
      <c r="HO173" s="178"/>
      <c r="HP173" s="178"/>
      <c r="HQ173" s="178"/>
      <c r="HR173" s="178"/>
      <c r="HS173" s="178"/>
      <c r="HT173" s="178"/>
      <c r="HU173" s="178"/>
      <c r="HV173" s="178"/>
      <c r="HW173" s="178"/>
      <c r="HX173" s="178"/>
      <c r="HY173" s="178"/>
      <c r="HZ173" s="178"/>
      <c r="IA173" s="178"/>
      <c r="IB173" s="178"/>
      <c r="IC173" s="178"/>
      <c r="ID173" s="178"/>
      <c r="IE173" s="178"/>
      <c r="IF173" s="178"/>
      <c r="IG173" s="178"/>
      <c r="IH173" s="178"/>
      <c r="II173" s="178"/>
      <c r="IJ173" s="178"/>
      <c r="IK173" s="178"/>
      <c r="IL173" s="178"/>
      <c r="IM173" s="178"/>
      <c r="IN173" s="178"/>
      <c r="IO173" s="178"/>
      <c r="IP173" s="178"/>
      <c r="IQ173" s="178"/>
      <c r="IR173" s="178"/>
      <c r="IS173" s="178"/>
      <c r="IT173" s="178"/>
      <c r="IU173" s="172"/>
      <c r="IV173" s="172"/>
    </row>
    <row r="174" spans="1:256" x14ac:dyDescent="0.2">
      <c r="A174" s="206" t="s">
        <v>586</v>
      </c>
      <c r="B174" s="207" t="s">
        <v>584</v>
      </c>
      <c r="C174" s="208" t="s">
        <v>323</v>
      </c>
      <c r="D174" s="208" t="s">
        <v>323</v>
      </c>
      <c r="E174" s="207" t="s">
        <v>443</v>
      </c>
      <c r="F174" s="207" t="s">
        <v>312</v>
      </c>
      <c r="G174" s="209">
        <v>240.67</v>
      </c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210"/>
      <c r="CI174" s="210"/>
      <c r="CJ174" s="210"/>
      <c r="CK174" s="210"/>
      <c r="CL174" s="210"/>
      <c r="CM174" s="210"/>
      <c r="CN174" s="210"/>
      <c r="CO174" s="210"/>
      <c r="CP174" s="210"/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  <c r="EF174" s="210"/>
      <c r="EG174" s="210"/>
      <c r="EH174" s="210"/>
      <c r="EI174" s="210"/>
      <c r="EJ174" s="210"/>
      <c r="EK174" s="210"/>
      <c r="EL174" s="210"/>
      <c r="EM174" s="210"/>
      <c r="EN174" s="210"/>
      <c r="EO174" s="210"/>
      <c r="EP174" s="210"/>
      <c r="EQ174" s="210"/>
      <c r="ER174" s="210"/>
      <c r="ES174" s="210"/>
      <c r="ET174" s="210"/>
      <c r="EU174" s="210"/>
      <c r="EV174" s="210"/>
      <c r="EW174" s="210"/>
      <c r="EX174" s="210"/>
      <c r="EY174" s="210"/>
      <c r="EZ174" s="210"/>
      <c r="FA174" s="210"/>
      <c r="FB174" s="210"/>
      <c r="FC174" s="210"/>
      <c r="FD174" s="210"/>
      <c r="FE174" s="210"/>
      <c r="FF174" s="210"/>
      <c r="FG174" s="210"/>
      <c r="FH174" s="210"/>
      <c r="FI174" s="210"/>
      <c r="FJ174" s="210"/>
      <c r="FK174" s="210"/>
      <c r="FL174" s="210"/>
      <c r="FM174" s="210"/>
      <c r="FN174" s="210"/>
      <c r="FO174" s="210"/>
      <c r="FP174" s="210"/>
      <c r="FQ174" s="210"/>
      <c r="FR174" s="210"/>
      <c r="FS174" s="210"/>
      <c r="FT174" s="210"/>
      <c r="FU174" s="210"/>
      <c r="FV174" s="210"/>
      <c r="FW174" s="210"/>
      <c r="FX174" s="210"/>
      <c r="FY174" s="210"/>
      <c r="FZ174" s="210"/>
      <c r="GA174" s="210"/>
      <c r="GB174" s="210"/>
      <c r="GC174" s="210"/>
      <c r="GD174" s="210"/>
      <c r="GE174" s="210"/>
      <c r="GF174" s="210"/>
      <c r="GG174" s="210"/>
      <c r="GH174" s="210"/>
      <c r="GI174" s="210"/>
      <c r="GJ174" s="210"/>
      <c r="GK174" s="210"/>
      <c r="GL174" s="210"/>
      <c r="GM174" s="210"/>
      <c r="GN174" s="210"/>
      <c r="GO174" s="210"/>
      <c r="GP174" s="210"/>
      <c r="GQ174" s="210"/>
      <c r="GR174" s="210"/>
      <c r="GS174" s="210"/>
      <c r="GT174" s="210"/>
      <c r="GU174" s="210"/>
      <c r="GV174" s="210"/>
      <c r="GW174" s="210"/>
      <c r="GX174" s="210"/>
      <c r="GY174" s="210"/>
      <c r="GZ174" s="210"/>
      <c r="HA174" s="210"/>
      <c r="HB174" s="210"/>
      <c r="HC174" s="210"/>
      <c r="HD174" s="210"/>
      <c r="HE174" s="210"/>
      <c r="HF174" s="210"/>
      <c r="HG174" s="210"/>
      <c r="HH174" s="210"/>
      <c r="HI174" s="210"/>
      <c r="HJ174" s="210"/>
      <c r="HK174" s="210"/>
      <c r="HL174" s="210"/>
      <c r="HM174" s="210"/>
      <c r="HN174" s="210"/>
      <c r="HO174" s="210"/>
      <c r="HP174" s="210"/>
      <c r="HQ174" s="210"/>
      <c r="HR174" s="210"/>
      <c r="HS174" s="210"/>
      <c r="HT174" s="210"/>
      <c r="HU174" s="210"/>
      <c r="HV174" s="210"/>
      <c r="HW174" s="210"/>
      <c r="HX174" s="210"/>
      <c r="HY174" s="210"/>
      <c r="HZ174" s="210"/>
      <c r="IA174" s="210"/>
      <c r="IB174" s="210"/>
      <c r="IC174" s="210"/>
      <c r="ID174" s="210"/>
      <c r="IE174" s="210"/>
      <c r="IF174" s="210"/>
      <c r="IG174" s="210"/>
      <c r="IH174" s="210"/>
      <c r="II174" s="210"/>
      <c r="IJ174" s="210"/>
      <c r="IK174" s="210"/>
      <c r="IL174" s="210"/>
      <c r="IM174" s="210"/>
      <c r="IN174" s="210"/>
      <c r="IO174" s="210"/>
      <c r="IP174" s="210"/>
      <c r="IQ174" s="210"/>
      <c r="IR174" s="210"/>
      <c r="IS174" s="210"/>
      <c r="IT174" s="210"/>
    </row>
    <row r="175" spans="1:256" s="210" customFormat="1" ht="25.5" x14ac:dyDescent="0.2">
      <c r="A175" s="206" t="s">
        <v>368</v>
      </c>
      <c r="B175" s="207" t="s">
        <v>584</v>
      </c>
      <c r="C175" s="208" t="s">
        <v>323</v>
      </c>
      <c r="D175" s="208" t="s">
        <v>323</v>
      </c>
      <c r="E175" s="207" t="s">
        <v>443</v>
      </c>
      <c r="F175" s="207" t="s">
        <v>369</v>
      </c>
      <c r="G175" s="209">
        <v>170.89</v>
      </c>
      <c r="IU175" s="178"/>
      <c r="IV175" s="178"/>
    </row>
    <row r="176" spans="1:256" s="229" customFormat="1" ht="26.25" x14ac:dyDescent="0.25">
      <c r="A176" s="202" t="s">
        <v>444</v>
      </c>
      <c r="B176" s="204" t="s">
        <v>584</v>
      </c>
      <c r="C176" s="204" t="s">
        <v>323</v>
      </c>
      <c r="D176" s="204" t="s">
        <v>323</v>
      </c>
      <c r="E176" s="222" t="s">
        <v>445</v>
      </c>
      <c r="F176" s="222"/>
      <c r="G176" s="205">
        <f>SUM(G177)</f>
        <v>3741.34</v>
      </c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  <c r="HQ176" s="172"/>
      <c r="HR176" s="172"/>
      <c r="HS176" s="172"/>
      <c r="HT176" s="172"/>
      <c r="HU176" s="172"/>
      <c r="HV176" s="172"/>
      <c r="HW176" s="172"/>
      <c r="HX176" s="172"/>
      <c r="HY176" s="172"/>
      <c r="HZ176" s="172"/>
      <c r="IA176" s="172"/>
      <c r="IB176" s="172"/>
      <c r="IC176" s="172"/>
      <c r="ID176" s="172"/>
      <c r="IE176" s="172"/>
      <c r="IF176" s="172"/>
      <c r="IG176" s="172"/>
      <c r="IH176" s="172"/>
      <c r="II176" s="172"/>
      <c r="IJ176" s="172"/>
      <c r="IK176" s="172"/>
      <c r="IL176" s="172"/>
      <c r="IM176" s="172"/>
      <c r="IN176" s="172"/>
      <c r="IO176" s="172"/>
      <c r="IP176" s="172"/>
      <c r="IQ176" s="172"/>
      <c r="IR176" s="172"/>
      <c r="IS176" s="172"/>
      <c r="IT176" s="172"/>
      <c r="IU176" s="178"/>
      <c r="IV176" s="178"/>
    </row>
    <row r="177" spans="1:256" s="210" customFormat="1" x14ac:dyDescent="0.2">
      <c r="A177" s="206" t="s">
        <v>586</v>
      </c>
      <c r="B177" s="208" t="s">
        <v>584</v>
      </c>
      <c r="C177" s="208" t="s">
        <v>323</v>
      </c>
      <c r="D177" s="208" t="s">
        <v>323</v>
      </c>
      <c r="E177" s="207" t="s">
        <v>445</v>
      </c>
      <c r="F177" s="207" t="s">
        <v>312</v>
      </c>
      <c r="G177" s="209">
        <v>3741.34</v>
      </c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  <c r="HN177" s="172"/>
      <c r="HO177" s="172"/>
      <c r="HP177" s="172"/>
      <c r="HQ177" s="172"/>
      <c r="HR177" s="172"/>
      <c r="HS177" s="172"/>
      <c r="HT177" s="172"/>
      <c r="HU177" s="172"/>
      <c r="HV177" s="172"/>
      <c r="HW177" s="172"/>
      <c r="HX177" s="172"/>
      <c r="HY177" s="172"/>
      <c r="HZ177" s="172"/>
      <c r="IA177" s="172"/>
      <c r="IB177" s="172"/>
      <c r="IC177" s="172"/>
      <c r="ID177" s="172"/>
      <c r="IE177" s="172"/>
      <c r="IF177" s="172"/>
      <c r="IG177" s="172"/>
      <c r="IH177" s="172"/>
      <c r="II177" s="172"/>
      <c r="IJ177" s="172"/>
      <c r="IK177" s="172"/>
      <c r="IL177" s="172"/>
      <c r="IM177" s="172"/>
      <c r="IN177" s="172"/>
      <c r="IO177" s="172"/>
      <c r="IP177" s="172"/>
      <c r="IQ177" s="172"/>
      <c r="IR177" s="172"/>
      <c r="IS177" s="172"/>
      <c r="IT177" s="172"/>
      <c r="IU177" s="178"/>
      <c r="IV177" s="178"/>
    </row>
    <row r="178" spans="1:256" s="172" customFormat="1" x14ac:dyDescent="0.2">
      <c r="A178" s="196" t="s">
        <v>370</v>
      </c>
      <c r="B178" s="198" t="s">
        <v>584</v>
      </c>
      <c r="C178" s="198" t="s">
        <v>323</v>
      </c>
      <c r="D178" s="198" t="s">
        <v>323</v>
      </c>
      <c r="E178" s="197" t="s">
        <v>371</v>
      </c>
      <c r="F178" s="197"/>
      <c r="G178" s="199">
        <f>SUM(G179)</f>
        <v>4835.28</v>
      </c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4"/>
      <c r="EE178" s="224"/>
      <c r="EF178" s="224"/>
      <c r="EG178" s="224"/>
      <c r="EH178" s="224"/>
      <c r="EI178" s="224"/>
      <c r="EJ178" s="224"/>
      <c r="EK178" s="224"/>
      <c r="EL178" s="224"/>
      <c r="EM178" s="224"/>
      <c r="EN178" s="224"/>
      <c r="EO178" s="224"/>
      <c r="EP178" s="224"/>
      <c r="EQ178" s="224"/>
      <c r="ER178" s="224"/>
      <c r="ES178" s="224"/>
      <c r="ET178" s="224"/>
      <c r="EU178" s="224"/>
      <c r="EV178" s="224"/>
      <c r="EW178" s="224"/>
      <c r="EX178" s="224"/>
      <c r="EY178" s="224"/>
      <c r="EZ178" s="224"/>
      <c r="FA178" s="224"/>
      <c r="FB178" s="224"/>
      <c r="FC178" s="224"/>
      <c r="FD178" s="224"/>
      <c r="FE178" s="224"/>
      <c r="FF178" s="224"/>
      <c r="FG178" s="224"/>
      <c r="FH178" s="224"/>
      <c r="FI178" s="224"/>
      <c r="FJ178" s="224"/>
      <c r="FK178" s="224"/>
      <c r="FL178" s="224"/>
      <c r="FM178" s="224"/>
      <c r="FN178" s="224"/>
      <c r="FO178" s="224"/>
      <c r="FP178" s="224"/>
      <c r="FQ178" s="224"/>
      <c r="FR178" s="224"/>
      <c r="FS178" s="224"/>
      <c r="FT178" s="224"/>
      <c r="FU178" s="224"/>
      <c r="FV178" s="224"/>
      <c r="FW178" s="224"/>
      <c r="FX178" s="224"/>
      <c r="FY178" s="224"/>
      <c r="FZ178" s="224"/>
      <c r="GA178" s="224"/>
      <c r="GB178" s="224"/>
      <c r="GC178" s="224"/>
      <c r="GD178" s="224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4"/>
      <c r="GO178" s="224"/>
      <c r="GP178" s="224"/>
      <c r="GQ178" s="224"/>
      <c r="GR178" s="224"/>
      <c r="GS178" s="224"/>
      <c r="GT178" s="224"/>
      <c r="GU178" s="224"/>
      <c r="GV178" s="224"/>
      <c r="GW178" s="224"/>
      <c r="GX178" s="224"/>
      <c r="GY178" s="224"/>
      <c r="GZ178" s="224"/>
      <c r="HA178" s="224"/>
      <c r="HB178" s="224"/>
      <c r="HC178" s="224"/>
      <c r="HD178" s="224"/>
      <c r="HE178" s="224"/>
      <c r="HF178" s="224"/>
      <c r="HG178" s="224"/>
      <c r="HH178" s="224"/>
      <c r="HI178" s="224"/>
      <c r="HJ178" s="224"/>
      <c r="HK178" s="224"/>
      <c r="HL178" s="224"/>
      <c r="HM178" s="224"/>
      <c r="HN178" s="224"/>
      <c r="HO178" s="224"/>
      <c r="HP178" s="224"/>
      <c r="HQ178" s="224"/>
      <c r="HR178" s="224"/>
      <c r="HS178" s="224"/>
      <c r="HT178" s="224"/>
      <c r="HU178" s="224"/>
      <c r="HV178" s="224"/>
      <c r="HW178" s="224"/>
      <c r="HX178" s="224"/>
      <c r="HY178" s="224"/>
      <c r="HZ178" s="224"/>
      <c r="IA178" s="224"/>
      <c r="IB178" s="224"/>
      <c r="IC178" s="224"/>
      <c r="ID178" s="224"/>
      <c r="IE178" s="224"/>
      <c r="IF178" s="224"/>
      <c r="IG178" s="224"/>
      <c r="IH178" s="224"/>
      <c r="II178" s="224"/>
      <c r="IJ178" s="224"/>
      <c r="IK178" s="224"/>
      <c r="IL178" s="224"/>
      <c r="IM178" s="224"/>
      <c r="IN178" s="224"/>
      <c r="IO178" s="224"/>
      <c r="IP178" s="224"/>
      <c r="IQ178" s="224"/>
      <c r="IR178" s="224"/>
      <c r="IS178" s="224"/>
      <c r="IT178" s="224"/>
      <c r="IU178" s="224"/>
      <c r="IV178" s="224"/>
    </row>
    <row r="179" spans="1:256" s="172" customFormat="1" x14ac:dyDescent="0.2">
      <c r="A179" s="206" t="s">
        <v>586</v>
      </c>
      <c r="B179" s="208" t="s">
        <v>584</v>
      </c>
      <c r="C179" s="208" t="s">
        <v>323</v>
      </c>
      <c r="D179" s="208" t="s">
        <v>323</v>
      </c>
      <c r="E179" s="207" t="s">
        <v>371</v>
      </c>
      <c r="F179" s="207" t="s">
        <v>312</v>
      </c>
      <c r="G179" s="209">
        <v>4835.28</v>
      </c>
    </row>
    <row r="180" spans="1:256" ht="14.25" x14ac:dyDescent="0.2">
      <c r="A180" s="217" t="s">
        <v>446</v>
      </c>
      <c r="B180" s="218" t="s">
        <v>584</v>
      </c>
      <c r="C180" s="194" t="s">
        <v>447</v>
      </c>
      <c r="D180" s="194"/>
      <c r="E180" s="194"/>
      <c r="F180" s="194"/>
      <c r="G180" s="195">
        <f>SUM(G181)</f>
        <v>892.09</v>
      </c>
    </row>
    <row r="181" spans="1:256" s="210" customFormat="1" x14ac:dyDescent="0.2">
      <c r="A181" s="196" t="s">
        <v>448</v>
      </c>
      <c r="B181" s="245">
        <v>510</v>
      </c>
      <c r="C181" s="198" t="s">
        <v>447</v>
      </c>
      <c r="D181" s="198" t="s">
        <v>323</v>
      </c>
      <c r="E181" s="198"/>
      <c r="F181" s="198"/>
      <c r="G181" s="199">
        <f>SUM(G182)</f>
        <v>892.09</v>
      </c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8"/>
      <c r="FT181" s="178"/>
      <c r="FU181" s="178"/>
      <c r="FV181" s="178"/>
      <c r="FW181" s="178"/>
      <c r="FX181" s="178"/>
      <c r="FY181" s="178"/>
      <c r="FZ181" s="178"/>
      <c r="GA181" s="178"/>
      <c r="GB181" s="178"/>
      <c r="GC181" s="178"/>
      <c r="GD181" s="178"/>
      <c r="GE181" s="178"/>
      <c r="GF181" s="178"/>
      <c r="GG181" s="178"/>
      <c r="GH181" s="178"/>
      <c r="GI181" s="178"/>
      <c r="GJ181" s="178"/>
      <c r="GK181" s="178"/>
      <c r="GL181" s="178"/>
      <c r="GM181" s="178"/>
      <c r="GN181" s="178"/>
      <c r="GO181" s="178"/>
      <c r="GP181" s="178"/>
      <c r="GQ181" s="178"/>
      <c r="GR181" s="178"/>
      <c r="GS181" s="178"/>
      <c r="GT181" s="178"/>
      <c r="GU181" s="178"/>
      <c r="GV181" s="178"/>
      <c r="GW181" s="178"/>
      <c r="GX181" s="178"/>
      <c r="GY181" s="178"/>
      <c r="GZ181" s="178"/>
      <c r="HA181" s="178"/>
      <c r="HB181" s="178"/>
      <c r="HC181" s="178"/>
      <c r="HD181" s="178"/>
      <c r="HE181" s="178"/>
      <c r="HF181" s="178"/>
      <c r="HG181" s="178"/>
      <c r="HH181" s="178"/>
      <c r="HI181" s="178"/>
      <c r="HJ181" s="178"/>
      <c r="HK181" s="178"/>
      <c r="HL181" s="178"/>
      <c r="HM181" s="178"/>
      <c r="HN181" s="178"/>
      <c r="HO181" s="178"/>
      <c r="HP181" s="178"/>
      <c r="HQ181" s="178"/>
      <c r="HR181" s="178"/>
      <c r="HS181" s="178"/>
      <c r="HT181" s="178"/>
      <c r="HU181" s="178"/>
      <c r="HV181" s="178"/>
      <c r="HW181" s="178"/>
      <c r="HX181" s="178"/>
      <c r="HY181" s="178"/>
      <c r="HZ181" s="178"/>
      <c r="IA181" s="178"/>
      <c r="IB181" s="178"/>
      <c r="IC181" s="178"/>
      <c r="ID181" s="178"/>
      <c r="IE181" s="178"/>
      <c r="IF181" s="178"/>
      <c r="IG181" s="178"/>
      <c r="IH181" s="178"/>
      <c r="II181" s="178"/>
      <c r="IJ181" s="178"/>
      <c r="IK181" s="178"/>
      <c r="IL181" s="178"/>
      <c r="IM181" s="178"/>
      <c r="IN181" s="178"/>
      <c r="IO181" s="178"/>
      <c r="IP181" s="178"/>
      <c r="IQ181" s="178"/>
      <c r="IR181" s="178"/>
      <c r="IS181" s="178"/>
      <c r="IT181" s="178"/>
      <c r="IU181" s="178"/>
      <c r="IV181" s="178"/>
    </row>
    <row r="182" spans="1:256" s="172" customFormat="1" x14ac:dyDescent="0.2">
      <c r="A182" s="196" t="s">
        <v>356</v>
      </c>
      <c r="B182" s="245">
        <v>510</v>
      </c>
      <c r="C182" s="198" t="s">
        <v>447</v>
      </c>
      <c r="D182" s="198" t="s">
        <v>323</v>
      </c>
      <c r="E182" s="198"/>
      <c r="F182" s="198"/>
      <c r="G182" s="199">
        <f>SUM(G183)</f>
        <v>892.09</v>
      </c>
    </row>
    <row r="183" spans="1:256" s="172" customFormat="1" ht="25.5" x14ac:dyDescent="0.2">
      <c r="A183" s="202" t="s">
        <v>617</v>
      </c>
      <c r="B183" s="223" t="s">
        <v>584</v>
      </c>
      <c r="C183" s="222" t="s">
        <v>447</v>
      </c>
      <c r="D183" s="222" t="s">
        <v>323</v>
      </c>
      <c r="E183" s="222" t="s">
        <v>450</v>
      </c>
      <c r="F183" s="222"/>
      <c r="G183" s="205">
        <f>SUM(G184+G185+G186)</f>
        <v>892.09</v>
      </c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8"/>
      <c r="FT183" s="178"/>
      <c r="FU183" s="178"/>
      <c r="FV183" s="178"/>
      <c r="FW183" s="178"/>
      <c r="FX183" s="178"/>
      <c r="FY183" s="178"/>
      <c r="FZ183" s="178"/>
      <c r="GA183" s="178"/>
      <c r="GB183" s="178"/>
      <c r="GC183" s="178"/>
      <c r="GD183" s="178"/>
      <c r="GE183" s="178"/>
      <c r="GF183" s="178"/>
      <c r="GG183" s="178"/>
      <c r="GH183" s="178"/>
      <c r="GI183" s="178"/>
      <c r="GJ183" s="178"/>
      <c r="GK183" s="178"/>
      <c r="GL183" s="178"/>
      <c r="GM183" s="178"/>
      <c r="GN183" s="178"/>
      <c r="GO183" s="178"/>
      <c r="GP183" s="178"/>
      <c r="GQ183" s="178"/>
      <c r="GR183" s="178"/>
      <c r="GS183" s="178"/>
      <c r="GT183" s="178"/>
      <c r="GU183" s="178"/>
      <c r="GV183" s="178"/>
      <c r="GW183" s="178"/>
      <c r="GX183" s="178"/>
      <c r="GY183" s="178"/>
      <c r="GZ183" s="178"/>
      <c r="HA183" s="178"/>
      <c r="HB183" s="178"/>
      <c r="HC183" s="178"/>
      <c r="HD183" s="178"/>
      <c r="HE183" s="178"/>
      <c r="HF183" s="178"/>
      <c r="HG183" s="178"/>
      <c r="HH183" s="178"/>
      <c r="HI183" s="178"/>
      <c r="HJ183" s="178"/>
      <c r="HK183" s="178"/>
      <c r="HL183" s="178"/>
      <c r="HM183" s="178"/>
      <c r="HN183" s="178"/>
      <c r="HO183" s="178"/>
      <c r="HP183" s="178"/>
      <c r="HQ183" s="178"/>
      <c r="HR183" s="178"/>
      <c r="HS183" s="178"/>
      <c r="HT183" s="178"/>
      <c r="HU183" s="178"/>
      <c r="HV183" s="178"/>
      <c r="HW183" s="178"/>
      <c r="HX183" s="178"/>
      <c r="HY183" s="178"/>
      <c r="HZ183" s="178"/>
      <c r="IA183" s="178"/>
      <c r="IB183" s="178"/>
      <c r="IC183" s="178"/>
      <c r="ID183" s="178"/>
      <c r="IE183" s="178"/>
      <c r="IF183" s="178"/>
      <c r="IG183" s="178"/>
      <c r="IH183" s="178"/>
      <c r="II183" s="178"/>
      <c r="IJ183" s="178"/>
      <c r="IK183" s="178"/>
      <c r="IL183" s="178"/>
      <c r="IM183" s="178"/>
      <c r="IN183" s="178"/>
      <c r="IO183" s="178"/>
      <c r="IP183" s="178"/>
      <c r="IQ183" s="178"/>
      <c r="IR183" s="178"/>
      <c r="IS183" s="178"/>
      <c r="IT183" s="178"/>
      <c r="IU183" s="178"/>
      <c r="IV183" s="178"/>
    </row>
    <row r="184" spans="1:256" x14ac:dyDescent="0.2">
      <c r="A184" s="206" t="s">
        <v>586</v>
      </c>
      <c r="B184" s="207" t="s">
        <v>584</v>
      </c>
      <c r="C184" s="207" t="s">
        <v>447</v>
      </c>
      <c r="D184" s="207" t="s">
        <v>323</v>
      </c>
      <c r="E184" s="207" t="s">
        <v>450</v>
      </c>
      <c r="F184" s="207" t="s">
        <v>312</v>
      </c>
      <c r="G184" s="209">
        <v>0</v>
      </c>
    </row>
    <row r="185" spans="1:256" ht="25.5" x14ac:dyDescent="0.2">
      <c r="A185" s="206" t="s">
        <v>597</v>
      </c>
      <c r="B185" s="207" t="s">
        <v>584</v>
      </c>
      <c r="C185" s="207" t="s">
        <v>447</v>
      </c>
      <c r="D185" s="207" t="s">
        <v>323</v>
      </c>
      <c r="E185" s="207" t="s">
        <v>450</v>
      </c>
      <c r="F185" s="207" t="s">
        <v>367</v>
      </c>
      <c r="G185" s="209">
        <v>221</v>
      </c>
    </row>
    <row r="186" spans="1:256" x14ac:dyDescent="0.2">
      <c r="A186" s="206" t="s">
        <v>320</v>
      </c>
      <c r="B186" s="207" t="s">
        <v>584</v>
      </c>
      <c r="C186" s="207" t="s">
        <v>447</v>
      </c>
      <c r="D186" s="207" t="s">
        <v>323</v>
      </c>
      <c r="E186" s="207" t="s">
        <v>450</v>
      </c>
      <c r="F186" s="207" t="s">
        <v>321</v>
      </c>
      <c r="G186" s="209">
        <v>671.09</v>
      </c>
    </row>
    <row r="187" spans="1:256" ht="15.75" x14ac:dyDescent="0.25">
      <c r="A187" s="192" t="s">
        <v>451</v>
      </c>
      <c r="B187" s="246" t="s">
        <v>584</v>
      </c>
      <c r="C187" s="232" t="s">
        <v>328</v>
      </c>
      <c r="D187" s="232"/>
      <c r="E187" s="232"/>
      <c r="F187" s="232"/>
      <c r="G187" s="233">
        <f>SUM(G188+G202+G240+G252+G230)</f>
        <v>463463.6</v>
      </c>
    </row>
    <row r="188" spans="1:256" x14ac:dyDescent="0.2">
      <c r="A188" s="226" t="s">
        <v>452</v>
      </c>
      <c r="B188" s="198" t="s">
        <v>584</v>
      </c>
      <c r="C188" s="197" t="s">
        <v>328</v>
      </c>
      <c r="D188" s="197" t="s">
        <v>297</v>
      </c>
      <c r="E188" s="197"/>
      <c r="F188" s="197"/>
      <c r="G188" s="199">
        <f>SUM(G189+G191+G193+G195+G197+G199)</f>
        <v>161409.28</v>
      </c>
    </row>
    <row r="189" spans="1:256" ht="25.5" x14ac:dyDescent="0.2">
      <c r="A189" s="202" t="s">
        <v>618</v>
      </c>
      <c r="B189" s="242" t="s">
        <v>584</v>
      </c>
      <c r="C189" s="222" t="s">
        <v>328</v>
      </c>
      <c r="D189" s="222" t="s">
        <v>297</v>
      </c>
      <c r="E189" s="222" t="s">
        <v>454</v>
      </c>
      <c r="F189" s="222"/>
      <c r="G189" s="205">
        <f>SUM(G190)</f>
        <v>38641.29</v>
      </c>
    </row>
    <row r="190" spans="1:256" ht="25.5" x14ac:dyDescent="0.2">
      <c r="A190" s="206" t="s">
        <v>368</v>
      </c>
      <c r="B190" s="207" t="s">
        <v>584</v>
      </c>
      <c r="C190" s="207" t="s">
        <v>328</v>
      </c>
      <c r="D190" s="207" t="s">
        <v>297</v>
      </c>
      <c r="E190" s="207" t="s">
        <v>454</v>
      </c>
      <c r="F190" s="207" t="s">
        <v>369</v>
      </c>
      <c r="G190" s="209">
        <v>38641.29</v>
      </c>
      <c r="IU190" s="172"/>
      <c r="IV190" s="172"/>
    </row>
    <row r="191" spans="1:256" ht="89.25" x14ac:dyDescent="0.2">
      <c r="A191" s="244" t="s">
        <v>619</v>
      </c>
      <c r="B191" s="204" t="s">
        <v>584</v>
      </c>
      <c r="C191" s="222" t="s">
        <v>328</v>
      </c>
      <c r="D191" s="222" t="s">
        <v>297</v>
      </c>
      <c r="E191" s="222" t="s">
        <v>456</v>
      </c>
      <c r="F191" s="222"/>
      <c r="G191" s="205">
        <f>SUM(G192)</f>
        <v>117650.09</v>
      </c>
      <c r="IU191" s="210"/>
      <c r="IV191" s="210"/>
    </row>
    <row r="192" spans="1:256" ht="25.5" x14ac:dyDescent="0.2">
      <c r="A192" s="206" t="s">
        <v>368</v>
      </c>
      <c r="B192" s="208" t="s">
        <v>584</v>
      </c>
      <c r="C192" s="207" t="s">
        <v>328</v>
      </c>
      <c r="D192" s="207" t="s">
        <v>297</v>
      </c>
      <c r="E192" s="207" t="s">
        <v>456</v>
      </c>
      <c r="F192" s="207" t="s">
        <v>369</v>
      </c>
      <c r="G192" s="209">
        <v>117650.09</v>
      </c>
      <c r="IU192" s="210"/>
      <c r="IV192" s="210"/>
    </row>
    <row r="193" spans="1:256" ht="25.5" x14ac:dyDescent="0.2">
      <c r="A193" s="202" t="s">
        <v>595</v>
      </c>
      <c r="B193" s="204" t="s">
        <v>584</v>
      </c>
      <c r="C193" s="222" t="s">
        <v>328</v>
      </c>
      <c r="D193" s="222" t="s">
        <v>297</v>
      </c>
      <c r="E193" s="222" t="s">
        <v>359</v>
      </c>
      <c r="F193" s="222"/>
      <c r="G193" s="205">
        <f>SUM(G194)</f>
        <v>438</v>
      </c>
      <c r="IU193" s="210"/>
      <c r="IV193" s="210"/>
    </row>
    <row r="194" spans="1:256" ht="25.5" x14ac:dyDescent="0.2">
      <c r="A194" s="206" t="s">
        <v>368</v>
      </c>
      <c r="B194" s="208" t="s">
        <v>584</v>
      </c>
      <c r="C194" s="207" t="s">
        <v>328</v>
      </c>
      <c r="D194" s="207" t="s">
        <v>297</v>
      </c>
      <c r="E194" s="207" t="s">
        <v>359</v>
      </c>
      <c r="F194" s="207" t="s">
        <v>369</v>
      </c>
      <c r="G194" s="209">
        <v>438</v>
      </c>
    </row>
    <row r="195" spans="1:256" s="172" customFormat="1" ht="25.5" x14ac:dyDescent="0.2">
      <c r="A195" s="228" t="s">
        <v>457</v>
      </c>
      <c r="B195" s="204" t="s">
        <v>584</v>
      </c>
      <c r="C195" s="222" t="s">
        <v>328</v>
      </c>
      <c r="D195" s="222" t="s">
        <v>297</v>
      </c>
      <c r="E195" s="222" t="s">
        <v>458</v>
      </c>
      <c r="F195" s="222"/>
      <c r="G195" s="205">
        <f>SUM(G196)</f>
        <v>829.75</v>
      </c>
    </row>
    <row r="196" spans="1:256" s="210" customFormat="1" ht="25.5" x14ac:dyDescent="0.2">
      <c r="A196" s="206" t="s">
        <v>368</v>
      </c>
      <c r="B196" s="208" t="s">
        <v>584</v>
      </c>
      <c r="C196" s="207" t="s">
        <v>328</v>
      </c>
      <c r="D196" s="207" t="s">
        <v>297</v>
      </c>
      <c r="E196" s="207" t="s">
        <v>458</v>
      </c>
      <c r="F196" s="207" t="s">
        <v>369</v>
      </c>
      <c r="G196" s="209">
        <v>829.75</v>
      </c>
    </row>
    <row r="197" spans="1:256" ht="89.25" x14ac:dyDescent="0.2">
      <c r="A197" s="332" t="s">
        <v>459</v>
      </c>
      <c r="B197" s="204" t="s">
        <v>584</v>
      </c>
      <c r="C197" s="222" t="s">
        <v>328</v>
      </c>
      <c r="D197" s="222" t="s">
        <v>297</v>
      </c>
      <c r="E197" s="222" t="s">
        <v>460</v>
      </c>
      <c r="F197" s="222"/>
      <c r="G197" s="205">
        <f>SUM(G198)</f>
        <v>974.97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  <c r="HW197" s="172"/>
      <c r="HX197" s="172"/>
      <c r="HY197" s="172"/>
      <c r="HZ197" s="172"/>
      <c r="IA197" s="172"/>
      <c r="IB197" s="172"/>
      <c r="IC197" s="172"/>
      <c r="ID197" s="172"/>
      <c r="IE197" s="172"/>
      <c r="IF197" s="172"/>
      <c r="IG197" s="172"/>
      <c r="IH197" s="172"/>
      <c r="II197" s="172"/>
      <c r="IJ197" s="172"/>
      <c r="IK197" s="172"/>
      <c r="IL197" s="172"/>
      <c r="IM197" s="172"/>
      <c r="IN197" s="172"/>
      <c r="IO197" s="172"/>
      <c r="IP197" s="172"/>
      <c r="IQ197" s="172"/>
      <c r="IR197" s="172"/>
      <c r="IS197" s="172"/>
      <c r="IT197" s="172"/>
      <c r="IU197" s="172"/>
      <c r="IV197" s="172"/>
    </row>
    <row r="198" spans="1:256" ht="25.5" x14ac:dyDescent="0.2">
      <c r="A198" s="206" t="s">
        <v>368</v>
      </c>
      <c r="B198" s="208" t="s">
        <v>584</v>
      </c>
      <c r="C198" s="207" t="s">
        <v>328</v>
      </c>
      <c r="D198" s="207" t="s">
        <v>297</v>
      </c>
      <c r="E198" s="207" t="s">
        <v>460</v>
      </c>
      <c r="F198" s="207" t="s">
        <v>369</v>
      </c>
      <c r="G198" s="209">
        <v>974.97</v>
      </c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/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72"/>
      <c r="FA198" s="172"/>
      <c r="FB198" s="172"/>
      <c r="FC198" s="172"/>
      <c r="FD198" s="172"/>
      <c r="FE198" s="172"/>
      <c r="FF198" s="172"/>
      <c r="FG198" s="172"/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  <c r="HK198" s="172"/>
      <c r="HL198" s="172"/>
      <c r="HM198" s="172"/>
      <c r="HN198" s="172"/>
      <c r="HO198" s="172"/>
      <c r="HP198" s="172"/>
      <c r="HQ198" s="172"/>
      <c r="HR198" s="172"/>
      <c r="HS198" s="172"/>
      <c r="HT198" s="172"/>
      <c r="HU198" s="172"/>
      <c r="HV198" s="172"/>
      <c r="HW198" s="172"/>
      <c r="HX198" s="172"/>
      <c r="HY198" s="172"/>
      <c r="HZ198" s="172"/>
      <c r="IA198" s="172"/>
      <c r="IB198" s="172"/>
      <c r="IC198" s="172"/>
      <c r="ID198" s="172"/>
      <c r="IE198" s="172"/>
      <c r="IF198" s="172"/>
      <c r="IG198" s="172"/>
      <c r="IH198" s="172"/>
      <c r="II198" s="172"/>
      <c r="IJ198" s="172"/>
      <c r="IK198" s="172"/>
      <c r="IL198" s="172"/>
      <c r="IM198" s="172"/>
      <c r="IN198" s="172"/>
      <c r="IO198" s="172"/>
      <c r="IP198" s="172"/>
      <c r="IQ198" s="172"/>
      <c r="IR198" s="172"/>
      <c r="IS198" s="172"/>
      <c r="IT198" s="172"/>
      <c r="IU198" s="172"/>
      <c r="IV198" s="172"/>
    </row>
    <row r="199" spans="1:256" s="172" customFormat="1" x14ac:dyDescent="0.2">
      <c r="A199" s="202" t="s">
        <v>370</v>
      </c>
      <c r="B199" s="247">
        <v>510</v>
      </c>
      <c r="C199" s="204" t="s">
        <v>328</v>
      </c>
      <c r="D199" s="204" t="s">
        <v>297</v>
      </c>
      <c r="E199" s="204"/>
      <c r="F199" s="204"/>
      <c r="G199" s="205">
        <f>SUM(G201+G200)</f>
        <v>2875.18</v>
      </c>
    </row>
    <row r="200" spans="1:256" s="210" customFormat="1" ht="25.5" x14ac:dyDescent="0.2">
      <c r="A200" s="206" t="s">
        <v>368</v>
      </c>
      <c r="B200" s="248">
        <v>510</v>
      </c>
      <c r="C200" s="208" t="s">
        <v>328</v>
      </c>
      <c r="D200" s="208" t="s">
        <v>297</v>
      </c>
      <c r="E200" s="208" t="s">
        <v>371</v>
      </c>
      <c r="F200" s="208" t="s">
        <v>369</v>
      </c>
      <c r="G200" s="209">
        <v>2000</v>
      </c>
    </row>
    <row r="201" spans="1:256" s="210" customFormat="1" ht="25.5" x14ac:dyDescent="0.2">
      <c r="A201" s="206" t="s">
        <v>368</v>
      </c>
      <c r="B201" s="248">
        <v>510</v>
      </c>
      <c r="C201" s="208" t="s">
        <v>328</v>
      </c>
      <c r="D201" s="208" t="s">
        <v>297</v>
      </c>
      <c r="E201" s="208" t="s">
        <v>461</v>
      </c>
      <c r="F201" s="208" t="s">
        <v>369</v>
      </c>
      <c r="G201" s="209">
        <v>875.18</v>
      </c>
    </row>
    <row r="202" spans="1:256" x14ac:dyDescent="0.2">
      <c r="A202" s="226" t="s">
        <v>462</v>
      </c>
      <c r="B202" s="198" t="s">
        <v>584</v>
      </c>
      <c r="C202" s="197" t="s">
        <v>328</v>
      </c>
      <c r="D202" s="197" t="s">
        <v>299</v>
      </c>
      <c r="E202" s="197"/>
      <c r="F202" s="197"/>
      <c r="G202" s="199">
        <f>SUM(G214+G216+G220+G222+G224+G218+G205+G211+G203+G207+G209+G226)</f>
        <v>254640.68999999997</v>
      </c>
      <c r="IU202" s="210"/>
      <c r="IV202" s="210"/>
    </row>
    <row r="203" spans="1:256" s="172" customFormat="1" ht="38.25" x14ac:dyDescent="0.2">
      <c r="A203" s="202" t="s">
        <v>463</v>
      </c>
      <c r="B203" s="204" t="s">
        <v>584</v>
      </c>
      <c r="C203" s="222" t="s">
        <v>328</v>
      </c>
      <c r="D203" s="222" t="s">
        <v>299</v>
      </c>
      <c r="E203" s="222" t="s">
        <v>464</v>
      </c>
      <c r="F203" s="222"/>
      <c r="G203" s="205">
        <f>SUM(G204)</f>
        <v>4028.06</v>
      </c>
    </row>
    <row r="204" spans="1:256" s="210" customFormat="1" ht="25.5" x14ac:dyDescent="0.2">
      <c r="A204" s="206" t="s">
        <v>368</v>
      </c>
      <c r="B204" s="208" t="s">
        <v>584</v>
      </c>
      <c r="C204" s="207" t="s">
        <v>328</v>
      </c>
      <c r="D204" s="207" t="s">
        <v>299</v>
      </c>
      <c r="E204" s="207" t="s">
        <v>464</v>
      </c>
      <c r="F204" s="207" t="s">
        <v>369</v>
      </c>
      <c r="G204" s="209">
        <v>4028.06</v>
      </c>
    </row>
    <row r="205" spans="1:256" s="172" customFormat="1" ht="25.5" x14ac:dyDescent="0.2">
      <c r="A205" s="228" t="s">
        <v>457</v>
      </c>
      <c r="B205" s="204" t="s">
        <v>584</v>
      </c>
      <c r="C205" s="222" t="s">
        <v>328</v>
      </c>
      <c r="D205" s="222" t="s">
        <v>299</v>
      </c>
      <c r="E205" s="222" t="s">
        <v>458</v>
      </c>
      <c r="F205" s="222"/>
      <c r="G205" s="205">
        <f>SUM(G206)</f>
        <v>8206.7199999999993</v>
      </c>
    </row>
    <row r="206" spans="1:256" s="210" customFormat="1" ht="25.5" x14ac:dyDescent="0.2">
      <c r="A206" s="206" t="s">
        <v>368</v>
      </c>
      <c r="B206" s="208" t="s">
        <v>584</v>
      </c>
      <c r="C206" s="207" t="s">
        <v>328</v>
      </c>
      <c r="D206" s="207" t="s">
        <v>299</v>
      </c>
      <c r="E206" s="207" t="s">
        <v>458</v>
      </c>
      <c r="F206" s="207" t="s">
        <v>369</v>
      </c>
      <c r="G206" s="209">
        <v>8206.7199999999993</v>
      </c>
    </row>
    <row r="207" spans="1:256" s="210" customFormat="1" ht="38.25" x14ac:dyDescent="0.2">
      <c r="A207" s="31" t="s">
        <v>465</v>
      </c>
      <c r="B207" s="204" t="s">
        <v>584</v>
      </c>
      <c r="C207" s="222" t="s">
        <v>328</v>
      </c>
      <c r="D207" s="222" t="s">
        <v>299</v>
      </c>
      <c r="E207" s="222" t="s">
        <v>620</v>
      </c>
      <c r="F207" s="222"/>
      <c r="G207" s="205">
        <f>SUM(G208)</f>
        <v>6337.73</v>
      </c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8"/>
      <c r="FT207" s="178"/>
      <c r="FU207" s="178"/>
      <c r="FV207" s="178"/>
      <c r="FW207" s="178"/>
      <c r="FX207" s="178"/>
      <c r="FY207" s="178"/>
      <c r="FZ207" s="178"/>
      <c r="GA207" s="178"/>
      <c r="GB207" s="178"/>
      <c r="GC207" s="178"/>
      <c r="GD207" s="178"/>
      <c r="GE207" s="178"/>
      <c r="GF207" s="178"/>
      <c r="GG207" s="178"/>
      <c r="GH207" s="178"/>
      <c r="GI207" s="178"/>
      <c r="GJ207" s="178"/>
      <c r="GK207" s="178"/>
      <c r="GL207" s="178"/>
      <c r="GM207" s="178"/>
      <c r="GN207" s="178"/>
      <c r="GO207" s="178"/>
      <c r="GP207" s="178"/>
      <c r="GQ207" s="178"/>
      <c r="GR207" s="178"/>
      <c r="GS207" s="178"/>
      <c r="GT207" s="178"/>
      <c r="GU207" s="178"/>
      <c r="GV207" s="178"/>
      <c r="GW207" s="178"/>
      <c r="GX207" s="178"/>
      <c r="GY207" s="178"/>
      <c r="GZ207" s="178"/>
      <c r="HA207" s="178"/>
      <c r="HB207" s="178"/>
      <c r="HC207" s="178"/>
      <c r="HD207" s="178"/>
      <c r="HE207" s="178"/>
      <c r="HF207" s="178"/>
      <c r="HG207" s="178"/>
      <c r="HH207" s="178"/>
      <c r="HI207" s="178"/>
      <c r="HJ207" s="178"/>
      <c r="HK207" s="178"/>
      <c r="HL207" s="178"/>
      <c r="HM207" s="178"/>
      <c r="HN207" s="178"/>
      <c r="HO207" s="178"/>
      <c r="HP207" s="178"/>
      <c r="HQ207" s="178"/>
      <c r="HR207" s="178"/>
      <c r="HS207" s="178"/>
      <c r="HT207" s="178"/>
      <c r="HU207" s="178"/>
      <c r="HV207" s="178"/>
      <c r="HW207" s="178"/>
      <c r="HX207" s="178"/>
      <c r="HY207" s="178"/>
      <c r="HZ207" s="178"/>
      <c r="IA207" s="178"/>
      <c r="IB207" s="178"/>
      <c r="IC207" s="178"/>
      <c r="ID207" s="178"/>
      <c r="IE207" s="178"/>
      <c r="IF207" s="178"/>
      <c r="IG207" s="178"/>
      <c r="IH207" s="178"/>
      <c r="II207" s="178"/>
      <c r="IJ207" s="178"/>
      <c r="IK207" s="178"/>
      <c r="IL207" s="178"/>
      <c r="IM207" s="178"/>
      <c r="IN207" s="178"/>
      <c r="IO207" s="178"/>
      <c r="IP207" s="178"/>
      <c r="IQ207" s="178"/>
      <c r="IR207" s="178"/>
      <c r="IS207" s="178"/>
      <c r="IT207" s="178"/>
    </row>
    <row r="208" spans="1:256" s="210" customFormat="1" ht="25.5" x14ac:dyDescent="0.2">
      <c r="A208" s="206" t="s">
        <v>368</v>
      </c>
      <c r="B208" s="208" t="s">
        <v>584</v>
      </c>
      <c r="C208" s="207" t="s">
        <v>328</v>
      </c>
      <c r="D208" s="207" t="s">
        <v>299</v>
      </c>
      <c r="E208" s="207" t="s">
        <v>620</v>
      </c>
      <c r="F208" s="207" t="s">
        <v>369</v>
      </c>
      <c r="G208" s="209">
        <v>6337.73</v>
      </c>
    </row>
    <row r="209" spans="1:256" s="210" customFormat="1" ht="38.25" x14ac:dyDescent="0.2">
      <c r="A209" s="31" t="s">
        <v>465</v>
      </c>
      <c r="B209" s="204" t="s">
        <v>584</v>
      </c>
      <c r="C209" s="222" t="s">
        <v>328</v>
      </c>
      <c r="D209" s="222" t="s">
        <v>299</v>
      </c>
      <c r="E209" s="222" t="s">
        <v>467</v>
      </c>
      <c r="F209" s="222"/>
      <c r="G209" s="205">
        <f>SUM(G210)</f>
        <v>1833.97</v>
      </c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178"/>
      <c r="DJ209" s="178"/>
      <c r="DK209" s="178"/>
      <c r="DL209" s="178"/>
      <c r="DM209" s="178"/>
      <c r="DN209" s="178"/>
      <c r="DO209" s="178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178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8"/>
      <c r="ER209" s="178"/>
      <c r="ES209" s="178"/>
      <c r="ET209" s="178"/>
      <c r="EU209" s="178"/>
      <c r="EV209" s="178"/>
      <c r="EW209" s="178"/>
      <c r="EX209" s="178"/>
      <c r="EY209" s="178"/>
      <c r="EZ209" s="178"/>
      <c r="FA209" s="178"/>
      <c r="FB209" s="178"/>
      <c r="FC209" s="178"/>
      <c r="FD209" s="178"/>
      <c r="FE209" s="178"/>
      <c r="FF209" s="178"/>
      <c r="FG209" s="178"/>
      <c r="FH209" s="178"/>
      <c r="FI209" s="178"/>
      <c r="FJ209" s="178"/>
      <c r="FK209" s="178"/>
      <c r="FL209" s="178"/>
      <c r="FM209" s="178"/>
      <c r="FN209" s="178"/>
      <c r="FO209" s="178"/>
      <c r="FP209" s="178"/>
      <c r="FQ209" s="178"/>
      <c r="FR209" s="178"/>
      <c r="FS209" s="178"/>
      <c r="FT209" s="178"/>
      <c r="FU209" s="178"/>
      <c r="FV209" s="178"/>
      <c r="FW209" s="178"/>
      <c r="FX209" s="178"/>
      <c r="FY209" s="178"/>
      <c r="FZ209" s="178"/>
      <c r="GA209" s="178"/>
      <c r="GB209" s="178"/>
      <c r="GC209" s="178"/>
      <c r="GD209" s="178"/>
      <c r="GE209" s="178"/>
      <c r="GF209" s="178"/>
      <c r="GG209" s="178"/>
      <c r="GH209" s="178"/>
      <c r="GI209" s="178"/>
      <c r="GJ209" s="178"/>
      <c r="GK209" s="178"/>
      <c r="GL209" s="178"/>
      <c r="GM209" s="178"/>
      <c r="GN209" s="178"/>
      <c r="GO209" s="178"/>
      <c r="GP209" s="178"/>
      <c r="GQ209" s="178"/>
      <c r="GR209" s="178"/>
      <c r="GS209" s="178"/>
      <c r="GT209" s="178"/>
      <c r="GU209" s="178"/>
      <c r="GV209" s="178"/>
      <c r="GW209" s="178"/>
      <c r="GX209" s="178"/>
      <c r="GY209" s="178"/>
      <c r="GZ209" s="178"/>
      <c r="HA209" s="178"/>
      <c r="HB209" s="178"/>
      <c r="HC209" s="178"/>
      <c r="HD209" s="178"/>
      <c r="HE209" s="178"/>
      <c r="HF209" s="178"/>
      <c r="HG209" s="178"/>
      <c r="HH209" s="178"/>
      <c r="HI209" s="178"/>
      <c r="HJ209" s="178"/>
      <c r="HK209" s="178"/>
      <c r="HL209" s="178"/>
      <c r="HM209" s="178"/>
      <c r="HN209" s="178"/>
      <c r="HO209" s="178"/>
      <c r="HP209" s="178"/>
      <c r="HQ209" s="178"/>
      <c r="HR209" s="178"/>
      <c r="HS209" s="178"/>
      <c r="HT209" s="178"/>
      <c r="HU209" s="178"/>
      <c r="HV209" s="178"/>
      <c r="HW209" s="178"/>
      <c r="HX209" s="178"/>
      <c r="HY209" s="178"/>
      <c r="HZ209" s="178"/>
      <c r="IA209" s="178"/>
      <c r="IB209" s="178"/>
      <c r="IC209" s="178"/>
      <c r="ID209" s="178"/>
      <c r="IE209" s="178"/>
      <c r="IF209" s="178"/>
      <c r="IG209" s="178"/>
      <c r="IH209" s="178"/>
      <c r="II209" s="178"/>
      <c r="IJ209" s="178"/>
      <c r="IK209" s="178"/>
      <c r="IL209" s="178"/>
      <c r="IM209" s="178"/>
      <c r="IN209" s="178"/>
      <c r="IO209" s="178"/>
      <c r="IP209" s="178"/>
      <c r="IQ209" s="178"/>
      <c r="IR209" s="178"/>
      <c r="IS209" s="178"/>
      <c r="IT209" s="178"/>
    </row>
    <row r="210" spans="1:256" s="210" customFormat="1" ht="25.5" x14ac:dyDescent="0.2">
      <c r="A210" s="206" t="s">
        <v>368</v>
      </c>
      <c r="B210" s="208" t="s">
        <v>584</v>
      </c>
      <c r="C210" s="207" t="s">
        <v>328</v>
      </c>
      <c r="D210" s="207" t="s">
        <v>299</v>
      </c>
      <c r="E210" s="207" t="s">
        <v>467</v>
      </c>
      <c r="F210" s="207" t="s">
        <v>369</v>
      </c>
      <c r="G210" s="209">
        <v>1833.97</v>
      </c>
    </row>
    <row r="211" spans="1:256" s="172" customFormat="1" ht="25.5" x14ac:dyDescent="0.2">
      <c r="A211" s="202" t="s">
        <v>468</v>
      </c>
      <c r="B211" s="204" t="s">
        <v>584</v>
      </c>
      <c r="C211" s="222" t="s">
        <v>328</v>
      </c>
      <c r="D211" s="222" t="s">
        <v>299</v>
      </c>
      <c r="E211" s="222" t="s">
        <v>621</v>
      </c>
      <c r="F211" s="222"/>
      <c r="G211" s="205">
        <f>SUM(G213+G212)</f>
        <v>2021.3</v>
      </c>
    </row>
    <row r="212" spans="1:256" s="172" customFormat="1" x14ac:dyDescent="0.2">
      <c r="A212" s="206" t="s">
        <v>586</v>
      </c>
      <c r="B212" s="208" t="s">
        <v>584</v>
      </c>
      <c r="C212" s="207" t="s">
        <v>328</v>
      </c>
      <c r="D212" s="207" t="s">
        <v>299</v>
      </c>
      <c r="E212" s="207" t="s">
        <v>621</v>
      </c>
      <c r="F212" s="207" t="s">
        <v>312</v>
      </c>
      <c r="G212" s="209">
        <v>1992.5</v>
      </c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10"/>
      <c r="CI212" s="210"/>
      <c r="CJ212" s="210"/>
      <c r="CK212" s="210"/>
      <c r="CL212" s="210"/>
      <c r="CM212" s="210"/>
      <c r="CN212" s="210"/>
      <c r="CO212" s="210"/>
      <c r="CP212" s="210"/>
      <c r="CQ212" s="210"/>
      <c r="CR212" s="210"/>
      <c r="CS212" s="210"/>
      <c r="CT212" s="210"/>
      <c r="CU212" s="210"/>
      <c r="CV212" s="210"/>
      <c r="CW212" s="210"/>
      <c r="CX212" s="210"/>
      <c r="CY212" s="210"/>
      <c r="CZ212" s="210"/>
      <c r="DA212" s="210"/>
      <c r="DB212" s="210"/>
      <c r="DC212" s="210"/>
      <c r="DD212" s="210"/>
      <c r="DE212" s="210"/>
      <c r="DF212" s="210"/>
      <c r="DG212" s="210"/>
      <c r="DH212" s="210"/>
      <c r="DI212" s="210"/>
      <c r="DJ212" s="210"/>
      <c r="DK212" s="210"/>
      <c r="DL212" s="210"/>
      <c r="DM212" s="210"/>
      <c r="DN212" s="210"/>
      <c r="DO212" s="210"/>
      <c r="DP212" s="210"/>
      <c r="DQ212" s="210"/>
      <c r="DR212" s="210"/>
      <c r="DS212" s="210"/>
      <c r="DT212" s="210"/>
      <c r="DU212" s="210"/>
      <c r="DV212" s="210"/>
      <c r="DW212" s="210"/>
      <c r="DX212" s="210"/>
      <c r="DY212" s="210"/>
      <c r="DZ212" s="210"/>
      <c r="EA212" s="210"/>
      <c r="EB212" s="210"/>
      <c r="EC212" s="210"/>
      <c r="ED212" s="210"/>
      <c r="EE212" s="210"/>
      <c r="EF212" s="210"/>
      <c r="EG212" s="210"/>
      <c r="EH212" s="210"/>
      <c r="EI212" s="210"/>
      <c r="EJ212" s="210"/>
      <c r="EK212" s="210"/>
      <c r="EL212" s="210"/>
      <c r="EM212" s="210"/>
      <c r="EN212" s="210"/>
      <c r="EO212" s="210"/>
      <c r="EP212" s="210"/>
      <c r="EQ212" s="210"/>
      <c r="ER212" s="210"/>
      <c r="ES212" s="210"/>
      <c r="ET212" s="210"/>
      <c r="EU212" s="210"/>
      <c r="EV212" s="210"/>
      <c r="EW212" s="210"/>
      <c r="EX212" s="210"/>
      <c r="EY212" s="210"/>
      <c r="EZ212" s="210"/>
      <c r="FA212" s="210"/>
      <c r="FB212" s="210"/>
      <c r="FC212" s="210"/>
      <c r="FD212" s="210"/>
      <c r="FE212" s="210"/>
      <c r="FF212" s="210"/>
      <c r="FG212" s="210"/>
      <c r="FH212" s="210"/>
      <c r="FI212" s="210"/>
      <c r="FJ212" s="210"/>
      <c r="FK212" s="210"/>
      <c r="FL212" s="210"/>
      <c r="FM212" s="210"/>
      <c r="FN212" s="210"/>
      <c r="FO212" s="210"/>
      <c r="FP212" s="210"/>
      <c r="FQ212" s="210"/>
      <c r="FR212" s="210"/>
      <c r="FS212" s="210"/>
      <c r="FT212" s="210"/>
      <c r="FU212" s="210"/>
      <c r="FV212" s="210"/>
      <c r="FW212" s="210"/>
      <c r="FX212" s="210"/>
      <c r="FY212" s="210"/>
      <c r="FZ212" s="210"/>
      <c r="GA212" s="210"/>
      <c r="GB212" s="210"/>
      <c r="GC212" s="210"/>
      <c r="GD212" s="210"/>
      <c r="GE212" s="210"/>
      <c r="GF212" s="210"/>
      <c r="GG212" s="210"/>
      <c r="GH212" s="210"/>
      <c r="GI212" s="210"/>
      <c r="GJ212" s="210"/>
      <c r="GK212" s="210"/>
      <c r="GL212" s="210"/>
      <c r="GM212" s="210"/>
      <c r="GN212" s="210"/>
      <c r="GO212" s="210"/>
      <c r="GP212" s="210"/>
      <c r="GQ212" s="210"/>
      <c r="GR212" s="210"/>
      <c r="GS212" s="210"/>
      <c r="GT212" s="210"/>
      <c r="GU212" s="210"/>
      <c r="GV212" s="210"/>
      <c r="GW212" s="210"/>
      <c r="GX212" s="210"/>
      <c r="GY212" s="210"/>
      <c r="GZ212" s="210"/>
      <c r="HA212" s="210"/>
      <c r="HB212" s="210"/>
      <c r="HC212" s="210"/>
      <c r="HD212" s="210"/>
      <c r="HE212" s="210"/>
      <c r="HF212" s="210"/>
      <c r="HG212" s="210"/>
      <c r="HH212" s="210"/>
      <c r="HI212" s="210"/>
      <c r="HJ212" s="210"/>
      <c r="HK212" s="210"/>
      <c r="HL212" s="210"/>
      <c r="HM212" s="210"/>
      <c r="HN212" s="210"/>
      <c r="HO212" s="210"/>
      <c r="HP212" s="210"/>
      <c r="HQ212" s="210"/>
      <c r="HR212" s="210"/>
      <c r="HS212" s="210"/>
      <c r="HT212" s="210"/>
      <c r="HU212" s="210"/>
      <c r="HV212" s="210"/>
      <c r="HW212" s="210"/>
      <c r="HX212" s="210"/>
      <c r="HY212" s="210"/>
      <c r="HZ212" s="210"/>
      <c r="IA212" s="210"/>
      <c r="IB212" s="210"/>
      <c r="IC212" s="210"/>
      <c r="ID212" s="210"/>
      <c r="IE212" s="210"/>
      <c r="IF212" s="210"/>
      <c r="IG212" s="210"/>
      <c r="IH212" s="210"/>
      <c r="II212" s="210"/>
      <c r="IJ212" s="210"/>
      <c r="IK212" s="210"/>
      <c r="IL212" s="210"/>
      <c r="IM212" s="210"/>
      <c r="IN212" s="210"/>
      <c r="IO212" s="210"/>
      <c r="IP212" s="210"/>
      <c r="IQ212" s="210"/>
      <c r="IR212" s="210"/>
      <c r="IS212" s="210"/>
      <c r="IT212" s="210"/>
      <c r="IU212" s="210"/>
      <c r="IV212" s="210"/>
    </row>
    <row r="213" spans="1:256" ht="25.5" x14ac:dyDescent="0.2">
      <c r="A213" s="206" t="s">
        <v>368</v>
      </c>
      <c r="B213" s="208" t="s">
        <v>584</v>
      </c>
      <c r="C213" s="207" t="s">
        <v>328</v>
      </c>
      <c r="D213" s="207" t="s">
        <v>299</v>
      </c>
      <c r="E213" s="207" t="s">
        <v>621</v>
      </c>
      <c r="F213" s="222" t="s">
        <v>369</v>
      </c>
      <c r="G213" s="205">
        <v>28.8</v>
      </c>
      <c r="IU213" s="210"/>
      <c r="IV213" s="210"/>
    </row>
    <row r="214" spans="1:256" s="172" customFormat="1" ht="25.5" x14ac:dyDescent="0.2">
      <c r="A214" s="202" t="s">
        <v>595</v>
      </c>
      <c r="B214" s="204" t="s">
        <v>584</v>
      </c>
      <c r="C214" s="204" t="s">
        <v>328</v>
      </c>
      <c r="D214" s="204" t="s">
        <v>299</v>
      </c>
      <c r="E214" s="204" t="s">
        <v>359</v>
      </c>
      <c r="F214" s="204"/>
      <c r="G214" s="243">
        <f>SUM(G215)</f>
        <v>620.76</v>
      </c>
    </row>
    <row r="215" spans="1:256" s="210" customFormat="1" ht="25.5" x14ac:dyDescent="0.2">
      <c r="A215" s="206" t="s">
        <v>368</v>
      </c>
      <c r="B215" s="208" t="s">
        <v>584</v>
      </c>
      <c r="C215" s="208" t="s">
        <v>328</v>
      </c>
      <c r="D215" s="208" t="s">
        <v>299</v>
      </c>
      <c r="E215" s="208" t="s">
        <v>359</v>
      </c>
      <c r="F215" s="208" t="s">
        <v>369</v>
      </c>
      <c r="G215" s="240">
        <v>620.76</v>
      </c>
    </row>
    <row r="216" spans="1:256" s="172" customFormat="1" ht="25.5" x14ac:dyDescent="0.2">
      <c r="A216" s="249" t="s">
        <v>618</v>
      </c>
      <c r="B216" s="204" t="s">
        <v>584</v>
      </c>
      <c r="C216" s="222" t="s">
        <v>328</v>
      </c>
      <c r="D216" s="222" t="s">
        <v>299</v>
      </c>
      <c r="E216" s="222" t="s">
        <v>470</v>
      </c>
      <c r="F216" s="222"/>
      <c r="G216" s="205">
        <f>SUM(G217)</f>
        <v>27293.01</v>
      </c>
    </row>
    <row r="217" spans="1:256" s="210" customFormat="1" ht="25.5" x14ac:dyDescent="0.2">
      <c r="A217" s="206" t="s">
        <v>368</v>
      </c>
      <c r="B217" s="207" t="s">
        <v>584</v>
      </c>
      <c r="C217" s="207" t="s">
        <v>328</v>
      </c>
      <c r="D217" s="207" t="s">
        <v>299</v>
      </c>
      <c r="E217" s="207" t="s">
        <v>470</v>
      </c>
      <c r="F217" s="207" t="s">
        <v>369</v>
      </c>
      <c r="G217" s="209">
        <v>27293.01</v>
      </c>
    </row>
    <row r="218" spans="1:256" s="172" customFormat="1" ht="25.5" x14ac:dyDescent="0.2">
      <c r="A218" s="202" t="s">
        <v>471</v>
      </c>
      <c r="B218" s="222" t="s">
        <v>584</v>
      </c>
      <c r="C218" s="222" t="s">
        <v>328</v>
      </c>
      <c r="D218" s="222" t="s">
        <v>299</v>
      </c>
      <c r="E218" s="222" t="s">
        <v>472</v>
      </c>
      <c r="F218" s="222"/>
      <c r="G218" s="205">
        <f>SUM(G219)</f>
        <v>13048.53</v>
      </c>
    </row>
    <row r="219" spans="1:256" s="229" customFormat="1" ht="26.25" x14ac:dyDescent="0.25">
      <c r="A219" s="206" t="s">
        <v>368</v>
      </c>
      <c r="B219" s="207" t="s">
        <v>584</v>
      </c>
      <c r="C219" s="207" t="s">
        <v>328</v>
      </c>
      <c r="D219" s="207" t="s">
        <v>299</v>
      </c>
      <c r="E219" s="207" t="s">
        <v>472</v>
      </c>
      <c r="F219" s="207" t="s">
        <v>369</v>
      </c>
      <c r="G219" s="209">
        <v>13048.53</v>
      </c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10"/>
      <c r="CI219" s="210"/>
      <c r="CJ219" s="210"/>
      <c r="CK219" s="210"/>
      <c r="CL219" s="210"/>
      <c r="CM219" s="210"/>
      <c r="CN219" s="210"/>
      <c r="CO219" s="210"/>
      <c r="CP219" s="210"/>
      <c r="CQ219" s="210"/>
      <c r="CR219" s="210"/>
      <c r="CS219" s="210"/>
      <c r="CT219" s="210"/>
      <c r="CU219" s="210"/>
      <c r="CV219" s="210"/>
      <c r="CW219" s="210"/>
      <c r="CX219" s="210"/>
      <c r="CY219" s="210"/>
      <c r="CZ219" s="210"/>
      <c r="DA219" s="210"/>
      <c r="DB219" s="210"/>
      <c r="DC219" s="210"/>
      <c r="DD219" s="210"/>
      <c r="DE219" s="210"/>
      <c r="DF219" s="210"/>
      <c r="DG219" s="210"/>
      <c r="DH219" s="210"/>
      <c r="DI219" s="210"/>
      <c r="DJ219" s="210"/>
      <c r="DK219" s="210"/>
      <c r="DL219" s="210"/>
      <c r="DM219" s="210"/>
      <c r="DN219" s="210"/>
      <c r="DO219" s="210"/>
      <c r="DP219" s="210"/>
      <c r="DQ219" s="210"/>
      <c r="DR219" s="210"/>
      <c r="DS219" s="210"/>
      <c r="DT219" s="210"/>
      <c r="DU219" s="210"/>
      <c r="DV219" s="210"/>
      <c r="DW219" s="210"/>
      <c r="DX219" s="210"/>
      <c r="DY219" s="210"/>
      <c r="DZ219" s="210"/>
      <c r="EA219" s="210"/>
      <c r="EB219" s="210"/>
      <c r="EC219" s="210"/>
      <c r="ED219" s="210"/>
      <c r="EE219" s="210"/>
      <c r="EF219" s="210"/>
      <c r="EG219" s="210"/>
      <c r="EH219" s="210"/>
      <c r="EI219" s="210"/>
      <c r="EJ219" s="210"/>
      <c r="EK219" s="210"/>
      <c r="EL219" s="210"/>
      <c r="EM219" s="210"/>
      <c r="EN219" s="210"/>
      <c r="EO219" s="210"/>
      <c r="EP219" s="210"/>
      <c r="EQ219" s="210"/>
      <c r="ER219" s="210"/>
      <c r="ES219" s="210"/>
      <c r="ET219" s="210"/>
      <c r="EU219" s="210"/>
      <c r="EV219" s="210"/>
      <c r="EW219" s="210"/>
      <c r="EX219" s="210"/>
      <c r="EY219" s="210"/>
      <c r="EZ219" s="210"/>
      <c r="FA219" s="210"/>
      <c r="FB219" s="210"/>
      <c r="FC219" s="210"/>
      <c r="FD219" s="210"/>
      <c r="FE219" s="210"/>
      <c r="FF219" s="210"/>
      <c r="FG219" s="210"/>
      <c r="FH219" s="210"/>
      <c r="FI219" s="210"/>
      <c r="FJ219" s="210"/>
      <c r="FK219" s="210"/>
      <c r="FL219" s="210"/>
      <c r="FM219" s="210"/>
      <c r="FN219" s="210"/>
      <c r="FO219" s="210"/>
      <c r="FP219" s="210"/>
      <c r="FQ219" s="210"/>
      <c r="FR219" s="210"/>
      <c r="FS219" s="210"/>
      <c r="FT219" s="210"/>
      <c r="FU219" s="210"/>
      <c r="FV219" s="210"/>
      <c r="FW219" s="210"/>
      <c r="FX219" s="210"/>
      <c r="FY219" s="210"/>
      <c r="FZ219" s="210"/>
      <c r="GA219" s="210"/>
      <c r="GB219" s="210"/>
      <c r="GC219" s="210"/>
      <c r="GD219" s="210"/>
      <c r="GE219" s="210"/>
      <c r="GF219" s="210"/>
      <c r="GG219" s="210"/>
      <c r="GH219" s="210"/>
      <c r="GI219" s="210"/>
      <c r="GJ219" s="210"/>
      <c r="GK219" s="210"/>
      <c r="GL219" s="210"/>
      <c r="GM219" s="210"/>
      <c r="GN219" s="210"/>
      <c r="GO219" s="210"/>
      <c r="GP219" s="210"/>
      <c r="GQ219" s="210"/>
      <c r="GR219" s="210"/>
      <c r="GS219" s="210"/>
      <c r="GT219" s="210"/>
      <c r="GU219" s="210"/>
      <c r="GV219" s="210"/>
      <c r="GW219" s="210"/>
      <c r="GX219" s="210"/>
      <c r="GY219" s="210"/>
      <c r="GZ219" s="210"/>
      <c r="HA219" s="210"/>
      <c r="HB219" s="210"/>
      <c r="HC219" s="210"/>
      <c r="HD219" s="210"/>
      <c r="HE219" s="210"/>
      <c r="HF219" s="210"/>
      <c r="HG219" s="210"/>
      <c r="HH219" s="210"/>
      <c r="HI219" s="210"/>
      <c r="HJ219" s="210"/>
      <c r="HK219" s="210"/>
      <c r="HL219" s="210"/>
      <c r="HM219" s="210"/>
      <c r="HN219" s="210"/>
      <c r="HO219" s="210"/>
      <c r="HP219" s="210"/>
      <c r="HQ219" s="210"/>
      <c r="HR219" s="210"/>
      <c r="HS219" s="210"/>
      <c r="HT219" s="210"/>
      <c r="HU219" s="210"/>
      <c r="HV219" s="210"/>
      <c r="HW219" s="210"/>
      <c r="HX219" s="210"/>
      <c r="HY219" s="210"/>
      <c r="HZ219" s="210"/>
      <c r="IA219" s="210"/>
      <c r="IB219" s="210"/>
      <c r="IC219" s="210"/>
      <c r="ID219" s="210"/>
      <c r="IE219" s="210"/>
      <c r="IF219" s="210"/>
      <c r="IG219" s="210"/>
      <c r="IH219" s="210"/>
      <c r="II219" s="210"/>
      <c r="IJ219" s="210"/>
      <c r="IK219" s="210"/>
      <c r="IL219" s="210"/>
      <c r="IM219" s="210"/>
      <c r="IN219" s="210"/>
      <c r="IO219" s="210"/>
      <c r="IP219" s="210"/>
      <c r="IQ219" s="210"/>
      <c r="IR219" s="210"/>
      <c r="IS219" s="210"/>
      <c r="IT219" s="210"/>
    </row>
    <row r="220" spans="1:256" s="224" customFormat="1" ht="89.25" x14ac:dyDescent="0.2">
      <c r="A220" s="244" t="s">
        <v>619</v>
      </c>
      <c r="B220" s="204" t="s">
        <v>584</v>
      </c>
      <c r="C220" s="222" t="s">
        <v>328</v>
      </c>
      <c r="D220" s="222" t="s">
        <v>299</v>
      </c>
      <c r="E220" s="222" t="s">
        <v>473</v>
      </c>
      <c r="F220" s="222"/>
      <c r="G220" s="205">
        <f>SUM(G221)</f>
        <v>113419.68</v>
      </c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  <c r="CA220" s="172"/>
      <c r="CB220" s="172"/>
      <c r="CC220" s="172"/>
      <c r="CD220" s="172"/>
      <c r="CE220" s="172"/>
      <c r="CF220" s="172"/>
      <c r="CG220" s="172"/>
      <c r="CH220" s="172"/>
      <c r="CI220" s="172"/>
      <c r="CJ220" s="172"/>
      <c r="CK220" s="172"/>
      <c r="CL220" s="172"/>
      <c r="CM220" s="172"/>
      <c r="CN220" s="172"/>
      <c r="CO220" s="172"/>
      <c r="CP220" s="172"/>
      <c r="CQ220" s="172"/>
      <c r="CR220" s="172"/>
      <c r="CS220" s="172"/>
      <c r="CT220" s="172"/>
      <c r="CU220" s="172"/>
      <c r="CV220" s="172"/>
      <c r="CW220" s="172"/>
      <c r="CX220" s="172"/>
      <c r="CY220" s="172"/>
      <c r="CZ220" s="172"/>
      <c r="DA220" s="172"/>
      <c r="DB220" s="172"/>
      <c r="DC220" s="172"/>
      <c r="DD220" s="172"/>
      <c r="DE220" s="172"/>
      <c r="DF220" s="172"/>
      <c r="DG220" s="172"/>
      <c r="DH220" s="172"/>
      <c r="DI220" s="172"/>
      <c r="DJ220" s="172"/>
      <c r="DK220" s="172"/>
      <c r="DL220" s="172"/>
      <c r="DM220" s="172"/>
      <c r="DN220" s="172"/>
      <c r="DO220" s="172"/>
      <c r="DP220" s="172"/>
      <c r="DQ220" s="172"/>
      <c r="DR220" s="172"/>
      <c r="DS220" s="172"/>
      <c r="DT220" s="172"/>
      <c r="DU220" s="172"/>
      <c r="DV220" s="172"/>
      <c r="DW220" s="172"/>
      <c r="DX220" s="172"/>
      <c r="DY220" s="172"/>
      <c r="DZ220" s="172"/>
      <c r="EA220" s="172"/>
      <c r="EB220" s="172"/>
      <c r="EC220" s="172"/>
      <c r="ED220" s="172"/>
      <c r="EE220" s="172"/>
      <c r="EF220" s="172"/>
      <c r="EG220" s="172"/>
      <c r="EH220" s="172"/>
      <c r="EI220" s="172"/>
      <c r="EJ220" s="172"/>
      <c r="EK220" s="172"/>
      <c r="EL220" s="172"/>
      <c r="EM220" s="172"/>
      <c r="EN220" s="172"/>
      <c r="EO220" s="172"/>
      <c r="EP220" s="172"/>
      <c r="EQ220" s="172"/>
      <c r="ER220" s="172"/>
      <c r="ES220" s="172"/>
      <c r="ET220" s="172"/>
      <c r="EU220" s="172"/>
      <c r="EV220" s="172"/>
      <c r="EW220" s="172"/>
      <c r="EX220" s="172"/>
      <c r="EY220" s="172"/>
      <c r="EZ220" s="172"/>
      <c r="FA220" s="172"/>
      <c r="FB220" s="172"/>
      <c r="FC220" s="172"/>
      <c r="FD220" s="172"/>
      <c r="FE220" s="172"/>
      <c r="FF220" s="172"/>
      <c r="FG220" s="172"/>
      <c r="FH220" s="172"/>
      <c r="FI220" s="172"/>
      <c r="FJ220" s="172"/>
      <c r="FK220" s="172"/>
      <c r="FL220" s="172"/>
      <c r="FM220" s="172"/>
      <c r="FN220" s="172"/>
      <c r="FO220" s="172"/>
      <c r="FP220" s="172"/>
      <c r="FQ220" s="172"/>
      <c r="FR220" s="172"/>
      <c r="FS220" s="172"/>
      <c r="FT220" s="172"/>
      <c r="FU220" s="172"/>
      <c r="FV220" s="172"/>
      <c r="FW220" s="172"/>
      <c r="FX220" s="172"/>
      <c r="FY220" s="172"/>
      <c r="FZ220" s="172"/>
      <c r="GA220" s="172"/>
      <c r="GB220" s="172"/>
      <c r="GC220" s="172"/>
      <c r="GD220" s="172"/>
      <c r="GE220" s="172"/>
      <c r="GF220" s="172"/>
      <c r="GG220" s="172"/>
      <c r="GH220" s="172"/>
      <c r="GI220" s="172"/>
      <c r="GJ220" s="172"/>
      <c r="GK220" s="172"/>
      <c r="GL220" s="172"/>
      <c r="GM220" s="172"/>
      <c r="GN220" s="172"/>
      <c r="GO220" s="172"/>
      <c r="GP220" s="172"/>
      <c r="GQ220" s="172"/>
      <c r="GR220" s="172"/>
      <c r="GS220" s="172"/>
      <c r="GT220" s="172"/>
      <c r="GU220" s="172"/>
      <c r="GV220" s="172"/>
      <c r="GW220" s="172"/>
      <c r="GX220" s="172"/>
      <c r="GY220" s="172"/>
      <c r="GZ220" s="172"/>
      <c r="HA220" s="172"/>
      <c r="HB220" s="172"/>
      <c r="HC220" s="172"/>
      <c r="HD220" s="172"/>
      <c r="HE220" s="172"/>
      <c r="HF220" s="172"/>
      <c r="HG220" s="172"/>
      <c r="HH220" s="172"/>
      <c r="HI220" s="172"/>
      <c r="HJ220" s="172"/>
      <c r="HK220" s="172"/>
      <c r="HL220" s="172"/>
      <c r="HM220" s="172"/>
      <c r="HN220" s="172"/>
      <c r="HO220" s="172"/>
      <c r="HP220" s="172"/>
      <c r="HQ220" s="172"/>
      <c r="HR220" s="172"/>
      <c r="HS220" s="172"/>
      <c r="HT220" s="172"/>
      <c r="HU220" s="172"/>
      <c r="HV220" s="172"/>
      <c r="HW220" s="172"/>
      <c r="HX220" s="172"/>
      <c r="HY220" s="172"/>
      <c r="HZ220" s="172"/>
      <c r="IA220" s="172"/>
      <c r="IB220" s="172"/>
      <c r="IC220" s="172"/>
      <c r="ID220" s="172"/>
      <c r="IE220" s="172"/>
      <c r="IF220" s="172"/>
      <c r="IG220" s="172"/>
      <c r="IH220" s="172"/>
      <c r="II220" s="172"/>
      <c r="IJ220" s="172"/>
      <c r="IK220" s="172"/>
      <c r="IL220" s="172"/>
      <c r="IM220" s="172"/>
      <c r="IN220" s="172"/>
      <c r="IO220" s="172"/>
      <c r="IP220" s="172"/>
      <c r="IQ220" s="172"/>
      <c r="IR220" s="172"/>
      <c r="IS220" s="172"/>
      <c r="IT220" s="172"/>
    </row>
    <row r="221" spans="1:256" s="229" customFormat="1" ht="26.25" x14ac:dyDescent="0.25">
      <c r="A221" s="206" t="s">
        <v>368</v>
      </c>
      <c r="B221" s="208" t="s">
        <v>584</v>
      </c>
      <c r="C221" s="207" t="s">
        <v>328</v>
      </c>
      <c r="D221" s="207" t="s">
        <v>299</v>
      </c>
      <c r="E221" s="207" t="s">
        <v>473</v>
      </c>
      <c r="F221" s="207" t="s">
        <v>369</v>
      </c>
      <c r="G221" s="209">
        <v>113419.68</v>
      </c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  <c r="BZ221" s="210"/>
      <c r="CA221" s="210"/>
      <c r="CB221" s="210"/>
      <c r="CC221" s="210"/>
      <c r="CD221" s="210"/>
      <c r="CE221" s="210"/>
      <c r="CF221" s="210"/>
      <c r="CG221" s="210"/>
      <c r="CH221" s="210"/>
      <c r="CI221" s="210"/>
      <c r="CJ221" s="210"/>
      <c r="CK221" s="210"/>
      <c r="CL221" s="210"/>
      <c r="CM221" s="210"/>
      <c r="CN221" s="210"/>
      <c r="CO221" s="210"/>
      <c r="CP221" s="210"/>
      <c r="CQ221" s="210"/>
      <c r="CR221" s="210"/>
      <c r="CS221" s="210"/>
      <c r="CT221" s="210"/>
      <c r="CU221" s="210"/>
      <c r="CV221" s="210"/>
      <c r="CW221" s="210"/>
      <c r="CX221" s="210"/>
      <c r="CY221" s="210"/>
      <c r="CZ221" s="210"/>
      <c r="DA221" s="210"/>
      <c r="DB221" s="210"/>
      <c r="DC221" s="210"/>
      <c r="DD221" s="210"/>
      <c r="DE221" s="210"/>
      <c r="DF221" s="210"/>
      <c r="DG221" s="210"/>
      <c r="DH221" s="210"/>
      <c r="DI221" s="210"/>
      <c r="DJ221" s="210"/>
      <c r="DK221" s="210"/>
      <c r="DL221" s="210"/>
      <c r="DM221" s="210"/>
      <c r="DN221" s="210"/>
      <c r="DO221" s="210"/>
      <c r="DP221" s="210"/>
      <c r="DQ221" s="210"/>
      <c r="DR221" s="210"/>
      <c r="DS221" s="210"/>
      <c r="DT221" s="210"/>
      <c r="DU221" s="210"/>
      <c r="DV221" s="210"/>
      <c r="DW221" s="210"/>
      <c r="DX221" s="210"/>
      <c r="DY221" s="210"/>
      <c r="DZ221" s="210"/>
      <c r="EA221" s="210"/>
      <c r="EB221" s="210"/>
      <c r="EC221" s="210"/>
      <c r="ED221" s="210"/>
      <c r="EE221" s="210"/>
      <c r="EF221" s="210"/>
      <c r="EG221" s="210"/>
      <c r="EH221" s="210"/>
      <c r="EI221" s="210"/>
      <c r="EJ221" s="210"/>
      <c r="EK221" s="210"/>
      <c r="EL221" s="210"/>
      <c r="EM221" s="210"/>
      <c r="EN221" s="210"/>
      <c r="EO221" s="210"/>
      <c r="EP221" s="210"/>
      <c r="EQ221" s="210"/>
      <c r="ER221" s="210"/>
      <c r="ES221" s="210"/>
      <c r="ET221" s="210"/>
      <c r="EU221" s="210"/>
      <c r="EV221" s="210"/>
      <c r="EW221" s="210"/>
      <c r="EX221" s="210"/>
      <c r="EY221" s="210"/>
      <c r="EZ221" s="210"/>
      <c r="FA221" s="210"/>
      <c r="FB221" s="210"/>
      <c r="FC221" s="210"/>
      <c r="FD221" s="210"/>
      <c r="FE221" s="210"/>
      <c r="FF221" s="210"/>
      <c r="FG221" s="210"/>
      <c r="FH221" s="210"/>
      <c r="FI221" s="210"/>
      <c r="FJ221" s="210"/>
      <c r="FK221" s="210"/>
      <c r="FL221" s="210"/>
      <c r="FM221" s="210"/>
      <c r="FN221" s="210"/>
      <c r="FO221" s="210"/>
      <c r="FP221" s="210"/>
      <c r="FQ221" s="210"/>
      <c r="FR221" s="210"/>
      <c r="FS221" s="210"/>
      <c r="FT221" s="210"/>
      <c r="FU221" s="210"/>
      <c r="FV221" s="210"/>
      <c r="FW221" s="210"/>
      <c r="FX221" s="210"/>
      <c r="FY221" s="210"/>
      <c r="FZ221" s="210"/>
      <c r="GA221" s="210"/>
      <c r="GB221" s="210"/>
      <c r="GC221" s="210"/>
      <c r="GD221" s="210"/>
      <c r="GE221" s="210"/>
      <c r="GF221" s="210"/>
      <c r="GG221" s="210"/>
      <c r="GH221" s="210"/>
      <c r="GI221" s="210"/>
      <c r="GJ221" s="210"/>
      <c r="GK221" s="210"/>
      <c r="GL221" s="210"/>
      <c r="GM221" s="210"/>
      <c r="GN221" s="210"/>
      <c r="GO221" s="210"/>
      <c r="GP221" s="210"/>
      <c r="GQ221" s="210"/>
      <c r="GR221" s="210"/>
      <c r="GS221" s="210"/>
      <c r="GT221" s="210"/>
      <c r="GU221" s="210"/>
      <c r="GV221" s="210"/>
      <c r="GW221" s="210"/>
      <c r="GX221" s="210"/>
      <c r="GY221" s="210"/>
      <c r="GZ221" s="210"/>
      <c r="HA221" s="210"/>
      <c r="HB221" s="210"/>
      <c r="HC221" s="210"/>
      <c r="HD221" s="210"/>
      <c r="HE221" s="210"/>
      <c r="HF221" s="210"/>
      <c r="HG221" s="210"/>
      <c r="HH221" s="210"/>
      <c r="HI221" s="210"/>
      <c r="HJ221" s="210"/>
      <c r="HK221" s="210"/>
      <c r="HL221" s="210"/>
      <c r="HM221" s="210"/>
      <c r="HN221" s="210"/>
      <c r="HO221" s="210"/>
      <c r="HP221" s="210"/>
      <c r="HQ221" s="210"/>
      <c r="HR221" s="210"/>
      <c r="HS221" s="210"/>
      <c r="HT221" s="210"/>
      <c r="HU221" s="210"/>
      <c r="HV221" s="210"/>
      <c r="HW221" s="210"/>
      <c r="HX221" s="210"/>
      <c r="HY221" s="210"/>
      <c r="HZ221" s="210"/>
      <c r="IA221" s="210"/>
      <c r="IB221" s="210"/>
      <c r="IC221" s="210"/>
      <c r="ID221" s="210"/>
      <c r="IE221" s="210"/>
      <c r="IF221" s="210"/>
      <c r="IG221" s="210"/>
      <c r="IH221" s="210"/>
      <c r="II221" s="210"/>
      <c r="IJ221" s="210"/>
      <c r="IK221" s="210"/>
      <c r="IL221" s="210"/>
      <c r="IM221" s="210"/>
      <c r="IN221" s="210"/>
      <c r="IO221" s="210"/>
      <c r="IP221" s="210"/>
      <c r="IQ221" s="210"/>
      <c r="IR221" s="210"/>
      <c r="IS221" s="210"/>
      <c r="IT221" s="210"/>
    </row>
    <row r="222" spans="1:256" s="224" customFormat="1" ht="25.5" x14ac:dyDescent="0.2">
      <c r="A222" s="249" t="s">
        <v>618</v>
      </c>
      <c r="B222" s="204" t="s">
        <v>584</v>
      </c>
      <c r="C222" s="222" t="s">
        <v>328</v>
      </c>
      <c r="D222" s="222" t="s">
        <v>474</v>
      </c>
      <c r="E222" s="222" t="s">
        <v>475</v>
      </c>
      <c r="F222" s="222"/>
      <c r="G222" s="205">
        <f>SUM(G223)</f>
        <v>9290.2900000000009</v>
      </c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  <c r="CC222" s="172"/>
      <c r="CD222" s="172"/>
      <c r="CE222" s="172"/>
      <c r="CF222" s="172"/>
      <c r="CG222" s="172"/>
      <c r="CH222" s="172"/>
      <c r="CI222" s="172"/>
      <c r="CJ222" s="172"/>
      <c r="CK222" s="172"/>
      <c r="CL222" s="172"/>
      <c r="CM222" s="172"/>
      <c r="CN222" s="172"/>
      <c r="CO222" s="172"/>
      <c r="CP222" s="172"/>
      <c r="CQ222" s="172"/>
      <c r="CR222" s="172"/>
      <c r="CS222" s="172"/>
      <c r="CT222" s="172"/>
      <c r="CU222" s="172"/>
      <c r="CV222" s="172"/>
      <c r="CW222" s="172"/>
      <c r="CX222" s="172"/>
      <c r="CY222" s="172"/>
      <c r="CZ222" s="172"/>
      <c r="DA222" s="172"/>
      <c r="DB222" s="172"/>
      <c r="DC222" s="172"/>
      <c r="DD222" s="172"/>
      <c r="DE222" s="172"/>
      <c r="DF222" s="172"/>
      <c r="DG222" s="172"/>
      <c r="DH222" s="172"/>
      <c r="DI222" s="172"/>
      <c r="DJ222" s="172"/>
      <c r="DK222" s="172"/>
      <c r="DL222" s="172"/>
      <c r="DM222" s="172"/>
      <c r="DN222" s="172"/>
      <c r="DO222" s="172"/>
      <c r="DP222" s="172"/>
      <c r="DQ222" s="172"/>
      <c r="DR222" s="172"/>
      <c r="DS222" s="172"/>
      <c r="DT222" s="172"/>
      <c r="DU222" s="172"/>
      <c r="DV222" s="172"/>
      <c r="DW222" s="172"/>
      <c r="DX222" s="172"/>
      <c r="DY222" s="172"/>
      <c r="DZ222" s="172"/>
      <c r="EA222" s="172"/>
      <c r="EB222" s="172"/>
      <c r="EC222" s="172"/>
      <c r="ED222" s="172"/>
      <c r="EE222" s="172"/>
      <c r="EF222" s="172"/>
      <c r="EG222" s="172"/>
      <c r="EH222" s="172"/>
      <c r="EI222" s="172"/>
      <c r="EJ222" s="172"/>
      <c r="EK222" s="172"/>
      <c r="EL222" s="172"/>
      <c r="EM222" s="172"/>
      <c r="EN222" s="172"/>
      <c r="EO222" s="172"/>
      <c r="EP222" s="172"/>
      <c r="EQ222" s="172"/>
      <c r="ER222" s="172"/>
      <c r="ES222" s="172"/>
      <c r="ET222" s="172"/>
      <c r="EU222" s="172"/>
      <c r="EV222" s="172"/>
      <c r="EW222" s="172"/>
      <c r="EX222" s="172"/>
      <c r="EY222" s="172"/>
      <c r="EZ222" s="172"/>
      <c r="FA222" s="172"/>
      <c r="FB222" s="172"/>
      <c r="FC222" s="172"/>
      <c r="FD222" s="172"/>
      <c r="FE222" s="172"/>
      <c r="FF222" s="172"/>
      <c r="FG222" s="172"/>
      <c r="FH222" s="172"/>
      <c r="FI222" s="172"/>
      <c r="FJ222" s="172"/>
      <c r="FK222" s="172"/>
      <c r="FL222" s="172"/>
      <c r="FM222" s="172"/>
      <c r="FN222" s="172"/>
      <c r="FO222" s="172"/>
      <c r="FP222" s="172"/>
      <c r="FQ222" s="172"/>
      <c r="FR222" s="172"/>
      <c r="FS222" s="172"/>
      <c r="FT222" s="172"/>
      <c r="FU222" s="172"/>
      <c r="FV222" s="172"/>
      <c r="FW222" s="172"/>
      <c r="FX222" s="172"/>
      <c r="FY222" s="172"/>
      <c r="FZ222" s="172"/>
      <c r="GA222" s="172"/>
      <c r="GB222" s="172"/>
      <c r="GC222" s="172"/>
      <c r="GD222" s="172"/>
      <c r="GE222" s="172"/>
      <c r="GF222" s="172"/>
      <c r="GG222" s="172"/>
      <c r="GH222" s="172"/>
      <c r="GI222" s="172"/>
      <c r="GJ222" s="172"/>
      <c r="GK222" s="172"/>
      <c r="GL222" s="172"/>
      <c r="GM222" s="172"/>
      <c r="GN222" s="172"/>
      <c r="GO222" s="172"/>
      <c r="GP222" s="172"/>
      <c r="GQ222" s="172"/>
      <c r="GR222" s="172"/>
      <c r="GS222" s="172"/>
      <c r="GT222" s="172"/>
      <c r="GU222" s="172"/>
      <c r="GV222" s="172"/>
      <c r="GW222" s="172"/>
      <c r="GX222" s="172"/>
      <c r="GY222" s="172"/>
      <c r="GZ222" s="172"/>
      <c r="HA222" s="172"/>
      <c r="HB222" s="172"/>
      <c r="HC222" s="172"/>
      <c r="HD222" s="172"/>
      <c r="HE222" s="172"/>
      <c r="HF222" s="172"/>
      <c r="HG222" s="172"/>
      <c r="HH222" s="172"/>
      <c r="HI222" s="172"/>
      <c r="HJ222" s="172"/>
      <c r="HK222" s="172"/>
      <c r="HL222" s="172"/>
      <c r="HM222" s="172"/>
      <c r="HN222" s="172"/>
      <c r="HO222" s="172"/>
      <c r="HP222" s="172"/>
      <c r="HQ222" s="172"/>
      <c r="HR222" s="172"/>
      <c r="HS222" s="172"/>
      <c r="HT222" s="172"/>
      <c r="HU222" s="172"/>
      <c r="HV222" s="172"/>
      <c r="HW222" s="172"/>
      <c r="HX222" s="172"/>
      <c r="HY222" s="172"/>
      <c r="HZ222" s="172"/>
      <c r="IA222" s="172"/>
      <c r="IB222" s="172"/>
      <c r="IC222" s="172"/>
      <c r="ID222" s="172"/>
      <c r="IE222" s="172"/>
      <c r="IF222" s="172"/>
      <c r="IG222" s="172"/>
      <c r="IH222" s="172"/>
      <c r="II222" s="172"/>
      <c r="IJ222" s="172"/>
      <c r="IK222" s="172"/>
      <c r="IL222" s="172"/>
      <c r="IM222" s="172"/>
      <c r="IN222" s="172"/>
      <c r="IO222" s="172"/>
      <c r="IP222" s="172"/>
      <c r="IQ222" s="172"/>
      <c r="IR222" s="172"/>
      <c r="IS222" s="172"/>
      <c r="IT222" s="172"/>
    </row>
    <row r="223" spans="1:256" s="210" customFormat="1" ht="25.5" x14ac:dyDescent="0.2">
      <c r="A223" s="206" t="s">
        <v>368</v>
      </c>
      <c r="B223" s="208" t="s">
        <v>584</v>
      </c>
      <c r="C223" s="208" t="s">
        <v>328</v>
      </c>
      <c r="D223" s="208" t="s">
        <v>299</v>
      </c>
      <c r="E223" s="208" t="s">
        <v>475</v>
      </c>
      <c r="F223" s="208" t="s">
        <v>369</v>
      </c>
      <c r="G223" s="209">
        <v>9290.2900000000009</v>
      </c>
    </row>
    <row r="224" spans="1:256" s="172" customFormat="1" ht="89.25" x14ac:dyDescent="0.2">
      <c r="A224" s="244" t="s">
        <v>619</v>
      </c>
      <c r="B224" s="222" t="s">
        <v>584</v>
      </c>
      <c r="C224" s="204" t="s">
        <v>328</v>
      </c>
      <c r="D224" s="204" t="s">
        <v>299</v>
      </c>
      <c r="E224" s="204" t="s">
        <v>476</v>
      </c>
      <c r="F224" s="204"/>
      <c r="G224" s="243">
        <f>SUM(G225)</f>
        <v>65521.78</v>
      </c>
    </row>
    <row r="225" spans="1:256" ht="25.5" x14ac:dyDescent="0.2">
      <c r="A225" s="206" t="s">
        <v>368</v>
      </c>
      <c r="B225" s="207" t="s">
        <v>584</v>
      </c>
      <c r="C225" s="208" t="s">
        <v>328</v>
      </c>
      <c r="D225" s="208" t="s">
        <v>299</v>
      </c>
      <c r="E225" s="208" t="s">
        <v>476</v>
      </c>
      <c r="F225" s="208" t="s">
        <v>369</v>
      </c>
      <c r="G225" s="240">
        <v>65521.78</v>
      </c>
    </row>
    <row r="226" spans="1:256" s="172" customFormat="1" x14ac:dyDescent="0.2">
      <c r="A226" s="202" t="s">
        <v>416</v>
      </c>
      <c r="B226" s="222" t="s">
        <v>584</v>
      </c>
      <c r="C226" s="204" t="s">
        <v>328</v>
      </c>
      <c r="D226" s="204" t="s">
        <v>299</v>
      </c>
      <c r="E226" s="204"/>
      <c r="F226" s="204"/>
      <c r="G226" s="243">
        <f>SUM(G229+G227+G228)</f>
        <v>3018.8599999999997</v>
      </c>
    </row>
    <row r="227" spans="1:256" ht="25.5" x14ac:dyDescent="0.2">
      <c r="A227" s="206" t="s">
        <v>368</v>
      </c>
      <c r="B227" s="207" t="s">
        <v>584</v>
      </c>
      <c r="C227" s="208" t="s">
        <v>328</v>
      </c>
      <c r="D227" s="208" t="s">
        <v>299</v>
      </c>
      <c r="E227" s="208" t="s">
        <v>371</v>
      </c>
      <c r="F227" s="208" t="s">
        <v>369</v>
      </c>
      <c r="G227" s="240">
        <v>2000</v>
      </c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  <c r="BZ227" s="210"/>
      <c r="CA227" s="210"/>
      <c r="CB227" s="210"/>
      <c r="CC227" s="210"/>
      <c r="CD227" s="210"/>
      <c r="CE227" s="210"/>
      <c r="CF227" s="210"/>
      <c r="CG227" s="210"/>
      <c r="CH227" s="210"/>
      <c r="CI227" s="210"/>
      <c r="CJ227" s="210"/>
      <c r="CK227" s="210"/>
      <c r="CL227" s="210"/>
      <c r="CM227" s="210"/>
      <c r="CN227" s="210"/>
      <c r="CO227" s="210"/>
      <c r="CP227" s="210"/>
      <c r="CQ227" s="210"/>
      <c r="CR227" s="210"/>
      <c r="CS227" s="210"/>
      <c r="CT227" s="210"/>
      <c r="CU227" s="210"/>
      <c r="CV227" s="210"/>
      <c r="CW227" s="210"/>
      <c r="CX227" s="210"/>
      <c r="CY227" s="210"/>
      <c r="CZ227" s="210"/>
      <c r="DA227" s="210"/>
      <c r="DB227" s="210"/>
      <c r="DC227" s="210"/>
      <c r="DD227" s="210"/>
      <c r="DE227" s="210"/>
      <c r="DF227" s="21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  <c r="DS227" s="210"/>
      <c r="DT227" s="210"/>
      <c r="DU227" s="210"/>
      <c r="DV227" s="210"/>
      <c r="DW227" s="210"/>
      <c r="DX227" s="210"/>
      <c r="DY227" s="210"/>
      <c r="DZ227" s="210"/>
      <c r="EA227" s="210"/>
      <c r="EB227" s="210"/>
      <c r="EC227" s="210"/>
      <c r="ED227" s="210"/>
      <c r="EE227" s="210"/>
      <c r="EF227" s="210"/>
      <c r="EG227" s="210"/>
      <c r="EH227" s="210"/>
      <c r="EI227" s="210"/>
      <c r="EJ227" s="210"/>
      <c r="EK227" s="210"/>
      <c r="EL227" s="210"/>
      <c r="EM227" s="210"/>
      <c r="EN227" s="210"/>
      <c r="EO227" s="210"/>
      <c r="EP227" s="210"/>
      <c r="EQ227" s="210"/>
      <c r="ER227" s="210"/>
      <c r="ES227" s="210"/>
      <c r="ET227" s="210"/>
      <c r="EU227" s="210"/>
      <c r="EV227" s="210"/>
      <c r="EW227" s="210"/>
      <c r="EX227" s="210"/>
      <c r="EY227" s="210"/>
      <c r="EZ227" s="210"/>
      <c r="FA227" s="210"/>
      <c r="FB227" s="210"/>
      <c r="FC227" s="210"/>
      <c r="FD227" s="210"/>
      <c r="FE227" s="210"/>
      <c r="FF227" s="210"/>
      <c r="FG227" s="210"/>
      <c r="FH227" s="210"/>
      <c r="FI227" s="210"/>
      <c r="FJ227" s="210"/>
      <c r="FK227" s="210"/>
      <c r="FL227" s="210"/>
      <c r="FM227" s="210"/>
      <c r="FN227" s="210"/>
      <c r="FO227" s="210"/>
      <c r="FP227" s="210"/>
      <c r="FQ227" s="210"/>
      <c r="FR227" s="210"/>
      <c r="FS227" s="210"/>
      <c r="FT227" s="210"/>
      <c r="FU227" s="210"/>
      <c r="FV227" s="210"/>
      <c r="FW227" s="210"/>
      <c r="FX227" s="210"/>
      <c r="FY227" s="210"/>
      <c r="FZ227" s="210"/>
      <c r="GA227" s="210"/>
      <c r="GB227" s="210"/>
      <c r="GC227" s="210"/>
      <c r="GD227" s="210"/>
      <c r="GE227" s="210"/>
      <c r="GF227" s="210"/>
      <c r="GG227" s="210"/>
      <c r="GH227" s="210"/>
      <c r="GI227" s="210"/>
      <c r="GJ227" s="210"/>
      <c r="GK227" s="210"/>
      <c r="GL227" s="210"/>
      <c r="GM227" s="210"/>
      <c r="GN227" s="210"/>
      <c r="GO227" s="210"/>
      <c r="GP227" s="210"/>
      <c r="GQ227" s="210"/>
      <c r="GR227" s="210"/>
      <c r="GS227" s="210"/>
      <c r="GT227" s="210"/>
      <c r="GU227" s="210"/>
      <c r="GV227" s="210"/>
      <c r="GW227" s="210"/>
      <c r="GX227" s="210"/>
      <c r="GY227" s="210"/>
      <c r="GZ227" s="210"/>
      <c r="HA227" s="210"/>
      <c r="HB227" s="210"/>
      <c r="HC227" s="210"/>
      <c r="HD227" s="210"/>
      <c r="HE227" s="210"/>
      <c r="HF227" s="210"/>
      <c r="HG227" s="210"/>
      <c r="HH227" s="210"/>
      <c r="HI227" s="210"/>
      <c r="HJ227" s="210"/>
      <c r="HK227" s="210"/>
      <c r="HL227" s="210"/>
      <c r="HM227" s="210"/>
      <c r="HN227" s="210"/>
      <c r="HO227" s="210"/>
      <c r="HP227" s="210"/>
      <c r="HQ227" s="210"/>
      <c r="HR227" s="210"/>
      <c r="HS227" s="210"/>
      <c r="HT227" s="210"/>
      <c r="HU227" s="210"/>
      <c r="HV227" s="210"/>
      <c r="HW227" s="210"/>
      <c r="HX227" s="210"/>
      <c r="HY227" s="210"/>
      <c r="HZ227" s="210"/>
      <c r="IA227" s="210"/>
      <c r="IB227" s="210"/>
      <c r="IC227" s="210"/>
      <c r="ID227" s="210"/>
      <c r="IE227" s="210"/>
      <c r="IF227" s="210"/>
      <c r="IG227" s="210"/>
      <c r="IH227" s="210"/>
      <c r="II227" s="210"/>
      <c r="IJ227" s="210"/>
      <c r="IK227" s="210"/>
      <c r="IL227" s="210"/>
      <c r="IM227" s="210"/>
      <c r="IN227" s="210"/>
      <c r="IO227" s="210"/>
      <c r="IP227" s="210"/>
      <c r="IQ227" s="210"/>
      <c r="IR227" s="210"/>
      <c r="IS227" s="210"/>
      <c r="IT227" s="210"/>
      <c r="IU227" s="210"/>
      <c r="IV227" s="210"/>
    </row>
    <row r="228" spans="1:256" x14ac:dyDescent="0.2">
      <c r="A228" s="206" t="s">
        <v>586</v>
      </c>
      <c r="B228" s="207" t="s">
        <v>584</v>
      </c>
      <c r="C228" s="208" t="s">
        <v>328</v>
      </c>
      <c r="D228" s="208" t="s">
        <v>299</v>
      </c>
      <c r="E228" s="208" t="s">
        <v>461</v>
      </c>
      <c r="F228" s="208" t="s">
        <v>312</v>
      </c>
      <c r="G228" s="240">
        <v>2.7</v>
      </c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210"/>
      <c r="CJ228" s="210"/>
      <c r="CK228" s="210"/>
      <c r="CL228" s="210"/>
      <c r="CM228" s="210"/>
      <c r="CN228" s="210"/>
      <c r="CO228" s="210"/>
      <c r="CP228" s="210"/>
      <c r="CQ228" s="210"/>
      <c r="CR228" s="210"/>
      <c r="CS228" s="210"/>
      <c r="CT228" s="210"/>
      <c r="CU228" s="210"/>
      <c r="CV228" s="210"/>
      <c r="CW228" s="210"/>
      <c r="CX228" s="210"/>
      <c r="CY228" s="210"/>
      <c r="CZ228" s="210"/>
      <c r="DA228" s="210"/>
      <c r="DB228" s="210"/>
      <c r="DC228" s="210"/>
      <c r="DD228" s="210"/>
      <c r="DE228" s="210"/>
      <c r="DF228" s="210"/>
      <c r="DG228" s="210"/>
      <c r="DH228" s="210"/>
      <c r="DI228" s="210"/>
      <c r="DJ228" s="210"/>
      <c r="DK228" s="210"/>
      <c r="DL228" s="210"/>
      <c r="DM228" s="210"/>
      <c r="DN228" s="210"/>
      <c r="DO228" s="210"/>
      <c r="DP228" s="210"/>
      <c r="DQ228" s="210"/>
      <c r="DR228" s="210"/>
      <c r="DS228" s="210"/>
      <c r="DT228" s="210"/>
      <c r="DU228" s="210"/>
      <c r="DV228" s="210"/>
      <c r="DW228" s="210"/>
      <c r="DX228" s="210"/>
      <c r="DY228" s="210"/>
      <c r="DZ228" s="210"/>
      <c r="EA228" s="210"/>
      <c r="EB228" s="210"/>
      <c r="EC228" s="210"/>
      <c r="ED228" s="210"/>
      <c r="EE228" s="210"/>
      <c r="EF228" s="210"/>
      <c r="EG228" s="210"/>
      <c r="EH228" s="210"/>
      <c r="EI228" s="210"/>
      <c r="EJ228" s="210"/>
      <c r="EK228" s="210"/>
      <c r="EL228" s="210"/>
      <c r="EM228" s="210"/>
      <c r="EN228" s="210"/>
      <c r="EO228" s="210"/>
      <c r="EP228" s="210"/>
      <c r="EQ228" s="210"/>
      <c r="ER228" s="210"/>
      <c r="ES228" s="210"/>
      <c r="ET228" s="210"/>
      <c r="EU228" s="210"/>
      <c r="EV228" s="210"/>
      <c r="EW228" s="210"/>
      <c r="EX228" s="210"/>
      <c r="EY228" s="210"/>
      <c r="EZ228" s="210"/>
      <c r="FA228" s="210"/>
      <c r="FB228" s="210"/>
      <c r="FC228" s="210"/>
      <c r="FD228" s="210"/>
      <c r="FE228" s="210"/>
      <c r="FF228" s="210"/>
      <c r="FG228" s="210"/>
      <c r="FH228" s="210"/>
      <c r="FI228" s="210"/>
      <c r="FJ228" s="210"/>
      <c r="FK228" s="210"/>
      <c r="FL228" s="210"/>
      <c r="FM228" s="210"/>
      <c r="FN228" s="210"/>
      <c r="FO228" s="210"/>
      <c r="FP228" s="210"/>
      <c r="FQ228" s="210"/>
      <c r="FR228" s="210"/>
      <c r="FS228" s="210"/>
      <c r="FT228" s="210"/>
      <c r="FU228" s="210"/>
      <c r="FV228" s="210"/>
      <c r="FW228" s="210"/>
      <c r="FX228" s="210"/>
      <c r="FY228" s="210"/>
      <c r="FZ228" s="210"/>
      <c r="GA228" s="210"/>
      <c r="GB228" s="210"/>
      <c r="GC228" s="210"/>
      <c r="GD228" s="210"/>
      <c r="GE228" s="210"/>
      <c r="GF228" s="210"/>
      <c r="GG228" s="210"/>
      <c r="GH228" s="210"/>
      <c r="GI228" s="210"/>
      <c r="GJ228" s="210"/>
      <c r="GK228" s="210"/>
      <c r="GL228" s="210"/>
      <c r="GM228" s="210"/>
      <c r="GN228" s="210"/>
      <c r="GO228" s="210"/>
      <c r="GP228" s="210"/>
      <c r="GQ228" s="210"/>
      <c r="GR228" s="210"/>
      <c r="GS228" s="210"/>
      <c r="GT228" s="210"/>
      <c r="GU228" s="210"/>
      <c r="GV228" s="210"/>
      <c r="GW228" s="210"/>
      <c r="GX228" s="210"/>
      <c r="GY228" s="210"/>
      <c r="GZ228" s="210"/>
      <c r="HA228" s="210"/>
      <c r="HB228" s="210"/>
      <c r="HC228" s="210"/>
      <c r="HD228" s="210"/>
      <c r="HE228" s="210"/>
      <c r="HF228" s="210"/>
      <c r="HG228" s="210"/>
      <c r="HH228" s="210"/>
      <c r="HI228" s="210"/>
      <c r="HJ228" s="210"/>
      <c r="HK228" s="210"/>
      <c r="HL228" s="210"/>
      <c r="HM228" s="210"/>
      <c r="HN228" s="210"/>
      <c r="HO228" s="210"/>
      <c r="HP228" s="210"/>
      <c r="HQ228" s="210"/>
      <c r="HR228" s="210"/>
      <c r="HS228" s="210"/>
      <c r="HT228" s="210"/>
      <c r="HU228" s="210"/>
      <c r="HV228" s="210"/>
      <c r="HW228" s="210"/>
      <c r="HX228" s="210"/>
      <c r="HY228" s="210"/>
      <c r="HZ228" s="210"/>
      <c r="IA228" s="210"/>
      <c r="IB228" s="210"/>
      <c r="IC228" s="210"/>
      <c r="ID228" s="210"/>
      <c r="IE228" s="210"/>
      <c r="IF228" s="210"/>
      <c r="IG228" s="210"/>
      <c r="IH228" s="210"/>
      <c r="II228" s="210"/>
      <c r="IJ228" s="210"/>
      <c r="IK228" s="210"/>
      <c r="IL228" s="210"/>
      <c r="IM228" s="210"/>
      <c r="IN228" s="210"/>
      <c r="IO228" s="210"/>
      <c r="IP228" s="210"/>
      <c r="IQ228" s="210"/>
      <c r="IR228" s="210"/>
      <c r="IS228" s="210"/>
      <c r="IT228" s="210"/>
      <c r="IU228" s="210"/>
      <c r="IV228" s="210"/>
    </row>
    <row r="229" spans="1:256" ht="25.5" x14ac:dyDescent="0.2">
      <c r="A229" s="206" t="s">
        <v>368</v>
      </c>
      <c r="B229" s="207" t="s">
        <v>584</v>
      </c>
      <c r="C229" s="208" t="s">
        <v>328</v>
      </c>
      <c r="D229" s="208" t="s">
        <v>299</v>
      </c>
      <c r="E229" s="208" t="s">
        <v>461</v>
      </c>
      <c r="F229" s="208" t="s">
        <v>369</v>
      </c>
      <c r="G229" s="240">
        <v>1016.16</v>
      </c>
    </row>
    <row r="230" spans="1:256" s="229" customFormat="1" ht="13.5" x14ac:dyDescent="0.25">
      <c r="A230" s="196" t="s">
        <v>477</v>
      </c>
      <c r="B230" s="198" t="s">
        <v>584</v>
      </c>
      <c r="C230" s="198" t="s">
        <v>328</v>
      </c>
      <c r="D230" s="198" t="s">
        <v>306</v>
      </c>
      <c r="E230" s="197"/>
      <c r="F230" s="197"/>
      <c r="G230" s="199">
        <f>SUM(G234+G236+G231+G238)</f>
        <v>41974.87</v>
      </c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4"/>
      <c r="CD230" s="224"/>
      <c r="CE230" s="224"/>
      <c r="CF230" s="224"/>
      <c r="CG230" s="224"/>
      <c r="CH230" s="224"/>
      <c r="CI230" s="224"/>
      <c r="CJ230" s="224"/>
      <c r="CK230" s="224"/>
      <c r="CL230" s="224"/>
      <c r="CM230" s="224"/>
      <c r="CN230" s="224"/>
      <c r="CO230" s="224"/>
      <c r="CP230" s="224"/>
      <c r="CQ230" s="224"/>
      <c r="CR230" s="224"/>
      <c r="CS230" s="224"/>
      <c r="CT230" s="224"/>
      <c r="CU230" s="224"/>
      <c r="CV230" s="224"/>
      <c r="CW230" s="224"/>
      <c r="CX230" s="224"/>
      <c r="CY230" s="224"/>
      <c r="CZ230" s="224"/>
      <c r="DA230" s="224"/>
      <c r="DB230" s="224"/>
      <c r="DC230" s="224"/>
      <c r="DD230" s="224"/>
      <c r="DE230" s="224"/>
      <c r="DF230" s="224"/>
      <c r="DG230" s="224"/>
      <c r="DH230" s="224"/>
      <c r="DI230" s="224"/>
      <c r="DJ230" s="224"/>
      <c r="DK230" s="224"/>
      <c r="DL230" s="224"/>
      <c r="DM230" s="224"/>
      <c r="DN230" s="224"/>
      <c r="DO230" s="224"/>
      <c r="DP230" s="224"/>
      <c r="DQ230" s="224"/>
      <c r="DR230" s="224"/>
      <c r="DS230" s="224"/>
      <c r="DT230" s="224"/>
      <c r="DU230" s="224"/>
      <c r="DV230" s="224"/>
      <c r="DW230" s="224"/>
      <c r="DX230" s="224"/>
      <c r="DY230" s="224"/>
      <c r="DZ230" s="224"/>
      <c r="EA230" s="224"/>
      <c r="EB230" s="224"/>
      <c r="EC230" s="224"/>
      <c r="ED230" s="224"/>
      <c r="EE230" s="224"/>
      <c r="EF230" s="224"/>
      <c r="EG230" s="224"/>
      <c r="EH230" s="224"/>
      <c r="EI230" s="224"/>
      <c r="EJ230" s="224"/>
      <c r="EK230" s="224"/>
      <c r="EL230" s="224"/>
      <c r="EM230" s="224"/>
      <c r="EN230" s="224"/>
      <c r="EO230" s="224"/>
      <c r="EP230" s="224"/>
      <c r="EQ230" s="224"/>
      <c r="ER230" s="224"/>
      <c r="ES230" s="224"/>
      <c r="ET230" s="224"/>
      <c r="EU230" s="224"/>
      <c r="EV230" s="224"/>
      <c r="EW230" s="224"/>
      <c r="EX230" s="224"/>
      <c r="EY230" s="224"/>
      <c r="EZ230" s="224"/>
      <c r="FA230" s="224"/>
      <c r="FB230" s="224"/>
      <c r="FC230" s="224"/>
      <c r="FD230" s="224"/>
      <c r="FE230" s="224"/>
      <c r="FF230" s="224"/>
      <c r="FG230" s="224"/>
      <c r="FH230" s="224"/>
      <c r="FI230" s="224"/>
      <c r="FJ230" s="224"/>
      <c r="FK230" s="224"/>
      <c r="FL230" s="224"/>
      <c r="FM230" s="224"/>
      <c r="FN230" s="224"/>
      <c r="FO230" s="224"/>
      <c r="FP230" s="224"/>
      <c r="FQ230" s="224"/>
      <c r="FR230" s="224"/>
      <c r="FS230" s="224"/>
      <c r="FT230" s="224"/>
      <c r="FU230" s="224"/>
      <c r="FV230" s="224"/>
      <c r="FW230" s="224"/>
      <c r="FX230" s="224"/>
      <c r="FY230" s="224"/>
      <c r="FZ230" s="224"/>
      <c r="GA230" s="224"/>
      <c r="GB230" s="224"/>
      <c r="GC230" s="224"/>
      <c r="GD230" s="224"/>
      <c r="GE230" s="224"/>
      <c r="GF230" s="224"/>
      <c r="GG230" s="224"/>
      <c r="GH230" s="224"/>
      <c r="GI230" s="224"/>
      <c r="GJ230" s="224"/>
      <c r="GK230" s="224"/>
      <c r="GL230" s="224"/>
      <c r="GM230" s="224"/>
      <c r="GN230" s="224"/>
      <c r="GO230" s="224"/>
      <c r="GP230" s="224"/>
      <c r="GQ230" s="224"/>
      <c r="GR230" s="224"/>
      <c r="GS230" s="224"/>
      <c r="GT230" s="224"/>
      <c r="GU230" s="224"/>
      <c r="GV230" s="224"/>
      <c r="GW230" s="224"/>
      <c r="GX230" s="224"/>
      <c r="GY230" s="224"/>
      <c r="GZ230" s="224"/>
      <c r="HA230" s="224"/>
      <c r="HB230" s="224"/>
      <c r="HC230" s="224"/>
      <c r="HD230" s="224"/>
      <c r="HE230" s="224"/>
      <c r="HF230" s="224"/>
      <c r="HG230" s="224"/>
      <c r="HH230" s="224"/>
      <c r="HI230" s="224"/>
      <c r="HJ230" s="224"/>
      <c r="HK230" s="224"/>
      <c r="HL230" s="224"/>
      <c r="HM230" s="224"/>
      <c r="HN230" s="224"/>
      <c r="HO230" s="224"/>
      <c r="HP230" s="224"/>
      <c r="HQ230" s="224"/>
      <c r="HR230" s="224"/>
      <c r="HS230" s="224"/>
      <c r="HT230" s="224"/>
      <c r="HU230" s="224"/>
      <c r="HV230" s="224"/>
      <c r="HW230" s="224"/>
      <c r="HX230" s="224"/>
      <c r="HY230" s="224"/>
      <c r="HZ230" s="224"/>
      <c r="IA230" s="224"/>
      <c r="IB230" s="224"/>
      <c r="IC230" s="224"/>
      <c r="ID230" s="224"/>
      <c r="IE230" s="224"/>
      <c r="IF230" s="224"/>
      <c r="IG230" s="224"/>
      <c r="IH230" s="224"/>
      <c r="II230" s="224"/>
      <c r="IJ230" s="224"/>
      <c r="IK230" s="224"/>
      <c r="IL230" s="224"/>
      <c r="IM230" s="224"/>
      <c r="IN230" s="224"/>
      <c r="IO230" s="224"/>
      <c r="IP230" s="224"/>
      <c r="IQ230" s="224"/>
      <c r="IR230" s="224"/>
      <c r="IS230" s="224"/>
      <c r="IT230" s="224"/>
    </row>
    <row r="231" spans="1:256" ht="38.25" x14ac:dyDescent="0.2">
      <c r="A231" s="202" t="s">
        <v>478</v>
      </c>
      <c r="B231" s="204" t="s">
        <v>584</v>
      </c>
      <c r="C231" s="204" t="s">
        <v>328</v>
      </c>
      <c r="D231" s="204" t="s">
        <v>306</v>
      </c>
      <c r="E231" s="222" t="s">
        <v>622</v>
      </c>
      <c r="F231" s="222"/>
      <c r="G231" s="205">
        <f>SUM(G233+G232)</f>
        <v>1406.16</v>
      </c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  <c r="CA231" s="172"/>
      <c r="CB231" s="172"/>
      <c r="CC231" s="172"/>
      <c r="CD231" s="172"/>
      <c r="CE231" s="172"/>
      <c r="CF231" s="172"/>
      <c r="CG231" s="172"/>
      <c r="CH231" s="172"/>
      <c r="CI231" s="172"/>
      <c r="CJ231" s="172"/>
      <c r="CK231" s="172"/>
      <c r="CL231" s="172"/>
      <c r="CM231" s="172"/>
      <c r="CN231" s="172"/>
      <c r="CO231" s="172"/>
      <c r="CP231" s="172"/>
      <c r="CQ231" s="172"/>
      <c r="CR231" s="172"/>
      <c r="CS231" s="172"/>
      <c r="CT231" s="172"/>
      <c r="CU231" s="172"/>
      <c r="CV231" s="172"/>
      <c r="CW231" s="172"/>
      <c r="CX231" s="172"/>
      <c r="CY231" s="172"/>
      <c r="CZ231" s="172"/>
      <c r="DA231" s="172"/>
      <c r="DB231" s="172"/>
      <c r="DC231" s="172"/>
      <c r="DD231" s="172"/>
      <c r="DE231" s="172"/>
      <c r="DF231" s="172"/>
      <c r="DG231" s="172"/>
      <c r="DH231" s="172"/>
      <c r="DI231" s="172"/>
      <c r="DJ231" s="172"/>
      <c r="DK231" s="172"/>
      <c r="DL231" s="172"/>
      <c r="DM231" s="172"/>
      <c r="DN231" s="172"/>
      <c r="DO231" s="172"/>
      <c r="DP231" s="172"/>
      <c r="DQ231" s="172"/>
      <c r="DR231" s="172"/>
      <c r="DS231" s="172"/>
      <c r="DT231" s="172"/>
      <c r="DU231" s="172"/>
      <c r="DV231" s="172"/>
      <c r="DW231" s="172"/>
      <c r="DX231" s="172"/>
      <c r="DY231" s="172"/>
      <c r="DZ231" s="172"/>
      <c r="EA231" s="172"/>
      <c r="EB231" s="172"/>
      <c r="EC231" s="172"/>
      <c r="ED231" s="172"/>
      <c r="EE231" s="172"/>
      <c r="EF231" s="172"/>
      <c r="EG231" s="172"/>
      <c r="EH231" s="172"/>
      <c r="EI231" s="172"/>
      <c r="EJ231" s="172"/>
      <c r="EK231" s="172"/>
      <c r="EL231" s="172"/>
      <c r="EM231" s="172"/>
      <c r="EN231" s="172"/>
      <c r="EO231" s="172"/>
      <c r="EP231" s="172"/>
      <c r="EQ231" s="172"/>
      <c r="ER231" s="172"/>
      <c r="ES231" s="172"/>
      <c r="ET231" s="172"/>
      <c r="EU231" s="172"/>
      <c r="EV231" s="172"/>
      <c r="EW231" s="172"/>
      <c r="EX231" s="172"/>
      <c r="EY231" s="172"/>
      <c r="EZ231" s="172"/>
      <c r="FA231" s="172"/>
      <c r="FB231" s="172"/>
      <c r="FC231" s="172"/>
      <c r="FD231" s="172"/>
      <c r="FE231" s="172"/>
      <c r="FF231" s="172"/>
      <c r="FG231" s="172"/>
      <c r="FH231" s="172"/>
      <c r="FI231" s="172"/>
      <c r="FJ231" s="172"/>
      <c r="FK231" s="172"/>
      <c r="FL231" s="172"/>
      <c r="FM231" s="172"/>
      <c r="FN231" s="172"/>
      <c r="FO231" s="172"/>
      <c r="FP231" s="172"/>
      <c r="FQ231" s="172"/>
      <c r="FR231" s="172"/>
      <c r="FS231" s="172"/>
      <c r="FT231" s="172"/>
      <c r="FU231" s="172"/>
      <c r="FV231" s="172"/>
      <c r="FW231" s="172"/>
      <c r="FX231" s="172"/>
      <c r="FY231" s="172"/>
      <c r="FZ231" s="172"/>
      <c r="GA231" s="172"/>
      <c r="GB231" s="172"/>
      <c r="GC231" s="172"/>
      <c r="GD231" s="172"/>
      <c r="GE231" s="172"/>
      <c r="GF231" s="172"/>
      <c r="GG231" s="172"/>
      <c r="GH231" s="172"/>
      <c r="GI231" s="172"/>
      <c r="GJ231" s="172"/>
      <c r="GK231" s="172"/>
      <c r="GL231" s="172"/>
      <c r="GM231" s="172"/>
      <c r="GN231" s="172"/>
      <c r="GO231" s="172"/>
      <c r="GP231" s="172"/>
      <c r="GQ231" s="172"/>
      <c r="GR231" s="172"/>
      <c r="GS231" s="172"/>
      <c r="GT231" s="172"/>
      <c r="GU231" s="172"/>
      <c r="GV231" s="172"/>
      <c r="GW231" s="172"/>
      <c r="GX231" s="172"/>
      <c r="GY231" s="172"/>
      <c r="GZ231" s="172"/>
      <c r="HA231" s="172"/>
      <c r="HB231" s="172"/>
      <c r="HC231" s="172"/>
      <c r="HD231" s="172"/>
      <c r="HE231" s="172"/>
      <c r="HF231" s="172"/>
      <c r="HG231" s="172"/>
      <c r="HH231" s="172"/>
      <c r="HI231" s="172"/>
      <c r="HJ231" s="172"/>
      <c r="HK231" s="172"/>
      <c r="HL231" s="172"/>
      <c r="HM231" s="172"/>
      <c r="HN231" s="172"/>
      <c r="HO231" s="172"/>
      <c r="HP231" s="172"/>
      <c r="HQ231" s="172"/>
      <c r="HR231" s="172"/>
      <c r="HS231" s="172"/>
      <c r="HT231" s="172"/>
      <c r="HU231" s="172"/>
      <c r="HV231" s="172"/>
      <c r="HW231" s="172"/>
      <c r="HX231" s="172"/>
      <c r="HY231" s="172"/>
      <c r="HZ231" s="172"/>
      <c r="IA231" s="172"/>
      <c r="IB231" s="172"/>
      <c r="IC231" s="172"/>
      <c r="ID231" s="172"/>
      <c r="IE231" s="172"/>
      <c r="IF231" s="172"/>
      <c r="IG231" s="172"/>
      <c r="IH231" s="172"/>
      <c r="II231" s="172"/>
      <c r="IJ231" s="172"/>
      <c r="IK231" s="172"/>
      <c r="IL231" s="172"/>
      <c r="IM231" s="172"/>
      <c r="IN231" s="172"/>
      <c r="IO231" s="172"/>
      <c r="IP231" s="172"/>
      <c r="IQ231" s="172"/>
      <c r="IR231" s="172"/>
      <c r="IS231" s="172"/>
      <c r="IT231" s="172"/>
      <c r="IU231" s="210"/>
      <c r="IV231" s="210"/>
    </row>
    <row r="232" spans="1:256" s="210" customFormat="1" x14ac:dyDescent="0.2">
      <c r="A232" s="206" t="s">
        <v>586</v>
      </c>
      <c r="B232" s="208" t="s">
        <v>584</v>
      </c>
      <c r="C232" s="208" t="s">
        <v>328</v>
      </c>
      <c r="D232" s="208" t="s">
        <v>306</v>
      </c>
      <c r="E232" s="207" t="s">
        <v>622</v>
      </c>
      <c r="F232" s="207" t="s">
        <v>312</v>
      </c>
      <c r="G232" s="209">
        <v>578.72</v>
      </c>
    </row>
    <row r="233" spans="1:256" s="210" customFormat="1" ht="25.5" x14ac:dyDescent="0.2">
      <c r="A233" s="206" t="s">
        <v>368</v>
      </c>
      <c r="B233" s="208" t="s">
        <v>584</v>
      </c>
      <c r="C233" s="208" t="s">
        <v>328</v>
      </c>
      <c r="D233" s="208" t="s">
        <v>306</v>
      </c>
      <c r="E233" s="207" t="s">
        <v>622</v>
      </c>
      <c r="F233" s="207" t="s">
        <v>369</v>
      </c>
      <c r="G233" s="209">
        <v>827.44</v>
      </c>
    </row>
    <row r="234" spans="1:256" s="172" customFormat="1" ht="25.5" x14ac:dyDescent="0.2">
      <c r="A234" s="249" t="s">
        <v>618</v>
      </c>
      <c r="B234" s="247">
        <v>510</v>
      </c>
      <c r="C234" s="204" t="s">
        <v>328</v>
      </c>
      <c r="D234" s="204" t="s">
        <v>306</v>
      </c>
      <c r="E234" s="222" t="s">
        <v>480</v>
      </c>
      <c r="F234" s="222"/>
      <c r="G234" s="205">
        <f>SUM(G235)</f>
        <v>39210.71</v>
      </c>
    </row>
    <row r="235" spans="1:256" s="210" customFormat="1" ht="25.5" x14ac:dyDescent="0.2">
      <c r="A235" s="206" t="s">
        <v>368</v>
      </c>
      <c r="B235" s="248">
        <v>510</v>
      </c>
      <c r="C235" s="208" t="s">
        <v>328</v>
      </c>
      <c r="D235" s="208" t="s">
        <v>306</v>
      </c>
      <c r="E235" s="208" t="s">
        <v>480</v>
      </c>
      <c r="F235" s="208" t="s">
        <v>369</v>
      </c>
      <c r="G235" s="209">
        <v>39210.71</v>
      </c>
    </row>
    <row r="236" spans="1:256" s="172" customFormat="1" ht="25.5" x14ac:dyDescent="0.2">
      <c r="A236" s="202" t="s">
        <v>595</v>
      </c>
      <c r="B236" s="204" t="s">
        <v>584</v>
      </c>
      <c r="C236" s="250" t="s">
        <v>328</v>
      </c>
      <c r="D236" s="250" t="s">
        <v>306</v>
      </c>
      <c r="E236" s="250" t="s">
        <v>359</v>
      </c>
      <c r="F236" s="250"/>
      <c r="G236" s="251">
        <f>SUM(G237)</f>
        <v>158</v>
      </c>
    </row>
    <row r="237" spans="1:256" s="210" customFormat="1" ht="25.5" x14ac:dyDescent="0.2">
      <c r="A237" s="206" t="s">
        <v>368</v>
      </c>
      <c r="B237" s="208" t="s">
        <v>584</v>
      </c>
      <c r="C237" s="252" t="s">
        <v>328</v>
      </c>
      <c r="D237" s="252" t="s">
        <v>306</v>
      </c>
      <c r="E237" s="252" t="s">
        <v>359</v>
      </c>
      <c r="F237" s="252" t="s">
        <v>369</v>
      </c>
      <c r="G237" s="253">
        <v>158</v>
      </c>
    </row>
    <row r="238" spans="1:256" s="172" customFormat="1" x14ac:dyDescent="0.2">
      <c r="A238" s="202" t="s">
        <v>416</v>
      </c>
      <c r="B238" s="242" t="s">
        <v>584</v>
      </c>
      <c r="C238" s="250" t="s">
        <v>328</v>
      </c>
      <c r="D238" s="250" t="s">
        <v>306</v>
      </c>
      <c r="E238" s="250" t="s">
        <v>371</v>
      </c>
      <c r="F238" s="250"/>
      <c r="G238" s="251">
        <f>SUM(G239)</f>
        <v>1200</v>
      </c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8"/>
      <c r="CN238" s="178"/>
      <c r="CO238" s="178"/>
      <c r="CP238" s="178"/>
      <c r="CQ238" s="178"/>
      <c r="CR238" s="178"/>
      <c r="CS238" s="178"/>
      <c r="CT238" s="178"/>
      <c r="CU238" s="178"/>
      <c r="CV238" s="178"/>
      <c r="CW238" s="178"/>
      <c r="CX238" s="178"/>
      <c r="CY238" s="178"/>
      <c r="CZ238" s="178"/>
      <c r="DA238" s="178"/>
      <c r="DB238" s="178"/>
      <c r="DC238" s="178"/>
      <c r="DD238" s="178"/>
      <c r="DE238" s="178"/>
      <c r="DF238" s="178"/>
      <c r="DG238" s="178"/>
      <c r="DH238" s="178"/>
      <c r="DI238" s="178"/>
      <c r="DJ238" s="178"/>
      <c r="DK238" s="178"/>
      <c r="DL238" s="178"/>
      <c r="DM238" s="178"/>
      <c r="DN238" s="178"/>
      <c r="DO238" s="178"/>
      <c r="DP238" s="178"/>
      <c r="DQ238" s="178"/>
      <c r="DR238" s="178"/>
      <c r="DS238" s="178"/>
      <c r="DT238" s="178"/>
      <c r="DU238" s="178"/>
      <c r="DV238" s="178"/>
      <c r="DW238" s="178"/>
      <c r="DX238" s="178"/>
      <c r="DY238" s="178"/>
      <c r="DZ238" s="178"/>
      <c r="EA238" s="178"/>
      <c r="EB238" s="178"/>
      <c r="EC238" s="178"/>
      <c r="ED238" s="178"/>
      <c r="EE238" s="178"/>
      <c r="EF238" s="178"/>
      <c r="EG238" s="178"/>
      <c r="EH238" s="178"/>
      <c r="EI238" s="178"/>
      <c r="EJ238" s="178"/>
      <c r="EK238" s="178"/>
      <c r="EL238" s="178"/>
      <c r="EM238" s="178"/>
      <c r="EN238" s="178"/>
      <c r="EO238" s="178"/>
      <c r="EP238" s="178"/>
      <c r="EQ238" s="178"/>
      <c r="ER238" s="178"/>
      <c r="ES238" s="178"/>
      <c r="ET238" s="178"/>
      <c r="EU238" s="178"/>
      <c r="EV238" s="178"/>
      <c r="EW238" s="178"/>
      <c r="EX238" s="178"/>
      <c r="EY238" s="178"/>
      <c r="EZ238" s="178"/>
      <c r="FA238" s="178"/>
      <c r="FB238" s="178"/>
      <c r="FC238" s="178"/>
      <c r="FD238" s="178"/>
      <c r="FE238" s="178"/>
      <c r="FF238" s="178"/>
      <c r="FG238" s="178"/>
      <c r="FH238" s="178"/>
      <c r="FI238" s="178"/>
      <c r="FJ238" s="178"/>
      <c r="FK238" s="178"/>
      <c r="FL238" s="178"/>
      <c r="FM238" s="178"/>
      <c r="FN238" s="178"/>
      <c r="FO238" s="178"/>
      <c r="FP238" s="178"/>
      <c r="FQ238" s="178"/>
      <c r="FR238" s="178"/>
      <c r="FS238" s="178"/>
      <c r="FT238" s="178"/>
      <c r="FU238" s="178"/>
      <c r="FV238" s="178"/>
      <c r="FW238" s="178"/>
      <c r="FX238" s="178"/>
      <c r="FY238" s="178"/>
      <c r="FZ238" s="178"/>
      <c r="GA238" s="178"/>
      <c r="GB238" s="178"/>
      <c r="GC238" s="178"/>
      <c r="GD238" s="178"/>
      <c r="GE238" s="178"/>
      <c r="GF238" s="178"/>
      <c r="GG238" s="178"/>
      <c r="GH238" s="178"/>
      <c r="GI238" s="178"/>
      <c r="GJ238" s="178"/>
      <c r="GK238" s="178"/>
      <c r="GL238" s="178"/>
      <c r="GM238" s="178"/>
      <c r="GN238" s="178"/>
      <c r="GO238" s="178"/>
      <c r="GP238" s="178"/>
      <c r="GQ238" s="178"/>
      <c r="GR238" s="178"/>
      <c r="GS238" s="178"/>
      <c r="GT238" s="178"/>
      <c r="GU238" s="178"/>
      <c r="GV238" s="178"/>
      <c r="GW238" s="178"/>
      <c r="GX238" s="178"/>
      <c r="GY238" s="178"/>
      <c r="GZ238" s="178"/>
      <c r="HA238" s="178"/>
      <c r="HB238" s="178"/>
      <c r="HC238" s="178"/>
      <c r="HD238" s="178"/>
      <c r="HE238" s="178"/>
      <c r="HF238" s="178"/>
      <c r="HG238" s="178"/>
      <c r="HH238" s="178"/>
      <c r="HI238" s="178"/>
      <c r="HJ238" s="178"/>
      <c r="HK238" s="178"/>
      <c r="HL238" s="178"/>
      <c r="HM238" s="178"/>
      <c r="HN238" s="178"/>
      <c r="HO238" s="178"/>
      <c r="HP238" s="178"/>
      <c r="HQ238" s="178"/>
      <c r="HR238" s="178"/>
      <c r="HS238" s="178"/>
      <c r="HT238" s="178"/>
      <c r="HU238" s="178"/>
      <c r="HV238" s="178"/>
      <c r="HW238" s="178"/>
      <c r="HX238" s="178"/>
      <c r="HY238" s="178"/>
      <c r="HZ238" s="178"/>
      <c r="IA238" s="178"/>
      <c r="IB238" s="178"/>
      <c r="IC238" s="178"/>
      <c r="ID238" s="178"/>
      <c r="IE238" s="178"/>
      <c r="IF238" s="178"/>
      <c r="IG238" s="178"/>
      <c r="IH238" s="178"/>
      <c r="II238" s="178"/>
      <c r="IJ238" s="178"/>
      <c r="IK238" s="178"/>
      <c r="IL238" s="178"/>
      <c r="IM238" s="178"/>
      <c r="IN238" s="178"/>
      <c r="IO238" s="178"/>
      <c r="IP238" s="178"/>
      <c r="IQ238" s="178"/>
      <c r="IR238" s="178"/>
      <c r="IS238" s="178"/>
      <c r="IT238" s="178"/>
      <c r="IU238" s="178"/>
      <c r="IV238" s="178"/>
    </row>
    <row r="239" spans="1:256" s="210" customFormat="1" ht="25.5" x14ac:dyDescent="0.2">
      <c r="A239" s="206" t="s">
        <v>368</v>
      </c>
      <c r="B239" s="208" t="s">
        <v>584</v>
      </c>
      <c r="C239" s="252" t="s">
        <v>328</v>
      </c>
      <c r="D239" s="252" t="s">
        <v>306</v>
      </c>
      <c r="E239" s="252" t="s">
        <v>371</v>
      </c>
      <c r="F239" s="252" t="s">
        <v>369</v>
      </c>
      <c r="G239" s="253">
        <v>1200</v>
      </c>
    </row>
    <row r="240" spans="1:256" s="210" customFormat="1" x14ac:dyDescent="0.2">
      <c r="A240" s="226" t="s">
        <v>623</v>
      </c>
      <c r="B240" s="198" t="s">
        <v>584</v>
      </c>
      <c r="C240" s="197" t="s">
        <v>328</v>
      </c>
      <c r="D240" s="197" t="s">
        <v>328</v>
      </c>
      <c r="E240" s="197"/>
      <c r="F240" s="197"/>
      <c r="G240" s="199">
        <f>SUM(G244+G241+G250)</f>
        <v>5064.7300000000005</v>
      </c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8"/>
      <c r="CN240" s="178"/>
      <c r="CO240" s="178"/>
      <c r="CP240" s="178"/>
      <c r="CQ240" s="178"/>
      <c r="CR240" s="178"/>
      <c r="CS240" s="178"/>
      <c r="CT240" s="178"/>
      <c r="CU240" s="178"/>
      <c r="CV240" s="178"/>
      <c r="CW240" s="178"/>
      <c r="CX240" s="178"/>
      <c r="CY240" s="178"/>
      <c r="CZ240" s="178"/>
      <c r="DA240" s="178"/>
      <c r="DB240" s="178"/>
      <c r="DC240" s="178"/>
      <c r="DD240" s="178"/>
      <c r="DE240" s="178"/>
      <c r="DF240" s="178"/>
      <c r="DG240" s="178"/>
      <c r="DH240" s="178"/>
      <c r="DI240" s="178"/>
      <c r="DJ240" s="178"/>
      <c r="DK240" s="178"/>
      <c r="DL240" s="178"/>
      <c r="DM240" s="178"/>
      <c r="DN240" s="178"/>
      <c r="DO240" s="178"/>
      <c r="DP240" s="178"/>
      <c r="DQ240" s="178"/>
      <c r="DR240" s="178"/>
      <c r="DS240" s="178"/>
      <c r="DT240" s="178"/>
      <c r="DU240" s="178"/>
      <c r="DV240" s="178"/>
      <c r="DW240" s="178"/>
      <c r="DX240" s="178"/>
      <c r="DY240" s="178"/>
      <c r="DZ240" s="178"/>
      <c r="EA240" s="178"/>
      <c r="EB240" s="178"/>
      <c r="EC240" s="178"/>
      <c r="ED240" s="178"/>
      <c r="EE240" s="178"/>
      <c r="EF240" s="178"/>
      <c r="EG240" s="178"/>
      <c r="EH240" s="178"/>
      <c r="EI240" s="178"/>
      <c r="EJ240" s="178"/>
      <c r="EK240" s="178"/>
      <c r="EL240" s="178"/>
      <c r="EM240" s="178"/>
      <c r="EN240" s="178"/>
      <c r="EO240" s="178"/>
      <c r="EP240" s="178"/>
      <c r="EQ240" s="178"/>
      <c r="ER240" s="178"/>
      <c r="ES240" s="178"/>
      <c r="ET240" s="178"/>
      <c r="EU240" s="178"/>
      <c r="EV240" s="178"/>
      <c r="EW240" s="178"/>
      <c r="EX240" s="178"/>
      <c r="EY240" s="178"/>
      <c r="EZ240" s="178"/>
      <c r="FA240" s="178"/>
      <c r="FB240" s="178"/>
      <c r="FC240" s="178"/>
      <c r="FD240" s="178"/>
      <c r="FE240" s="178"/>
      <c r="FF240" s="178"/>
      <c r="FG240" s="178"/>
      <c r="FH240" s="178"/>
      <c r="FI240" s="178"/>
      <c r="FJ240" s="178"/>
      <c r="FK240" s="178"/>
      <c r="FL240" s="178"/>
      <c r="FM240" s="178"/>
      <c r="FN240" s="178"/>
      <c r="FO240" s="178"/>
      <c r="FP240" s="178"/>
      <c r="FQ240" s="178"/>
      <c r="FR240" s="178"/>
      <c r="FS240" s="178"/>
      <c r="FT240" s="178"/>
      <c r="FU240" s="178"/>
      <c r="FV240" s="178"/>
      <c r="FW240" s="178"/>
      <c r="FX240" s="178"/>
      <c r="FY240" s="178"/>
      <c r="FZ240" s="178"/>
      <c r="GA240" s="178"/>
      <c r="GB240" s="178"/>
      <c r="GC240" s="178"/>
      <c r="GD240" s="178"/>
      <c r="GE240" s="178"/>
      <c r="GF240" s="178"/>
      <c r="GG240" s="178"/>
      <c r="GH240" s="178"/>
      <c r="GI240" s="178"/>
      <c r="GJ240" s="178"/>
      <c r="GK240" s="178"/>
      <c r="GL240" s="178"/>
      <c r="GM240" s="178"/>
      <c r="GN240" s="178"/>
      <c r="GO240" s="178"/>
      <c r="GP240" s="178"/>
      <c r="GQ240" s="178"/>
      <c r="GR240" s="178"/>
      <c r="GS240" s="178"/>
      <c r="GT240" s="178"/>
      <c r="GU240" s="178"/>
      <c r="GV240" s="178"/>
      <c r="GW240" s="178"/>
      <c r="GX240" s="178"/>
      <c r="GY240" s="178"/>
      <c r="GZ240" s="178"/>
      <c r="HA240" s="178"/>
      <c r="HB240" s="178"/>
      <c r="HC240" s="178"/>
      <c r="HD240" s="178"/>
      <c r="HE240" s="178"/>
      <c r="HF240" s="178"/>
      <c r="HG240" s="178"/>
      <c r="HH240" s="178"/>
      <c r="HI240" s="178"/>
      <c r="HJ240" s="178"/>
      <c r="HK240" s="178"/>
      <c r="HL240" s="178"/>
      <c r="HM240" s="178"/>
      <c r="HN240" s="178"/>
      <c r="HO240" s="178"/>
      <c r="HP240" s="178"/>
      <c r="HQ240" s="178"/>
      <c r="HR240" s="178"/>
      <c r="HS240" s="178"/>
      <c r="HT240" s="178"/>
      <c r="HU240" s="178"/>
      <c r="HV240" s="178"/>
      <c r="HW240" s="178"/>
      <c r="HX240" s="178"/>
      <c r="HY240" s="178"/>
      <c r="HZ240" s="178"/>
      <c r="IA240" s="178"/>
      <c r="IB240" s="178"/>
      <c r="IC240" s="178"/>
      <c r="ID240" s="178"/>
      <c r="IE240" s="178"/>
      <c r="IF240" s="178"/>
      <c r="IG240" s="178"/>
      <c r="IH240" s="178"/>
      <c r="II240" s="178"/>
      <c r="IJ240" s="178"/>
      <c r="IK240" s="178"/>
      <c r="IL240" s="178"/>
      <c r="IM240" s="178"/>
      <c r="IN240" s="178"/>
      <c r="IO240" s="178"/>
      <c r="IP240" s="178"/>
      <c r="IQ240" s="178"/>
      <c r="IR240" s="178"/>
      <c r="IS240" s="178"/>
      <c r="IT240" s="178"/>
      <c r="IU240" s="178"/>
      <c r="IV240" s="178"/>
    </row>
    <row r="241" spans="1:256" s="172" customFormat="1" x14ac:dyDescent="0.2">
      <c r="A241" s="235" t="s">
        <v>624</v>
      </c>
      <c r="B241" s="197" t="s">
        <v>584</v>
      </c>
      <c r="C241" s="197" t="s">
        <v>328</v>
      </c>
      <c r="D241" s="197" t="s">
        <v>328</v>
      </c>
      <c r="E241" s="197" t="s">
        <v>486</v>
      </c>
      <c r="F241" s="197"/>
      <c r="G241" s="199">
        <f>SUM(G243+G242)</f>
        <v>3591.39</v>
      </c>
    </row>
    <row r="242" spans="1:256" ht="38.25" x14ac:dyDescent="0.2">
      <c r="A242" s="206" t="s">
        <v>585</v>
      </c>
      <c r="B242" s="207" t="s">
        <v>584</v>
      </c>
      <c r="C242" s="207" t="s">
        <v>328</v>
      </c>
      <c r="D242" s="207" t="s">
        <v>328</v>
      </c>
      <c r="E242" s="207" t="s">
        <v>486</v>
      </c>
      <c r="F242" s="207" t="s">
        <v>304</v>
      </c>
      <c r="G242" s="209">
        <v>35.92</v>
      </c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2"/>
      <c r="DD242" s="172"/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2"/>
      <c r="DQ242" s="172"/>
      <c r="DR242" s="172"/>
      <c r="DS242" s="172"/>
      <c r="DT242" s="172"/>
      <c r="DU242" s="172"/>
      <c r="DV242" s="172"/>
      <c r="DW242" s="172"/>
      <c r="DX242" s="172"/>
      <c r="DY242" s="172"/>
      <c r="DZ242" s="172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  <c r="ER242" s="172"/>
      <c r="ES242" s="172"/>
      <c r="ET242" s="172"/>
      <c r="EU242" s="172"/>
      <c r="EV242" s="172"/>
      <c r="EW242" s="172"/>
      <c r="EX242" s="172"/>
      <c r="EY242" s="172"/>
      <c r="EZ242" s="172"/>
      <c r="FA242" s="172"/>
      <c r="FB242" s="172"/>
      <c r="FC242" s="172"/>
      <c r="FD242" s="172"/>
      <c r="FE242" s="172"/>
      <c r="FF242" s="172"/>
      <c r="FG242" s="172"/>
      <c r="FH242" s="172"/>
      <c r="FI242" s="172"/>
      <c r="FJ242" s="172"/>
      <c r="FK242" s="172"/>
      <c r="FL242" s="172"/>
      <c r="FM242" s="172"/>
      <c r="FN242" s="172"/>
      <c r="FO242" s="172"/>
      <c r="FP242" s="172"/>
      <c r="FQ242" s="172"/>
      <c r="FR242" s="172"/>
      <c r="FS242" s="172"/>
      <c r="FT242" s="172"/>
      <c r="FU242" s="172"/>
      <c r="FV242" s="172"/>
      <c r="FW242" s="172"/>
      <c r="FX242" s="172"/>
      <c r="FY242" s="172"/>
      <c r="FZ242" s="172"/>
      <c r="GA242" s="172"/>
      <c r="GB242" s="172"/>
      <c r="GC242" s="172"/>
      <c r="GD242" s="172"/>
      <c r="GE242" s="172"/>
      <c r="GF242" s="172"/>
      <c r="GG242" s="172"/>
      <c r="GH242" s="172"/>
      <c r="GI242" s="172"/>
      <c r="GJ242" s="172"/>
      <c r="GK242" s="172"/>
      <c r="GL242" s="172"/>
      <c r="GM242" s="172"/>
      <c r="GN242" s="172"/>
      <c r="GO242" s="172"/>
      <c r="GP242" s="172"/>
      <c r="GQ242" s="172"/>
      <c r="GR242" s="172"/>
      <c r="GS242" s="172"/>
      <c r="GT242" s="172"/>
      <c r="GU242" s="172"/>
      <c r="GV242" s="172"/>
      <c r="GW242" s="172"/>
      <c r="GX242" s="172"/>
      <c r="GY242" s="172"/>
      <c r="GZ242" s="172"/>
      <c r="HA242" s="172"/>
      <c r="HB242" s="172"/>
      <c r="HC242" s="172"/>
      <c r="HD242" s="172"/>
      <c r="HE242" s="172"/>
      <c r="HF242" s="172"/>
      <c r="HG242" s="172"/>
      <c r="HH242" s="172"/>
      <c r="HI242" s="172"/>
      <c r="HJ242" s="172"/>
      <c r="HK242" s="172"/>
      <c r="HL242" s="172"/>
      <c r="HM242" s="172"/>
      <c r="HN242" s="172"/>
      <c r="HO242" s="172"/>
      <c r="HP242" s="172"/>
      <c r="HQ242" s="172"/>
      <c r="HR242" s="172"/>
      <c r="HS242" s="172"/>
      <c r="HT242" s="172"/>
      <c r="HU242" s="172"/>
      <c r="HV242" s="172"/>
      <c r="HW242" s="172"/>
      <c r="HX242" s="172"/>
      <c r="HY242" s="172"/>
      <c r="HZ242" s="172"/>
      <c r="IA242" s="172"/>
      <c r="IB242" s="172"/>
      <c r="IC242" s="172"/>
      <c r="ID242" s="172"/>
      <c r="IE242" s="172"/>
      <c r="IF242" s="172"/>
      <c r="IG242" s="172"/>
      <c r="IH242" s="172"/>
      <c r="II242" s="172"/>
      <c r="IJ242" s="172"/>
      <c r="IK242" s="172"/>
      <c r="IL242" s="172"/>
      <c r="IM242" s="172"/>
      <c r="IN242" s="172"/>
      <c r="IO242" s="172"/>
      <c r="IP242" s="172"/>
      <c r="IQ242" s="172"/>
      <c r="IR242" s="172"/>
      <c r="IS242" s="172"/>
      <c r="IT242" s="172"/>
      <c r="IU242" s="172"/>
      <c r="IV242" s="172"/>
    </row>
    <row r="243" spans="1:256" ht="25.5" x14ac:dyDescent="0.2">
      <c r="A243" s="206" t="s">
        <v>368</v>
      </c>
      <c r="B243" s="207" t="s">
        <v>584</v>
      </c>
      <c r="C243" s="207" t="s">
        <v>328</v>
      </c>
      <c r="D243" s="207" t="s">
        <v>328</v>
      </c>
      <c r="E243" s="207" t="s">
        <v>486</v>
      </c>
      <c r="F243" s="207" t="s">
        <v>369</v>
      </c>
      <c r="G243" s="209">
        <v>3555.47</v>
      </c>
      <c r="IU243" s="210"/>
      <c r="IV243" s="210"/>
    </row>
    <row r="244" spans="1:256" s="172" customFormat="1" x14ac:dyDescent="0.2">
      <c r="A244" s="196" t="s">
        <v>356</v>
      </c>
      <c r="B244" s="198" t="s">
        <v>584</v>
      </c>
      <c r="C244" s="197" t="s">
        <v>328</v>
      </c>
      <c r="D244" s="197" t="s">
        <v>328</v>
      </c>
      <c r="E244" s="197" t="s">
        <v>357</v>
      </c>
      <c r="F244" s="197"/>
      <c r="G244" s="199">
        <f>SUM(G247+G245)</f>
        <v>800.2</v>
      </c>
    </row>
    <row r="245" spans="1:256" s="210" customFormat="1" ht="25.5" x14ac:dyDescent="0.2">
      <c r="A245" s="244" t="s">
        <v>618</v>
      </c>
      <c r="B245" s="242" t="s">
        <v>584</v>
      </c>
      <c r="C245" s="222" t="s">
        <v>328</v>
      </c>
      <c r="D245" s="222" t="s">
        <v>328</v>
      </c>
      <c r="E245" s="222" t="s">
        <v>487</v>
      </c>
      <c r="F245" s="222"/>
      <c r="G245" s="205">
        <f>SUM(G246)</f>
        <v>523.47</v>
      </c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  <c r="IV245" s="178"/>
    </row>
    <row r="246" spans="1:256" s="210" customFormat="1" ht="25.5" x14ac:dyDescent="0.2">
      <c r="A246" s="206" t="s">
        <v>368</v>
      </c>
      <c r="B246" s="208" t="s">
        <v>584</v>
      </c>
      <c r="C246" s="207" t="s">
        <v>328</v>
      </c>
      <c r="D246" s="207" t="s">
        <v>328</v>
      </c>
      <c r="E246" s="207" t="s">
        <v>487</v>
      </c>
      <c r="F246" s="207" t="s">
        <v>369</v>
      </c>
      <c r="G246" s="209">
        <v>523.47</v>
      </c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  <c r="IV246" s="178"/>
    </row>
    <row r="247" spans="1:256" x14ac:dyDescent="0.2">
      <c r="A247" s="244" t="s">
        <v>488</v>
      </c>
      <c r="B247" s="204" t="s">
        <v>584</v>
      </c>
      <c r="C247" s="222" t="s">
        <v>328</v>
      </c>
      <c r="D247" s="222" t="s">
        <v>328</v>
      </c>
      <c r="E247" s="204" t="s">
        <v>489</v>
      </c>
      <c r="F247" s="204"/>
      <c r="G247" s="243">
        <f>SUM(G248+G249)</f>
        <v>276.73</v>
      </c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  <c r="CJ247" s="172"/>
      <c r="CK247" s="172"/>
      <c r="CL247" s="172"/>
      <c r="CM247" s="172"/>
      <c r="CN247" s="172"/>
      <c r="CO247" s="172"/>
      <c r="CP247" s="172"/>
      <c r="CQ247" s="172"/>
      <c r="CR247" s="172"/>
      <c r="CS247" s="172"/>
      <c r="CT247" s="172"/>
      <c r="CU247" s="172"/>
      <c r="CV247" s="172"/>
      <c r="CW247" s="172"/>
      <c r="CX247" s="172"/>
      <c r="CY247" s="172"/>
      <c r="CZ247" s="172"/>
      <c r="DA247" s="172"/>
      <c r="DB247" s="172"/>
      <c r="DC247" s="172"/>
      <c r="DD247" s="172"/>
      <c r="DE247" s="172"/>
      <c r="DF247" s="172"/>
      <c r="DG247" s="172"/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  <c r="DU247" s="172"/>
      <c r="DV247" s="172"/>
      <c r="DW247" s="172"/>
      <c r="DX247" s="172"/>
      <c r="DY247" s="172"/>
      <c r="DZ247" s="172"/>
      <c r="EA247" s="172"/>
      <c r="EB247" s="172"/>
      <c r="EC247" s="172"/>
      <c r="ED247" s="172"/>
      <c r="EE247" s="172"/>
      <c r="EF247" s="172"/>
      <c r="EG247" s="172"/>
      <c r="EH247" s="172"/>
      <c r="EI247" s="172"/>
      <c r="EJ247" s="172"/>
      <c r="EK247" s="172"/>
      <c r="EL247" s="172"/>
      <c r="EM247" s="172"/>
      <c r="EN247" s="172"/>
      <c r="EO247" s="172"/>
      <c r="EP247" s="172"/>
      <c r="EQ247" s="172"/>
      <c r="ER247" s="172"/>
      <c r="ES247" s="172"/>
      <c r="ET247" s="172"/>
      <c r="EU247" s="172"/>
      <c r="EV247" s="172"/>
      <c r="EW247" s="172"/>
      <c r="EX247" s="172"/>
      <c r="EY247" s="172"/>
      <c r="EZ247" s="172"/>
      <c r="FA247" s="172"/>
      <c r="FB247" s="172"/>
      <c r="FC247" s="172"/>
      <c r="FD247" s="172"/>
      <c r="FE247" s="172"/>
      <c r="FF247" s="172"/>
      <c r="FG247" s="172"/>
      <c r="FH247" s="172"/>
      <c r="FI247" s="172"/>
      <c r="FJ247" s="172"/>
      <c r="FK247" s="172"/>
      <c r="FL247" s="172"/>
      <c r="FM247" s="172"/>
      <c r="FN247" s="172"/>
      <c r="FO247" s="172"/>
      <c r="FP247" s="172"/>
      <c r="FQ247" s="172"/>
      <c r="FR247" s="172"/>
      <c r="FS247" s="172"/>
      <c r="FT247" s="172"/>
      <c r="FU247" s="172"/>
      <c r="FV247" s="172"/>
      <c r="FW247" s="172"/>
      <c r="FX247" s="172"/>
      <c r="FY247" s="172"/>
      <c r="FZ247" s="172"/>
      <c r="GA247" s="172"/>
      <c r="GB247" s="172"/>
      <c r="GC247" s="172"/>
      <c r="GD247" s="172"/>
      <c r="GE247" s="172"/>
      <c r="GF247" s="172"/>
      <c r="GG247" s="172"/>
      <c r="GH247" s="172"/>
      <c r="GI247" s="172"/>
      <c r="GJ247" s="172"/>
      <c r="GK247" s="172"/>
      <c r="GL247" s="172"/>
      <c r="GM247" s="172"/>
      <c r="GN247" s="172"/>
      <c r="GO247" s="172"/>
      <c r="GP247" s="172"/>
      <c r="GQ247" s="172"/>
      <c r="GR247" s="172"/>
      <c r="GS247" s="172"/>
      <c r="GT247" s="172"/>
      <c r="GU247" s="172"/>
      <c r="GV247" s="172"/>
      <c r="GW247" s="172"/>
      <c r="GX247" s="172"/>
      <c r="GY247" s="172"/>
      <c r="GZ247" s="172"/>
      <c r="HA247" s="172"/>
      <c r="HB247" s="172"/>
      <c r="HC247" s="172"/>
      <c r="HD247" s="172"/>
      <c r="HE247" s="172"/>
      <c r="HF247" s="172"/>
      <c r="HG247" s="172"/>
      <c r="HH247" s="172"/>
      <c r="HI247" s="172"/>
      <c r="HJ247" s="172"/>
      <c r="HK247" s="172"/>
      <c r="HL247" s="172"/>
      <c r="HM247" s="172"/>
      <c r="HN247" s="172"/>
      <c r="HO247" s="172"/>
      <c r="HP247" s="172"/>
      <c r="HQ247" s="172"/>
      <c r="HR247" s="172"/>
      <c r="HS247" s="172"/>
      <c r="HT247" s="172"/>
      <c r="HU247" s="172"/>
      <c r="HV247" s="172"/>
      <c r="HW247" s="172"/>
      <c r="HX247" s="172"/>
      <c r="HY247" s="172"/>
      <c r="HZ247" s="172"/>
      <c r="IA247" s="172"/>
      <c r="IB247" s="172"/>
      <c r="IC247" s="172"/>
      <c r="ID247" s="172"/>
      <c r="IE247" s="172"/>
      <c r="IF247" s="172"/>
      <c r="IG247" s="172"/>
      <c r="IH247" s="172"/>
      <c r="II247" s="172"/>
      <c r="IJ247" s="172"/>
      <c r="IK247" s="172"/>
      <c r="IL247" s="172"/>
      <c r="IM247" s="172"/>
      <c r="IN247" s="172"/>
      <c r="IO247" s="172"/>
      <c r="IP247" s="172"/>
      <c r="IQ247" s="172"/>
      <c r="IR247" s="172"/>
      <c r="IS247" s="172"/>
      <c r="IT247" s="172"/>
      <c r="IU247" s="210"/>
      <c r="IV247" s="210"/>
    </row>
    <row r="248" spans="1:256" x14ac:dyDescent="0.2">
      <c r="A248" s="206" t="s">
        <v>586</v>
      </c>
      <c r="B248" s="208" t="s">
        <v>584</v>
      </c>
      <c r="C248" s="207" t="s">
        <v>328</v>
      </c>
      <c r="D248" s="207" t="s">
        <v>328</v>
      </c>
      <c r="E248" s="207" t="s">
        <v>489</v>
      </c>
      <c r="F248" s="208" t="s">
        <v>312</v>
      </c>
      <c r="G248" s="240">
        <v>253.44</v>
      </c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  <c r="BZ248" s="210"/>
      <c r="CA248" s="210"/>
      <c r="CB248" s="210"/>
      <c r="CC248" s="210"/>
      <c r="CD248" s="210"/>
      <c r="CE248" s="210"/>
      <c r="CF248" s="210"/>
      <c r="CG248" s="210"/>
      <c r="CH248" s="210"/>
      <c r="CI248" s="210"/>
      <c r="CJ248" s="210"/>
      <c r="CK248" s="210"/>
      <c r="CL248" s="210"/>
      <c r="CM248" s="210"/>
      <c r="CN248" s="210"/>
      <c r="CO248" s="210"/>
      <c r="CP248" s="210"/>
      <c r="CQ248" s="210"/>
      <c r="CR248" s="210"/>
      <c r="CS248" s="210"/>
      <c r="CT248" s="210"/>
      <c r="CU248" s="210"/>
      <c r="CV248" s="210"/>
      <c r="CW248" s="210"/>
      <c r="CX248" s="210"/>
      <c r="CY248" s="210"/>
      <c r="CZ248" s="210"/>
      <c r="DA248" s="210"/>
      <c r="DB248" s="210"/>
      <c r="DC248" s="210"/>
      <c r="DD248" s="210"/>
      <c r="DE248" s="210"/>
      <c r="DF248" s="210"/>
      <c r="DG248" s="210"/>
      <c r="DH248" s="210"/>
      <c r="DI248" s="210"/>
      <c r="DJ248" s="210"/>
      <c r="DK248" s="210"/>
      <c r="DL248" s="210"/>
      <c r="DM248" s="210"/>
      <c r="DN248" s="210"/>
      <c r="DO248" s="210"/>
      <c r="DP248" s="210"/>
      <c r="DQ248" s="210"/>
      <c r="DR248" s="210"/>
      <c r="DS248" s="210"/>
      <c r="DT248" s="210"/>
      <c r="DU248" s="210"/>
      <c r="DV248" s="210"/>
      <c r="DW248" s="210"/>
      <c r="DX248" s="210"/>
      <c r="DY248" s="210"/>
      <c r="DZ248" s="210"/>
      <c r="EA248" s="210"/>
      <c r="EB248" s="210"/>
      <c r="EC248" s="210"/>
      <c r="ED248" s="210"/>
      <c r="EE248" s="210"/>
      <c r="EF248" s="210"/>
      <c r="EG248" s="210"/>
      <c r="EH248" s="210"/>
      <c r="EI248" s="210"/>
      <c r="EJ248" s="210"/>
      <c r="EK248" s="210"/>
      <c r="EL248" s="210"/>
      <c r="EM248" s="210"/>
      <c r="EN248" s="210"/>
      <c r="EO248" s="210"/>
      <c r="EP248" s="210"/>
      <c r="EQ248" s="210"/>
      <c r="ER248" s="210"/>
      <c r="ES248" s="210"/>
      <c r="ET248" s="210"/>
      <c r="EU248" s="210"/>
      <c r="EV248" s="210"/>
      <c r="EW248" s="210"/>
      <c r="EX248" s="210"/>
      <c r="EY248" s="210"/>
      <c r="EZ248" s="210"/>
      <c r="FA248" s="210"/>
      <c r="FB248" s="210"/>
      <c r="FC248" s="210"/>
      <c r="FD248" s="210"/>
      <c r="FE248" s="210"/>
      <c r="FF248" s="210"/>
      <c r="FG248" s="210"/>
      <c r="FH248" s="210"/>
      <c r="FI248" s="210"/>
      <c r="FJ248" s="210"/>
      <c r="FK248" s="210"/>
      <c r="FL248" s="210"/>
      <c r="FM248" s="210"/>
      <c r="FN248" s="210"/>
      <c r="FO248" s="210"/>
      <c r="FP248" s="210"/>
      <c r="FQ248" s="210"/>
      <c r="FR248" s="210"/>
      <c r="FS248" s="210"/>
      <c r="FT248" s="210"/>
      <c r="FU248" s="210"/>
      <c r="FV248" s="210"/>
      <c r="FW248" s="210"/>
      <c r="FX248" s="210"/>
      <c r="FY248" s="210"/>
      <c r="FZ248" s="210"/>
      <c r="GA248" s="210"/>
      <c r="GB248" s="210"/>
      <c r="GC248" s="210"/>
      <c r="GD248" s="210"/>
      <c r="GE248" s="210"/>
      <c r="GF248" s="210"/>
      <c r="GG248" s="210"/>
      <c r="GH248" s="210"/>
      <c r="GI248" s="210"/>
      <c r="GJ248" s="210"/>
      <c r="GK248" s="210"/>
      <c r="GL248" s="210"/>
      <c r="GM248" s="210"/>
      <c r="GN248" s="210"/>
      <c r="GO248" s="210"/>
      <c r="GP248" s="210"/>
      <c r="GQ248" s="210"/>
      <c r="GR248" s="210"/>
      <c r="GS248" s="210"/>
      <c r="GT248" s="210"/>
      <c r="GU248" s="210"/>
      <c r="GV248" s="210"/>
      <c r="GW248" s="210"/>
      <c r="GX248" s="210"/>
      <c r="GY248" s="210"/>
      <c r="GZ248" s="210"/>
      <c r="HA248" s="210"/>
      <c r="HB248" s="210"/>
      <c r="HC248" s="210"/>
      <c r="HD248" s="210"/>
      <c r="HE248" s="210"/>
      <c r="HF248" s="210"/>
      <c r="HG248" s="210"/>
      <c r="HH248" s="210"/>
      <c r="HI248" s="210"/>
      <c r="HJ248" s="210"/>
      <c r="HK248" s="210"/>
      <c r="HL248" s="210"/>
      <c r="HM248" s="210"/>
      <c r="HN248" s="210"/>
      <c r="HO248" s="210"/>
      <c r="HP248" s="210"/>
      <c r="HQ248" s="210"/>
      <c r="HR248" s="210"/>
      <c r="HS248" s="210"/>
      <c r="HT248" s="210"/>
      <c r="HU248" s="210"/>
      <c r="HV248" s="210"/>
      <c r="HW248" s="210"/>
      <c r="HX248" s="210"/>
      <c r="HY248" s="210"/>
      <c r="HZ248" s="210"/>
      <c r="IA248" s="210"/>
      <c r="IB248" s="210"/>
      <c r="IC248" s="210"/>
      <c r="ID248" s="210"/>
      <c r="IE248" s="210"/>
      <c r="IF248" s="210"/>
      <c r="IG248" s="210"/>
      <c r="IH248" s="210"/>
      <c r="II248" s="210"/>
      <c r="IJ248" s="210"/>
      <c r="IK248" s="210"/>
      <c r="IL248" s="210"/>
      <c r="IM248" s="210"/>
      <c r="IN248" s="210"/>
      <c r="IO248" s="210"/>
      <c r="IP248" s="210"/>
      <c r="IQ248" s="210"/>
      <c r="IR248" s="210"/>
      <c r="IS248" s="210"/>
      <c r="IT248" s="210"/>
    </row>
    <row r="249" spans="1:256" s="210" customFormat="1" ht="25.5" x14ac:dyDescent="0.2">
      <c r="A249" s="206" t="s">
        <v>368</v>
      </c>
      <c r="B249" s="208" t="s">
        <v>584</v>
      </c>
      <c r="C249" s="207" t="s">
        <v>328</v>
      </c>
      <c r="D249" s="207" t="s">
        <v>328</v>
      </c>
      <c r="E249" s="207" t="s">
        <v>489</v>
      </c>
      <c r="F249" s="208" t="s">
        <v>369</v>
      </c>
      <c r="G249" s="240">
        <v>23.29</v>
      </c>
      <c r="IU249" s="178"/>
      <c r="IV249" s="178"/>
    </row>
    <row r="250" spans="1:256" s="172" customFormat="1" x14ac:dyDescent="0.2">
      <c r="A250" s="196" t="s">
        <v>370</v>
      </c>
      <c r="B250" s="198" t="s">
        <v>584</v>
      </c>
      <c r="C250" s="197" t="s">
        <v>328</v>
      </c>
      <c r="D250" s="197" t="s">
        <v>328</v>
      </c>
      <c r="E250" s="197" t="s">
        <v>461</v>
      </c>
      <c r="F250" s="198"/>
      <c r="G250" s="220">
        <v>673.14</v>
      </c>
    </row>
    <row r="251" spans="1:256" s="229" customFormat="1" ht="26.25" x14ac:dyDescent="0.25">
      <c r="A251" s="206" t="s">
        <v>368</v>
      </c>
      <c r="B251" s="208" t="s">
        <v>584</v>
      </c>
      <c r="C251" s="207" t="s">
        <v>328</v>
      </c>
      <c r="D251" s="207" t="s">
        <v>328</v>
      </c>
      <c r="E251" s="207" t="s">
        <v>461</v>
      </c>
      <c r="F251" s="208" t="s">
        <v>369</v>
      </c>
      <c r="G251" s="240">
        <v>673.14</v>
      </c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  <c r="BZ251" s="210"/>
      <c r="CA251" s="210"/>
      <c r="CB251" s="210"/>
      <c r="CC251" s="210"/>
      <c r="CD251" s="210"/>
      <c r="CE251" s="210"/>
      <c r="CF251" s="210"/>
      <c r="CG251" s="210"/>
      <c r="CH251" s="210"/>
      <c r="CI251" s="210"/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0"/>
      <c r="CU251" s="210"/>
      <c r="CV251" s="210"/>
      <c r="CW251" s="210"/>
      <c r="CX251" s="210"/>
      <c r="CY251" s="210"/>
      <c r="CZ251" s="210"/>
      <c r="DA251" s="210"/>
      <c r="DB251" s="210"/>
      <c r="DC251" s="210"/>
      <c r="DD251" s="210"/>
      <c r="DE251" s="210"/>
      <c r="DF251" s="210"/>
      <c r="DG251" s="210"/>
      <c r="DH251" s="210"/>
      <c r="DI251" s="210"/>
      <c r="DJ251" s="210"/>
      <c r="DK251" s="210"/>
      <c r="DL251" s="210"/>
      <c r="DM251" s="210"/>
      <c r="DN251" s="210"/>
      <c r="DO251" s="210"/>
      <c r="DP251" s="210"/>
      <c r="DQ251" s="210"/>
      <c r="DR251" s="210"/>
      <c r="DS251" s="210"/>
      <c r="DT251" s="210"/>
      <c r="DU251" s="210"/>
      <c r="DV251" s="210"/>
      <c r="DW251" s="210"/>
      <c r="DX251" s="210"/>
      <c r="DY251" s="210"/>
      <c r="DZ251" s="210"/>
      <c r="EA251" s="210"/>
      <c r="EB251" s="210"/>
      <c r="EC251" s="210"/>
      <c r="ED251" s="210"/>
      <c r="EE251" s="210"/>
      <c r="EF251" s="210"/>
      <c r="EG251" s="210"/>
      <c r="EH251" s="210"/>
      <c r="EI251" s="210"/>
      <c r="EJ251" s="210"/>
      <c r="EK251" s="210"/>
      <c r="EL251" s="210"/>
      <c r="EM251" s="210"/>
      <c r="EN251" s="210"/>
      <c r="EO251" s="210"/>
      <c r="EP251" s="210"/>
      <c r="EQ251" s="210"/>
      <c r="ER251" s="210"/>
      <c r="ES251" s="210"/>
      <c r="ET251" s="210"/>
      <c r="EU251" s="210"/>
      <c r="EV251" s="210"/>
      <c r="EW251" s="210"/>
      <c r="EX251" s="210"/>
      <c r="EY251" s="210"/>
      <c r="EZ251" s="210"/>
      <c r="FA251" s="210"/>
      <c r="FB251" s="210"/>
      <c r="FC251" s="210"/>
      <c r="FD251" s="210"/>
      <c r="FE251" s="210"/>
      <c r="FF251" s="210"/>
      <c r="FG251" s="210"/>
      <c r="FH251" s="210"/>
      <c r="FI251" s="210"/>
      <c r="FJ251" s="210"/>
      <c r="FK251" s="210"/>
      <c r="FL251" s="210"/>
      <c r="FM251" s="210"/>
      <c r="FN251" s="210"/>
      <c r="FO251" s="210"/>
      <c r="FP251" s="210"/>
      <c r="FQ251" s="210"/>
      <c r="FR251" s="210"/>
      <c r="FS251" s="210"/>
      <c r="FT251" s="210"/>
      <c r="FU251" s="210"/>
      <c r="FV251" s="210"/>
      <c r="FW251" s="210"/>
      <c r="FX251" s="210"/>
      <c r="FY251" s="210"/>
      <c r="FZ251" s="210"/>
      <c r="GA251" s="210"/>
      <c r="GB251" s="210"/>
      <c r="GC251" s="210"/>
      <c r="GD251" s="210"/>
      <c r="GE251" s="210"/>
      <c r="GF251" s="210"/>
      <c r="GG251" s="210"/>
      <c r="GH251" s="210"/>
      <c r="GI251" s="210"/>
      <c r="GJ251" s="210"/>
      <c r="GK251" s="210"/>
      <c r="GL251" s="210"/>
      <c r="GM251" s="210"/>
      <c r="GN251" s="210"/>
      <c r="GO251" s="210"/>
      <c r="GP251" s="210"/>
      <c r="GQ251" s="210"/>
      <c r="GR251" s="210"/>
      <c r="GS251" s="210"/>
      <c r="GT251" s="210"/>
      <c r="GU251" s="210"/>
      <c r="GV251" s="210"/>
      <c r="GW251" s="210"/>
      <c r="GX251" s="210"/>
      <c r="GY251" s="210"/>
      <c r="GZ251" s="210"/>
      <c r="HA251" s="210"/>
      <c r="HB251" s="210"/>
      <c r="HC251" s="210"/>
      <c r="HD251" s="210"/>
      <c r="HE251" s="210"/>
      <c r="HF251" s="210"/>
      <c r="HG251" s="210"/>
      <c r="HH251" s="210"/>
      <c r="HI251" s="210"/>
      <c r="HJ251" s="210"/>
      <c r="HK251" s="210"/>
      <c r="HL251" s="210"/>
      <c r="HM251" s="210"/>
      <c r="HN251" s="210"/>
      <c r="HO251" s="210"/>
      <c r="HP251" s="210"/>
      <c r="HQ251" s="210"/>
      <c r="HR251" s="210"/>
      <c r="HS251" s="210"/>
      <c r="HT251" s="210"/>
      <c r="HU251" s="210"/>
      <c r="HV251" s="210"/>
      <c r="HW251" s="210"/>
      <c r="HX251" s="210"/>
      <c r="HY251" s="210"/>
      <c r="HZ251" s="210"/>
      <c r="IA251" s="210"/>
      <c r="IB251" s="210"/>
      <c r="IC251" s="210"/>
      <c r="ID251" s="210"/>
      <c r="IE251" s="210"/>
      <c r="IF251" s="210"/>
      <c r="IG251" s="210"/>
      <c r="IH251" s="210"/>
      <c r="II251" s="210"/>
      <c r="IJ251" s="210"/>
      <c r="IK251" s="210"/>
      <c r="IL251" s="210"/>
      <c r="IM251" s="210"/>
      <c r="IN251" s="210"/>
      <c r="IO251" s="210"/>
      <c r="IP251" s="210"/>
      <c r="IQ251" s="210"/>
      <c r="IR251" s="210"/>
      <c r="IS251" s="210"/>
      <c r="IT251" s="210"/>
      <c r="IU251" s="178"/>
      <c r="IV251" s="178"/>
    </row>
    <row r="252" spans="1:256" x14ac:dyDescent="0.2">
      <c r="A252" s="226" t="s">
        <v>490</v>
      </c>
      <c r="B252" s="198" t="s">
        <v>584</v>
      </c>
      <c r="C252" s="197" t="s">
        <v>328</v>
      </c>
      <c r="D252" s="197" t="s">
        <v>393</v>
      </c>
      <c r="E252" s="197"/>
      <c r="F252" s="197"/>
      <c r="G252" s="199">
        <f>SUM(G253)</f>
        <v>374.03</v>
      </c>
    </row>
    <row r="253" spans="1:256" s="172" customFormat="1" x14ac:dyDescent="0.2">
      <c r="A253" s="196" t="s">
        <v>356</v>
      </c>
      <c r="B253" s="245">
        <v>510</v>
      </c>
      <c r="C253" s="197" t="s">
        <v>328</v>
      </c>
      <c r="D253" s="197" t="s">
        <v>393</v>
      </c>
      <c r="E253" s="198" t="s">
        <v>357</v>
      </c>
      <c r="F253" s="198"/>
      <c r="G253" s="199">
        <f>SUM(G254)</f>
        <v>374.03</v>
      </c>
    </row>
    <row r="254" spans="1:256" ht="25.5" x14ac:dyDescent="0.2">
      <c r="A254" s="244" t="s">
        <v>618</v>
      </c>
      <c r="B254" s="222" t="s">
        <v>584</v>
      </c>
      <c r="C254" s="222" t="s">
        <v>328</v>
      </c>
      <c r="D254" s="222" t="s">
        <v>393</v>
      </c>
      <c r="E254" s="222" t="s">
        <v>487</v>
      </c>
      <c r="F254" s="222"/>
      <c r="G254" s="205">
        <f>SUM(G255+G256)</f>
        <v>374.03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  <c r="CJ254" s="172"/>
      <c r="CK254" s="172"/>
      <c r="CL254" s="172"/>
      <c r="CM254" s="172"/>
      <c r="CN254" s="172"/>
      <c r="CO254" s="172"/>
      <c r="CP254" s="172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  <c r="DU254" s="172"/>
      <c r="DV254" s="172"/>
      <c r="DW254" s="172"/>
      <c r="DX254" s="172"/>
      <c r="DY254" s="172"/>
      <c r="DZ254" s="172"/>
      <c r="EA254" s="172"/>
      <c r="EB254" s="172"/>
      <c r="EC254" s="172"/>
      <c r="ED254" s="172"/>
      <c r="EE254" s="172"/>
      <c r="EF254" s="172"/>
      <c r="EG254" s="172"/>
      <c r="EH254" s="172"/>
      <c r="EI254" s="172"/>
      <c r="EJ254" s="172"/>
      <c r="EK254" s="172"/>
      <c r="EL254" s="172"/>
      <c r="EM254" s="172"/>
      <c r="EN254" s="172"/>
      <c r="EO254" s="172"/>
      <c r="EP254" s="172"/>
      <c r="EQ254" s="172"/>
      <c r="ER254" s="172"/>
      <c r="ES254" s="172"/>
      <c r="ET254" s="172"/>
      <c r="EU254" s="172"/>
      <c r="EV254" s="172"/>
      <c r="EW254" s="172"/>
      <c r="EX254" s="172"/>
      <c r="EY254" s="172"/>
      <c r="EZ254" s="172"/>
      <c r="FA254" s="172"/>
      <c r="FB254" s="172"/>
      <c r="FC254" s="172"/>
      <c r="FD254" s="172"/>
      <c r="FE254" s="172"/>
      <c r="FF254" s="172"/>
      <c r="FG254" s="172"/>
      <c r="FH254" s="172"/>
      <c r="FI254" s="172"/>
      <c r="FJ254" s="172"/>
      <c r="FK254" s="172"/>
      <c r="FL254" s="172"/>
      <c r="FM254" s="172"/>
      <c r="FN254" s="172"/>
      <c r="FO254" s="172"/>
      <c r="FP254" s="172"/>
      <c r="FQ254" s="172"/>
      <c r="FR254" s="172"/>
      <c r="FS254" s="172"/>
      <c r="FT254" s="172"/>
      <c r="FU254" s="172"/>
      <c r="FV254" s="172"/>
      <c r="FW254" s="172"/>
      <c r="FX254" s="172"/>
      <c r="FY254" s="172"/>
      <c r="FZ254" s="172"/>
      <c r="GA254" s="172"/>
      <c r="GB254" s="172"/>
      <c r="GC254" s="172"/>
      <c r="GD254" s="172"/>
      <c r="GE254" s="172"/>
      <c r="GF254" s="172"/>
      <c r="GG254" s="172"/>
      <c r="GH254" s="172"/>
      <c r="GI254" s="172"/>
      <c r="GJ254" s="172"/>
      <c r="GK254" s="172"/>
      <c r="GL254" s="172"/>
      <c r="GM254" s="172"/>
      <c r="GN254" s="172"/>
      <c r="GO254" s="172"/>
      <c r="GP254" s="172"/>
      <c r="GQ254" s="172"/>
      <c r="GR254" s="172"/>
      <c r="GS254" s="172"/>
      <c r="GT254" s="172"/>
      <c r="GU254" s="172"/>
      <c r="GV254" s="172"/>
      <c r="GW254" s="172"/>
      <c r="GX254" s="172"/>
      <c r="GY254" s="172"/>
      <c r="GZ254" s="172"/>
      <c r="HA254" s="172"/>
      <c r="HB254" s="172"/>
      <c r="HC254" s="172"/>
      <c r="HD254" s="172"/>
      <c r="HE254" s="172"/>
      <c r="HF254" s="172"/>
      <c r="HG254" s="172"/>
      <c r="HH254" s="172"/>
      <c r="HI254" s="172"/>
      <c r="HJ254" s="172"/>
      <c r="HK254" s="172"/>
      <c r="HL254" s="172"/>
      <c r="HM254" s="172"/>
      <c r="HN254" s="172"/>
      <c r="HO254" s="172"/>
      <c r="HP254" s="172"/>
      <c r="HQ254" s="172"/>
      <c r="HR254" s="172"/>
      <c r="HS254" s="172"/>
      <c r="HT254" s="172"/>
      <c r="HU254" s="172"/>
      <c r="HV254" s="172"/>
      <c r="HW254" s="172"/>
      <c r="HX254" s="172"/>
      <c r="HY254" s="172"/>
      <c r="HZ254" s="172"/>
      <c r="IA254" s="172"/>
      <c r="IB254" s="172"/>
      <c r="IC254" s="172"/>
      <c r="ID254" s="172"/>
      <c r="IE254" s="172"/>
      <c r="IF254" s="172"/>
      <c r="IG254" s="172"/>
      <c r="IH254" s="172"/>
      <c r="II254" s="172"/>
      <c r="IJ254" s="172"/>
      <c r="IK254" s="172"/>
      <c r="IL254" s="172"/>
      <c r="IM254" s="172"/>
      <c r="IN254" s="172"/>
      <c r="IO254" s="172"/>
      <c r="IP254" s="172"/>
      <c r="IQ254" s="172"/>
      <c r="IR254" s="172"/>
      <c r="IS254" s="172"/>
      <c r="IT254" s="172"/>
    </row>
    <row r="255" spans="1:256" x14ac:dyDescent="0.2">
      <c r="A255" s="206" t="s">
        <v>586</v>
      </c>
      <c r="B255" s="207" t="s">
        <v>584</v>
      </c>
      <c r="C255" s="207" t="s">
        <v>328</v>
      </c>
      <c r="D255" s="207" t="s">
        <v>393</v>
      </c>
      <c r="E255" s="207" t="s">
        <v>487</v>
      </c>
      <c r="F255" s="207" t="s">
        <v>312</v>
      </c>
      <c r="G255" s="209">
        <v>0</v>
      </c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  <c r="BZ255" s="210"/>
      <c r="CA255" s="210"/>
      <c r="CB255" s="210"/>
      <c r="CC255" s="210"/>
      <c r="CD255" s="210"/>
      <c r="CE255" s="210"/>
      <c r="CF255" s="210"/>
      <c r="CG255" s="210"/>
      <c r="CH255" s="210"/>
      <c r="CI255" s="210"/>
      <c r="CJ255" s="210"/>
      <c r="CK255" s="210"/>
      <c r="CL255" s="210"/>
      <c r="CM255" s="210"/>
      <c r="CN255" s="210"/>
      <c r="CO255" s="210"/>
      <c r="CP255" s="210"/>
      <c r="CQ255" s="210"/>
      <c r="CR255" s="210"/>
      <c r="CS255" s="210"/>
      <c r="CT255" s="210"/>
      <c r="CU255" s="210"/>
      <c r="CV255" s="210"/>
      <c r="CW255" s="210"/>
      <c r="CX255" s="210"/>
      <c r="CY255" s="210"/>
      <c r="CZ255" s="210"/>
      <c r="DA255" s="210"/>
      <c r="DB255" s="210"/>
      <c r="DC255" s="210"/>
      <c r="DD255" s="210"/>
      <c r="DE255" s="210"/>
      <c r="DF255" s="210"/>
      <c r="DG255" s="210"/>
      <c r="DH255" s="210"/>
      <c r="DI255" s="210"/>
      <c r="DJ255" s="210"/>
      <c r="DK255" s="210"/>
      <c r="DL255" s="210"/>
      <c r="DM255" s="210"/>
      <c r="DN255" s="210"/>
      <c r="DO255" s="210"/>
      <c r="DP255" s="210"/>
      <c r="DQ255" s="210"/>
      <c r="DR255" s="210"/>
      <c r="DS255" s="210"/>
      <c r="DT255" s="210"/>
      <c r="DU255" s="210"/>
      <c r="DV255" s="210"/>
      <c r="DW255" s="210"/>
      <c r="DX255" s="210"/>
      <c r="DY255" s="210"/>
      <c r="DZ255" s="210"/>
      <c r="EA255" s="210"/>
      <c r="EB255" s="210"/>
      <c r="EC255" s="210"/>
      <c r="ED255" s="210"/>
      <c r="EE255" s="210"/>
      <c r="EF255" s="210"/>
      <c r="EG255" s="210"/>
      <c r="EH255" s="210"/>
      <c r="EI255" s="210"/>
      <c r="EJ255" s="210"/>
      <c r="EK255" s="210"/>
      <c r="EL255" s="210"/>
      <c r="EM255" s="210"/>
      <c r="EN255" s="210"/>
      <c r="EO255" s="210"/>
      <c r="EP255" s="210"/>
      <c r="EQ255" s="210"/>
      <c r="ER255" s="210"/>
      <c r="ES255" s="210"/>
      <c r="ET255" s="210"/>
      <c r="EU255" s="210"/>
      <c r="EV255" s="210"/>
      <c r="EW255" s="210"/>
      <c r="EX255" s="210"/>
      <c r="EY255" s="210"/>
      <c r="EZ255" s="210"/>
      <c r="FA255" s="210"/>
      <c r="FB255" s="210"/>
      <c r="FC255" s="210"/>
      <c r="FD255" s="210"/>
      <c r="FE255" s="210"/>
      <c r="FF255" s="210"/>
      <c r="FG255" s="210"/>
      <c r="FH255" s="210"/>
      <c r="FI255" s="210"/>
      <c r="FJ255" s="210"/>
      <c r="FK255" s="210"/>
      <c r="FL255" s="210"/>
      <c r="FM255" s="210"/>
      <c r="FN255" s="210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</row>
    <row r="256" spans="1:256" ht="25.5" x14ac:dyDescent="0.2">
      <c r="A256" s="206" t="s">
        <v>368</v>
      </c>
      <c r="B256" s="207" t="s">
        <v>584</v>
      </c>
      <c r="C256" s="207" t="s">
        <v>328</v>
      </c>
      <c r="D256" s="207" t="s">
        <v>393</v>
      </c>
      <c r="E256" s="207" t="s">
        <v>487</v>
      </c>
      <c r="F256" s="207" t="s">
        <v>369</v>
      </c>
      <c r="G256" s="209">
        <v>374.03</v>
      </c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  <c r="BZ256" s="210"/>
      <c r="CA256" s="210"/>
      <c r="CB256" s="210"/>
      <c r="CC256" s="210"/>
      <c r="CD256" s="210"/>
      <c r="CE256" s="210"/>
      <c r="CF256" s="210"/>
      <c r="CG256" s="210"/>
      <c r="CH256" s="210"/>
      <c r="CI256" s="210"/>
      <c r="CJ256" s="210"/>
      <c r="CK256" s="210"/>
      <c r="CL256" s="210"/>
      <c r="CM256" s="210"/>
      <c r="CN256" s="210"/>
      <c r="CO256" s="210"/>
      <c r="CP256" s="210"/>
      <c r="CQ256" s="210"/>
      <c r="CR256" s="210"/>
      <c r="CS256" s="210"/>
      <c r="CT256" s="210"/>
      <c r="CU256" s="210"/>
      <c r="CV256" s="210"/>
      <c r="CW256" s="210"/>
      <c r="CX256" s="210"/>
      <c r="CY256" s="210"/>
      <c r="CZ256" s="210"/>
      <c r="DA256" s="210"/>
      <c r="DB256" s="210"/>
      <c r="DC256" s="210"/>
      <c r="DD256" s="210"/>
      <c r="DE256" s="210"/>
      <c r="DF256" s="210"/>
      <c r="DG256" s="210"/>
      <c r="DH256" s="210"/>
      <c r="DI256" s="210"/>
      <c r="DJ256" s="210"/>
      <c r="DK256" s="210"/>
      <c r="DL256" s="210"/>
      <c r="DM256" s="210"/>
      <c r="DN256" s="210"/>
      <c r="DO256" s="210"/>
      <c r="DP256" s="210"/>
      <c r="DQ256" s="210"/>
      <c r="DR256" s="210"/>
      <c r="DS256" s="210"/>
      <c r="DT256" s="210"/>
      <c r="DU256" s="210"/>
      <c r="DV256" s="210"/>
      <c r="DW256" s="210"/>
      <c r="DX256" s="210"/>
      <c r="DY256" s="210"/>
      <c r="DZ256" s="210"/>
      <c r="EA256" s="210"/>
      <c r="EB256" s="210"/>
      <c r="EC256" s="210"/>
      <c r="ED256" s="210"/>
      <c r="EE256" s="210"/>
      <c r="EF256" s="210"/>
      <c r="EG256" s="210"/>
      <c r="EH256" s="210"/>
      <c r="EI256" s="210"/>
      <c r="EJ256" s="210"/>
      <c r="EK256" s="210"/>
      <c r="EL256" s="210"/>
      <c r="EM256" s="210"/>
      <c r="EN256" s="210"/>
      <c r="EO256" s="210"/>
      <c r="EP256" s="210"/>
      <c r="EQ256" s="210"/>
      <c r="ER256" s="210"/>
      <c r="ES256" s="210"/>
      <c r="ET256" s="210"/>
      <c r="EU256" s="210"/>
      <c r="EV256" s="210"/>
      <c r="EW256" s="210"/>
      <c r="EX256" s="210"/>
      <c r="EY256" s="210"/>
      <c r="EZ256" s="210"/>
      <c r="FA256" s="210"/>
      <c r="FB256" s="210"/>
      <c r="FC256" s="210"/>
      <c r="FD256" s="210"/>
      <c r="FE256" s="210"/>
      <c r="FF256" s="210"/>
      <c r="FG256" s="210"/>
      <c r="FH256" s="210"/>
      <c r="FI256" s="210"/>
      <c r="FJ256" s="210"/>
      <c r="FK256" s="210"/>
      <c r="FL256" s="210"/>
      <c r="FM256" s="210"/>
      <c r="FN256" s="210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</row>
    <row r="257" spans="1:256" ht="15.75" x14ac:dyDescent="0.25">
      <c r="A257" s="236" t="s">
        <v>491</v>
      </c>
      <c r="B257" s="218" t="s">
        <v>584</v>
      </c>
      <c r="C257" s="232" t="s">
        <v>388</v>
      </c>
      <c r="D257" s="232"/>
      <c r="E257" s="232"/>
      <c r="F257" s="232"/>
      <c r="G257" s="233">
        <f>SUM(G258+G270)</f>
        <v>52158.460000000006</v>
      </c>
    </row>
    <row r="258" spans="1:256" ht="14.25" x14ac:dyDescent="0.2">
      <c r="A258" s="212" t="s">
        <v>492</v>
      </c>
      <c r="B258" s="198" t="s">
        <v>584</v>
      </c>
      <c r="C258" s="194" t="s">
        <v>388</v>
      </c>
      <c r="D258" s="194" t="s">
        <v>297</v>
      </c>
      <c r="E258" s="194"/>
      <c r="F258" s="194"/>
      <c r="G258" s="195">
        <f>SUM(G263+G259+G261)</f>
        <v>34642.01</v>
      </c>
      <c r="IU258" s="210"/>
      <c r="IV258" s="210"/>
    </row>
    <row r="259" spans="1:256" s="172" customFormat="1" x14ac:dyDescent="0.2">
      <c r="A259" s="196" t="s">
        <v>493</v>
      </c>
      <c r="B259" s="198" t="s">
        <v>584</v>
      </c>
      <c r="C259" s="197" t="s">
        <v>388</v>
      </c>
      <c r="D259" s="197" t="s">
        <v>297</v>
      </c>
      <c r="E259" s="197"/>
      <c r="F259" s="197"/>
      <c r="G259" s="199">
        <f>SUM(G260)</f>
        <v>117.19</v>
      </c>
    </row>
    <row r="260" spans="1:256" s="210" customFormat="1" ht="25.5" x14ac:dyDescent="0.2">
      <c r="A260" s="206" t="s">
        <v>368</v>
      </c>
      <c r="B260" s="208" t="s">
        <v>584</v>
      </c>
      <c r="C260" s="207" t="s">
        <v>388</v>
      </c>
      <c r="D260" s="207" t="s">
        <v>297</v>
      </c>
      <c r="E260" s="207" t="s">
        <v>494</v>
      </c>
      <c r="F260" s="207" t="s">
        <v>369</v>
      </c>
      <c r="G260" s="209">
        <v>117.19</v>
      </c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8"/>
      <c r="BM260" s="178"/>
      <c r="BN260" s="178"/>
      <c r="BO260" s="178"/>
      <c r="BP260" s="178"/>
      <c r="BQ260" s="178"/>
      <c r="BR260" s="178"/>
      <c r="BS260" s="178"/>
      <c r="BT260" s="178"/>
      <c r="BU260" s="178"/>
      <c r="BV260" s="178"/>
      <c r="BW260" s="178"/>
      <c r="BX260" s="178"/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8"/>
      <c r="CN260" s="178"/>
      <c r="CO260" s="178"/>
      <c r="CP260" s="178"/>
      <c r="CQ260" s="178"/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8"/>
      <c r="DD260" s="178"/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8"/>
      <c r="DP260" s="178"/>
      <c r="DQ260" s="178"/>
      <c r="DR260" s="178"/>
      <c r="DS260" s="178"/>
      <c r="DT260" s="178"/>
      <c r="DU260" s="178"/>
      <c r="DV260" s="178"/>
      <c r="DW260" s="178"/>
      <c r="DX260" s="178"/>
      <c r="DY260" s="178"/>
      <c r="DZ260" s="178"/>
      <c r="EA260" s="178"/>
      <c r="EB260" s="178"/>
      <c r="EC260" s="178"/>
      <c r="ED260" s="178"/>
      <c r="EE260" s="178"/>
      <c r="EF260" s="178"/>
      <c r="EG260" s="178"/>
      <c r="EH260" s="178"/>
      <c r="EI260" s="178"/>
      <c r="EJ260" s="178"/>
      <c r="EK260" s="178"/>
      <c r="EL260" s="178"/>
      <c r="EM260" s="178"/>
      <c r="EN260" s="178"/>
      <c r="EO260" s="178"/>
      <c r="EP260" s="178"/>
      <c r="EQ260" s="178"/>
      <c r="ER260" s="178"/>
      <c r="ES260" s="178"/>
      <c r="ET260" s="178"/>
      <c r="EU260" s="178"/>
      <c r="EV260" s="178"/>
      <c r="EW260" s="178"/>
      <c r="EX260" s="178"/>
      <c r="EY260" s="178"/>
      <c r="EZ260" s="178"/>
      <c r="FA260" s="178"/>
      <c r="FB260" s="178"/>
      <c r="FC260" s="178"/>
      <c r="FD260" s="178"/>
      <c r="FE260" s="178"/>
      <c r="FF260" s="178"/>
      <c r="FG260" s="178"/>
      <c r="FH260" s="178"/>
      <c r="FI260" s="178"/>
      <c r="FJ260" s="178"/>
      <c r="FK260" s="178"/>
      <c r="FL260" s="178"/>
      <c r="FM260" s="178"/>
      <c r="FN260" s="178"/>
      <c r="FO260" s="178"/>
      <c r="FP260" s="178"/>
      <c r="FQ260" s="178"/>
      <c r="FR260" s="178"/>
      <c r="FS260" s="178"/>
      <c r="FT260" s="178"/>
      <c r="FU260" s="178"/>
      <c r="FV260" s="178"/>
      <c r="FW260" s="178"/>
      <c r="FX260" s="178"/>
      <c r="FY260" s="178"/>
      <c r="FZ260" s="178"/>
      <c r="GA260" s="178"/>
      <c r="GB260" s="178"/>
      <c r="GC260" s="178"/>
      <c r="GD260" s="178"/>
      <c r="GE260" s="178"/>
      <c r="GF260" s="178"/>
      <c r="GG260" s="178"/>
      <c r="GH260" s="178"/>
      <c r="GI260" s="178"/>
      <c r="GJ260" s="178"/>
      <c r="GK260" s="178"/>
      <c r="GL260" s="178"/>
      <c r="GM260" s="178"/>
      <c r="GN260" s="178"/>
      <c r="GO260" s="178"/>
      <c r="GP260" s="178"/>
      <c r="GQ260" s="178"/>
      <c r="GR260" s="178"/>
      <c r="GS260" s="178"/>
      <c r="GT260" s="178"/>
      <c r="GU260" s="178"/>
      <c r="GV260" s="178"/>
      <c r="GW260" s="178"/>
      <c r="GX260" s="178"/>
      <c r="GY260" s="178"/>
      <c r="GZ260" s="178"/>
      <c r="HA260" s="178"/>
      <c r="HB260" s="178"/>
      <c r="HC260" s="178"/>
      <c r="HD260" s="178"/>
      <c r="HE260" s="178"/>
      <c r="HF260" s="178"/>
      <c r="HG260" s="178"/>
      <c r="HH260" s="178"/>
      <c r="HI260" s="178"/>
      <c r="HJ260" s="178"/>
      <c r="HK260" s="178"/>
      <c r="HL260" s="178"/>
      <c r="HM260" s="178"/>
      <c r="HN260" s="178"/>
      <c r="HO260" s="178"/>
      <c r="HP260" s="178"/>
      <c r="HQ260" s="178"/>
      <c r="HR260" s="178"/>
      <c r="HS260" s="178"/>
      <c r="HT260" s="178"/>
      <c r="HU260" s="178"/>
      <c r="HV260" s="178"/>
      <c r="HW260" s="178"/>
      <c r="HX260" s="178"/>
      <c r="HY260" s="178"/>
      <c r="HZ260" s="178"/>
      <c r="IA260" s="178"/>
      <c r="IB260" s="178"/>
      <c r="IC260" s="178"/>
      <c r="ID260" s="178"/>
      <c r="IE260" s="178"/>
      <c r="IF260" s="178"/>
      <c r="IG260" s="178"/>
      <c r="IH260" s="178"/>
      <c r="II260" s="178"/>
      <c r="IJ260" s="178"/>
      <c r="IK260" s="178"/>
      <c r="IL260" s="178"/>
      <c r="IM260" s="178"/>
      <c r="IN260" s="178"/>
      <c r="IO260" s="178"/>
      <c r="IP260" s="178"/>
      <c r="IQ260" s="178"/>
      <c r="IR260" s="178"/>
      <c r="IS260" s="178"/>
      <c r="IT260" s="178"/>
      <c r="IU260" s="172"/>
      <c r="IV260" s="172"/>
    </row>
    <row r="261" spans="1:256" s="172" customFormat="1" ht="25.5" x14ac:dyDescent="0.2">
      <c r="A261" s="196" t="s">
        <v>595</v>
      </c>
      <c r="B261" s="198" t="s">
        <v>584</v>
      </c>
      <c r="C261" s="197" t="s">
        <v>388</v>
      </c>
      <c r="D261" s="197" t="s">
        <v>297</v>
      </c>
      <c r="E261" s="197" t="s">
        <v>359</v>
      </c>
      <c r="F261" s="197"/>
      <c r="G261" s="199">
        <f>SUM(G262)</f>
        <v>205.9</v>
      </c>
    </row>
    <row r="262" spans="1:256" s="172" customFormat="1" ht="25.5" x14ac:dyDescent="0.2">
      <c r="A262" s="206" t="s">
        <v>368</v>
      </c>
      <c r="B262" s="208" t="s">
        <v>584</v>
      </c>
      <c r="C262" s="207" t="s">
        <v>388</v>
      </c>
      <c r="D262" s="207" t="s">
        <v>297</v>
      </c>
      <c r="E262" s="207" t="s">
        <v>359</v>
      </c>
      <c r="F262" s="207" t="s">
        <v>369</v>
      </c>
      <c r="G262" s="209">
        <v>205.9</v>
      </c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8"/>
      <c r="BL262" s="178"/>
      <c r="BM262" s="178"/>
      <c r="BN262" s="178"/>
      <c r="BO262" s="178"/>
      <c r="BP262" s="178"/>
      <c r="BQ262" s="178"/>
      <c r="BR262" s="178"/>
      <c r="BS262" s="178"/>
      <c r="BT262" s="178"/>
      <c r="BU262" s="178"/>
      <c r="BV262" s="178"/>
      <c r="BW262" s="178"/>
      <c r="BX262" s="178"/>
      <c r="BY262" s="178"/>
      <c r="BZ262" s="178"/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8"/>
      <c r="CM262" s="178"/>
      <c r="CN262" s="178"/>
      <c r="CO262" s="178"/>
      <c r="CP262" s="178"/>
      <c r="CQ262" s="178"/>
      <c r="CR262" s="178"/>
      <c r="CS262" s="178"/>
      <c r="CT262" s="178"/>
      <c r="CU262" s="178"/>
      <c r="CV262" s="178"/>
      <c r="CW262" s="178"/>
      <c r="CX262" s="178"/>
      <c r="CY262" s="178"/>
      <c r="CZ262" s="178"/>
      <c r="DA262" s="178"/>
      <c r="DB262" s="178"/>
      <c r="DC262" s="178"/>
      <c r="DD262" s="178"/>
      <c r="DE262" s="178"/>
      <c r="DF262" s="178"/>
      <c r="DG262" s="178"/>
      <c r="DH262" s="178"/>
      <c r="DI262" s="178"/>
      <c r="DJ262" s="178"/>
      <c r="DK262" s="178"/>
      <c r="DL262" s="178"/>
      <c r="DM262" s="178"/>
      <c r="DN262" s="178"/>
      <c r="DO262" s="178"/>
      <c r="DP262" s="178"/>
      <c r="DQ262" s="178"/>
      <c r="DR262" s="178"/>
      <c r="DS262" s="178"/>
      <c r="DT262" s="178"/>
      <c r="DU262" s="178"/>
      <c r="DV262" s="178"/>
      <c r="DW262" s="178"/>
      <c r="DX262" s="178"/>
      <c r="DY262" s="178"/>
      <c r="DZ262" s="178"/>
      <c r="EA262" s="178"/>
      <c r="EB262" s="178"/>
      <c r="EC262" s="178"/>
      <c r="ED262" s="178"/>
      <c r="EE262" s="178"/>
      <c r="EF262" s="178"/>
      <c r="EG262" s="178"/>
      <c r="EH262" s="178"/>
      <c r="EI262" s="178"/>
      <c r="EJ262" s="178"/>
      <c r="EK262" s="178"/>
      <c r="EL262" s="178"/>
      <c r="EM262" s="178"/>
      <c r="EN262" s="178"/>
      <c r="EO262" s="178"/>
      <c r="EP262" s="178"/>
      <c r="EQ262" s="178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178"/>
      <c r="FP262" s="178"/>
      <c r="FQ262" s="178"/>
      <c r="FR262" s="178"/>
      <c r="FS262" s="178"/>
      <c r="FT262" s="178"/>
      <c r="FU262" s="178"/>
      <c r="FV262" s="178"/>
      <c r="FW262" s="178"/>
      <c r="FX262" s="178"/>
      <c r="FY262" s="178"/>
      <c r="FZ262" s="178"/>
      <c r="GA262" s="178"/>
      <c r="GB262" s="178"/>
      <c r="GC262" s="178"/>
      <c r="GD262" s="178"/>
      <c r="GE262" s="178"/>
      <c r="GF262" s="178"/>
      <c r="GG262" s="178"/>
      <c r="GH262" s="178"/>
      <c r="GI262" s="178"/>
      <c r="GJ262" s="178"/>
      <c r="GK262" s="178"/>
      <c r="GL262" s="178"/>
      <c r="GM262" s="178"/>
      <c r="GN262" s="178"/>
      <c r="GO262" s="178"/>
      <c r="GP262" s="178"/>
      <c r="GQ262" s="178"/>
      <c r="GR262" s="178"/>
      <c r="GS262" s="178"/>
      <c r="GT262" s="178"/>
      <c r="GU262" s="178"/>
      <c r="GV262" s="178"/>
      <c r="GW262" s="178"/>
      <c r="GX262" s="178"/>
      <c r="GY262" s="178"/>
      <c r="GZ262" s="178"/>
      <c r="HA262" s="178"/>
      <c r="HB262" s="178"/>
      <c r="HC262" s="178"/>
      <c r="HD262" s="178"/>
      <c r="HE262" s="178"/>
      <c r="HF262" s="178"/>
      <c r="HG262" s="178"/>
      <c r="HH262" s="178"/>
      <c r="HI262" s="178"/>
      <c r="HJ262" s="178"/>
      <c r="HK262" s="178"/>
      <c r="HL262" s="178"/>
      <c r="HM262" s="178"/>
      <c r="HN262" s="178"/>
      <c r="HO262" s="178"/>
      <c r="HP262" s="178"/>
      <c r="HQ262" s="178"/>
      <c r="HR262" s="178"/>
      <c r="HS262" s="178"/>
      <c r="HT262" s="178"/>
      <c r="HU262" s="178"/>
      <c r="HV262" s="178"/>
      <c r="HW262" s="178"/>
      <c r="HX262" s="178"/>
      <c r="HY262" s="178"/>
      <c r="HZ262" s="178"/>
      <c r="IA262" s="178"/>
      <c r="IB262" s="178"/>
      <c r="IC262" s="178"/>
      <c r="ID262" s="178"/>
      <c r="IE262" s="178"/>
      <c r="IF262" s="178"/>
      <c r="IG262" s="178"/>
      <c r="IH262" s="178"/>
      <c r="II262" s="178"/>
      <c r="IJ262" s="178"/>
      <c r="IK262" s="178"/>
      <c r="IL262" s="178"/>
      <c r="IM262" s="178"/>
      <c r="IN262" s="178"/>
      <c r="IO262" s="178"/>
      <c r="IP262" s="178"/>
      <c r="IQ262" s="178"/>
      <c r="IR262" s="178"/>
      <c r="IS262" s="178"/>
      <c r="IT262" s="178"/>
    </row>
    <row r="263" spans="1:256" s="172" customFormat="1" ht="34.5" customHeight="1" x14ac:dyDescent="0.2">
      <c r="A263" s="235" t="s">
        <v>495</v>
      </c>
      <c r="B263" s="198" t="s">
        <v>584</v>
      </c>
      <c r="C263" s="197" t="s">
        <v>388</v>
      </c>
      <c r="D263" s="197" t="s">
        <v>297</v>
      </c>
      <c r="E263" s="197" t="s">
        <v>497</v>
      </c>
      <c r="F263" s="197"/>
      <c r="G263" s="199">
        <f>SUM(G264+G266+G268)</f>
        <v>34318.92</v>
      </c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  <c r="AY263" s="224"/>
      <c r="AZ263" s="224"/>
      <c r="BA263" s="224"/>
      <c r="BB263" s="224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4"/>
      <c r="CD263" s="224"/>
      <c r="CE263" s="224"/>
      <c r="CF263" s="224"/>
      <c r="CG263" s="224"/>
      <c r="CH263" s="224"/>
      <c r="CI263" s="224"/>
      <c r="CJ263" s="224"/>
      <c r="CK263" s="224"/>
      <c r="CL263" s="224"/>
      <c r="CM263" s="224"/>
      <c r="CN263" s="224"/>
      <c r="CO263" s="224"/>
      <c r="CP263" s="224"/>
      <c r="CQ263" s="224"/>
      <c r="CR263" s="224"/>
      <c r="CS263" s="224"/>
      <c r="CT263" s="224"/>
      <c r="CU263" s="224"/>
      <c r="CV263" s="224"/>
      <c r="CW263" s="224"/>
      <c r="CX263" s="224"/>
      <c r="CY263" s="224"/>
      <c r="CZ263" s="224"/>
      <c r="DA263" s="224"/>
      <c r="DB263" s="224"/>
      <c r="DC263" s="224"/>
      <c r="DD263" s="224"/>
      <c r="DE263" s="224"/>
      <c r="DF263" s="224"/>
      <c r="DG263" s="224"/>
      <c r="DH263" s="224"/>
      <c r="DI263" s="224"/>
      <c r="DJ263" s="224"/>
      <c r="DK263" s="224"/>
      <c r="DL263" s="224"/>
      <c r="DM263" s="224"/>
      <c r="DN263" s="224"/>
      <c r="DO263" s="224"/>
      <c r="DP263" s="224"/>
      <c r="DQ263" s="224"/>
      <c r="DR263" s="224"/>
      <c r="DS263" s="224"/>
      <c r="DT263" s="224"/>
      <c r="DU263" s="224"/>
      <c r="DV263" s="224"/>
      <c r="DW263" s="224"/>
      <c r="DX263" s="224"/>
      <c r="DY263" s="224"/>
      <c r="DZ263" s="224"/>
      <c r="EA263" s="224"/>
      <c r="EB263" s="224"/>
      <c r="EC263" s="224"/>
      <c r="ED263" s="224"/>
      <c r="EE263" s="224"/>
      <c r="EF263" s="224"/>
      <c r="EG263" s="224"/>
      <c r="EH263" s="224"/>
      <c r="EI263" s="224"/>
      <c r="EJ263" s="224"/>
      <c r="EK263" s="224"/>
      <c r="EL263" s="224"/>
      <c r="EM263" s="224"/>
      <c r="EN263" s="224"/>
      <c r="EO263" s="224"/>
      <c r="EP263" s="224"/>
      <c r="EQ263" s="224"/>
      <c r="ER263" s="224"/>
      <c r="ES263" s="224"/>
      <c r="ET263" s="224"/>
      <c r="EU263" s="224"/>
      <c r="EV263" s="224"/>
      <c r="EW263" s="224"/>
      <c r="EX263" s="224"/>
      <c r="EY263" s="224"/>
      <c r="EZ263" s="224"/>
      <c r="FA263" s="224"/>
      <c r="FB263" s="224"/>
      <c r="FC263" s="224"/>
      <c r="FD263" s="224"/>
      <c r="FE263" s="224"/>
      <c r="FF263" s="224"/>
      <c r="FG263" s="224"/>
      <c r="FH263" s="224"/>
      <c r="FI263" s="224"/>
      <c r="FJ263" s="224"/>
      <c r="FK263" s="224"/>
      <c r="FL263" s="224"/>
      <c r="FM263" s="224"/>
      <c r="FN263" s="224"/>
      <c r="FO263" s="224"/>
      <c r="FP263" s="224"/>
      <c r="FQ263" s="224"/>
      <c r="FR263" s="224"/>
      <c r="FS263" s="224"/>
      <c r="FT263" s="224"/>
      <c r="FU263" s="224"/>
      <c r="FV263" s="224"/>
      <c r="FW263" s="224"/>
      <c r="FX263" s="224"/>
      <c r="FY263" s="224"/>
      <c r="FZ263" s="224"/>
      <c r="GA263" s="224"/>
      <c r="GB263" s="224"/>
      <c r="GC263" s="224"/>
      <c r="GD263" s="224"/>
      <c r="GE263" s="224"/>
      <c r="GF263" s="224"/>
      <c r="GG263" s="224"/>
      <c r="GH263" s="224"/>
      <c r="GI263" s="224"/>
      <c r="GJ263" s="224"/>
      <c r="GK263" s="224"/>
      <c r="GL263" s="224"/>
      <c r="GM263" s="224"/>
      <c r="GN263" s="224"/>
      <c r="GO263" s="224"/>
      <c r="GP263" s="224"/>
      <c r="GQ263" s="224"/>
      <c r="GR263" s="224"/>
      <c r="GS263" s="224"/>
      <c r="GT263" s="224"/>
      <c r="GU263" s="224"/>
      <c r="GV263" s="224"/>
      <c r="GW263" s="224"/>
      <c r="GX263" s="224"/>
      <c r="GY263" s="224"/>
      <c r="GZ263" s="224"/>
      <c r="HA263" s="224"/>
      <c r="HB263" s="224"/>
      <c r="HC263" s="224"/>
      <c r="HD263" s="224"/>
      <c r="HE263" s="224"/>
      <c r="HF263" s="224"/>
      <c r="HG263" s="224"/>
      <c r="HH263" s="224"/>
      <c r="HI263" s="224"/>
      <c r="HJ263" s="224"/>
      <c r="HK263" s="224"/>
      <c r="HL263" s="224"/>
      <c r="HM263" s="224"/>
      <c r="HN263" s="224"/>
      <c r="HO263" s="224"/>
      <c r="HP263" s="224"/>
      <c r="HQ263" s="224"/>
      <c r="HR263" s="224"/>
      <c r="HS263" s="224"/>
      <c r="HT263" s="224"/>
      <c r="HU263" s="224"/>
      <c r="HV263" s="224"/>
      <c r="HW263" s="224"/>
      <c r="HX263" s="224"/>
      <c r="HY263" s="224"/>
      <c r="HZ263" s="224"/>
      <c r="IA263" s="224"/>
      <c r="IB263" s="224"/>
      <c r="IC263" s="224"/>
      <c r="ID263" s="224"/>
      <c r="IE263" s="224"/>
      <c r="IF263" s="224"/>
      <c r="IG263" s="224"/>
      <c r="IH263" s="224"/>
      <c r="II263" s="224"/>
      <c r="IJ263" s="224"/>
      <c r="IK263" s="224"/>
      <c r="IL263" s="224"/>
      <c r="IM263" s="224"/>
      <c r="IN263" s="224"/>
      <c r="IO263" s="224"/>
      <c r="IP263" s="224"/>
      <c r="IQ263" s="224"/>
      <c r="IR263" s="224"/>
      <c r="IS263" s="224"/>
      <c r="IT263" s="224"/>
    </row>
    <row r="264" spans="1:256" s="172" customFormat="1" x14ac:dyDescent="0.2">
      <c r="A264" s="196" t="s">
        <v>498</v>
      </c>
      <c r="B264" s="198" t="s">
        <v>584</v>
      </c>
      <c r="C264" s="197" t="s">
        <v>388</v>
      </c>
      <c r="D264" s="197" t="s">
        <v>297</v>
      </c>
      <c r="E264" s="197" t="s">
        <v>499</v>
      </c>
      <c r="F264" s="197"/>
      <c r="G264" s="199">
        <f>SUM(G265)</f>
        <v>16273.1</v>
      </c>
    </row>
    <row r="265" spans="1:256" s="172" customFormat="1" ht="25.5" x14ac:dyDescent="0.2">
      <c r="A265" s="206" t="s">
        <v>368</v>
      </c>
      <c r="B265" s="207" t="s">
        <v>584</v>
      </c>
      <c r="C265" s="207" t="s">
        <v>388</v>
      </c>
      <c r="D265" s="207" t="s">
        <v>297</v>
      </c>
      <c r="E265" s="207" t="s">
        <v>499</v>
      </c>
      <c r="F265" s="207" t="s">
        <v>369</v>
      </c>
      <c r="G265" s="209">
        <v>16273.1</v>
      </c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  <c r="BH265" s="178"/>
      <c r="BI265" s="178"/>
      <c r="BJ265" s="178"/>
      <c r="BK265" s="178"/>
      <c r="BL265" s="178"/>
      <c r="BM265" s="178"/>
      <c r="BN265" s="178"/>
      <c r="BO265" s="178"/>
      <c r="BP265" s="178"/>
      <c r="BQ265" s="178"/>
      <c r="BR265" s="178"/>
      <c r="BS265" s="178"/>
      <c r="BT265" s="178"/>
      <c r="BU265" s="178"/>
      <c r="BV265" s="178"/>
      <c r="BW265" s="178"/>
      <c r="BX265" s="178"/>
      <c r="BY265" s="178"/>
      <c r="BZ265" s="178"/>
      <c r="CA265" s="178"/>
      <c r="CB265" s="178"/>
      <c r="CC265" s="178"/>
      <c r="CD265" s="178"/>
      <c r="CE265" s="178"/>
      <c r="CF265" s="178"/>
      <c r="CG265" s="178"/>
      <c r="CH265" s="178"/>
      <c r="CI265" s="178"/>
      <c r="CJ265" s="178"/>
      <c r="CK265" s="178"/>
      <c r="CL265" s="178"/>
      <c r="CM265" s="178"/>
      <c r="CN265" s="178"/>
      <c r="CO265" s="178"/>
      <c r="CP265" s="178"/>
      <c r="CQ265" s="178"/>
      <c r="CR265" s="178"/>
      <c r="CS265" s="178"/>
      <c r="CT265" s="178"/>
      <c r="CU265" s="178"/>
      <c r="CV265" s="178"/>
      <c r="CW265" s="178"/>
      <c r="CX265" s="178"/>
      <c r="CY265" s="178"/>
      <c r="CZ265" s="178"/>
      <c r="DA265" s="178"/>
      <c r="DB265" s="178"/>
      <c r="DC265" s="178"/>
      <c r="DD265" s="178"/>
      <c r="DE265" s="178"/>
      <c r="DF265" s="178"/>
      <c r="DG265" s="178"/>
      <c r="DH265" s="178"/>
      <c r="DI265" s="178"/>
      <c r="DJ265" s="178"/>
      <c r="DK265" s="178"/>
      <c r="DL265" s="178"/>
      <c r="DM265" s="178"/>
      <c r="DN265" s="178"/>
      <c r="DO265" s="178"/>
      <c r="DP265" s="178"/>
      <c r="DQ265" s="178"/>
      <c r="DR265" s="178"/>
      <c r="DS265" s="178"/>
      <c r="DT265" s="178"/>
      <c r="DU265" s="178"/>
      <c r="DV265" s="178"/>
      <c r="DW265" s="178"/>
      <c r="DX265" s="178"/>
      <c r="DY265" s="178"/>
      <c r="DZ265" s="178"/>
      <c r="EA265" s="178"/>
      <c r="EB265" s="178"/>
      <c r="EC265" s="178"/>
      <c r="ED265" s="178"/>
      <c r="EE265" s="178"/>
      <c r="EF265" s="178"/>
      <c r="EG265" s="178"/>
      <c r="EH265" s="178"/>
      <c r="EI265" s="178"/>
      <c r="EJ265" s="178"/>
      <c r="EK265" s="178"/>
      <c r="EL265" s="178"/>
      <c r="EM265" s="178"/>
      <c r="EN265" s="178"/>
      <c r="EO265" s="178"/>
      <c r="EP265" s="178"/>
      <c r="EQ265" s="178"/>
      <c r="ER265" s="178"/>
      <c r="ES265" s="178"/>
      <c r="ET265" s="178"/>
      <c r="EU265" s="178"/>
      <c r="EV265" s="178"/>
      <c r="EW265" s="178"/>
      <c r="EX265" s="178"/>
      <c r="EY265" s="178"/>
      <c r="EZ265" s="178"/>
      <c r="FA265" s="178"/>
      <c r="FB265" s="178"/>
      <c r="FC265" s="178"/>
      <c r="FD265" s="178"/>
      <c r="FE265" s="178"/>
      <c r="FF265" s="178"/>
      <c r="FG265" s="178"/>
      <c r="FH265" s="178"/>
      <c r="FI265" s="178"/>
      <c r="FJ265" s="178"/>
      <c r="FK265" s="178"/>
      <c r="FL265" s="178"/>
      <c r="FM265" s="178"/>
      <c r="FN265" s="178"/>
      <c r="FO265" s="178"/>
      <c r="FP265" s="178"/>
      <c r="FQ265" s="178"/>
      <c r="FR265" s="178"/>
      <c r="FS265" s="178"/>
      <c r="FT265" s="178"/>
      <c r="FU265" s="178"/>
      <c r="FV265" s="178"/>
      <c r="FW265" s="178"/>
      <c r="FX265" s="178"/>
      <c r="FY265" s="178"/>
      <c r="FZ265" s="178"/>
      <c r="GA265" s="178"/>
      <c r="GB265" s="178"/>
      <c r="GC265" s="178"/>
      <c r="GD265" s="178"/>
      <c r="GE265" s="178"/>
      <c r="GF265" s="178"/>
      <c r="GG265" s="178"/>
      <c r="GH265" s="178"/>
      <c r="GI265" s="178"/>
      <c r="GJ265" s="178"/>
      <c r="GK265" s="178"/>
      <c r="GL265" s="178"/>
      <c r="GM265" s="178"/>
      <c r="GN265" s="178"/>
      <c r="GO265" s="178"/>
      <c r="GP265" s="178"/>
      <c r="GQ265" s="178"/>
      <c r="GR265" s="178"/>
      <c r="GS265" s="178"/>
      <c r="GT265" s="178"/>
      <c r="GU265" s="178"/>
      <c r="GV265" s="178"/>
      <c r="GW265" s="178"/>
      <c r="GX265" s="178"/>
      <c r="GY265" s="178"/>
      <c r="GZ265" s="178"/>
      <c r="HA265" s="178"/>
      <c r="HB265" s="178"/>
      <c r="HC265" s="178"/>
      <c r="HD265" s="178"/>
      <c r="HE265" s="178"/>
      <c r="HF265" s="178"/>
      <c r="HG265" s="178"/>
      <c r="HH265" s="178"/>
      <c r="HI265" s="178"/>
      <c r="HJ265" s="178"/>
      <c r="HK265" s="178"/>
      <c r="HL265" s="178"/>
      <c r="HM265" s="178"/>
      <c r="HN265" s="178"/>
      <c r="HO265" s="178"/>
      <c r="HP265" s="178"/>
      <c r="HQ265" s="178"/>
      <c r="HR265" s="178"/>
      <c r="HS265" s="178"/>
      <c r="HT265" s="178"/>
      <c r="HU265" s="178"/>
      <c r="HV265" s="178"/>
      <c r="HW265" s="178"/>
      <c r="HX265" s="178"/>
      <c r="HY265" s="178"/>
      <c r="HZ265" s="178"/>
      <c r="IA265" s="178"/>
      <c r="IB265" s="178"/>
      <c r="IC265" s="178"/>
      <c r="ID265" s="178"/>
      <c r="IE265" s="178"/>
      <c r="IF265" s="178"/>
      <c r="IG265" s="178"/>
      <c r="IH265" s="178"/>
      <c r="II265" s="178"/>
      <c r="IJ265" s="178"/>
      <c r="IK265" s="178"/>
      <c r="IL265" s="178"/>
      <c r="IM265" s="178"/>
      <c r="IN265" s="178"/>
      <c r="IO265" s="178"/>
      <c r="IP265" s="178"/>
      <c r="IQ265" s="178"/>
      <c r="IR265" s="178"/>
      <c r="IS265" s="178"/>
      <c r="IT265" s="178"/>
      <c r="IU265" s="227"/>
      <c r="IV265" s="227"/>
    </row>
    <row r="266" spans="1:256" s="172" customFormat="1" x14ac:dyDescent="0.2">
      <c r="A266" s="196" t="s">
        <v>500</v>
      </c>
      <c r="B266" s="245">
        <v>510</v>
      </c>
      <c r="C266" s="197" t="s">
        <v>388</v>
      </c>
      <c r="D266" s="197" t="s">
        <v>297</v>
      </c>
      <c r="E266" s="197" t="s">
        <v>501</v>
      </c>
      <c r="F266" s="197"/>
      <c r="G266" s="199">
        <f>SUM(G267)</f>
        <v>2922.43</v>
      </c>
    </row>
    <row r="267" spans="1:256" ht="25.5" x14ac:dyDescent="0.2">
      <c r="A267" s="206" t="s">
        <v>368</v>
      </c>
      <c r="B267" s="208" t="s">
        <v>584</v>
      </c>
      <c r="C267" s="207" t="s">
        <v>388</v>
      </c>
      <c r="D267" s="207" t="s">
        <v>297</v>
      </c>
      <c r="E267" s="207" t="s">
        <v>501</v>
      </c>
      <c r="F267" s="207" t="s">
        <v>369</v>
      </c>
      <c r="G267" s="209">
        <v>2922.43</v>
      </c>
    </row>
    <row r="268" spans="1:256" s="224" customFormat="1" x14ac:dyDescent="0.2">
      <c r="A268" s="196" t="s">
        <v>502</v>
      </c>
      <c r="B268" s="197" t="s">
        <v>584</v>
      </c>
      <c r="C268" s="197" t="s">
        <v>388</v>
      </c>
      <c r="D268" s="197" t="s">
        <v>297</v>
      </c>
      <c r="E268" s="197" t="s">
        <v>503</v>
      </c>
      <c r="F268" s="197"/>
      <c r="G268" s="199">
        <f>SUM(G269)</f>
        <v>15123.39</v>
      </c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  <c r="CA268" s="172"/>
      <c r="CB268" s="172"/>
      <c r="CC268" s="172"/>
      <c r="CD268" s="172"/>
      <c r="CE268" s="172"/>
      <c r="CF268" s="172"/>
      <c r="CG268" s="172"/>
      <c r="CH268" s="172"/>
      <c r="CI268" s="172"/>
      <c r="CJ268" s="172"/>
      <c r="CK268" s="172"/>
      <c r="CL268" s="172"/>
      <c r="CM268" s="172"/>
      <c r="CN268" s="172"/>
      <c r="CO268" s="172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172"/>
      <c r="DQ268" s="172"/>
      <c r="DR268" s="172"/>
      <c r="DS268" s="172"/>
      <c r="DT268" s="172"/>
      <c r="DU268" s="172"/>
      <c r="DV268" s="172"/>
      <c r="DW268" s="172"/>
      <c r="DX268" s="172"/>
      <c r="DY268" s="172"/>
      <c r="DZ268" s="172"/>
      <c r="EA268" s="172"/>
      <c r="EB268" s="172"/>
      <c r="EC268" s="172"/>
      <c r="ED268" s="172"/>
      <c r="EE268" s="172"/>
      <c r="EF268" s="172"/>
      <c r="EG268" s="172"/>
      <c r="EH268" s="172"/>
      <c r="EI268" s="172"/>
      <c r="EJ268" s="172"/>
      <c r="EK268" s="172"/>
      <c r="EL268" s="172"/>
      <c r="EM268" s="172"/>
      <c r="EN268" s="172"/>
      <c r="EO268" s="172"/>
      <c r="EP268" s="172"/>
      <c r="EQ268" s="172"/>
      <c r="ER268" s="172"/>
      <c r="ES268" s="172"/>
      <c r="ET268" s="172"/>
      <c r="EU268" s="172"/>
      <c r="EV268" s="172"/>
      <c r="EW268" s="172"/>
      <c r="EX268" s="172"/>
      <c r="EY268" s="172"/>
      <c r="EZ268" s="172"/>
      <c r="FA268" s="172"/>
      <c r="FB268" s="172"/>
      <c r="FC268" s="172"/>
      <c r="FD268" s="172"/>
      <c r="FE268" s="172"/>
      <c r="FF268" s="172"/>
      <c r="FG268" s="172"/>
      <c r="FH268" s="172"/>
      <c r="FI268" s="172"/>
      <c r="FJ268" s="172"/>
      <c r="FK268" s="172"/>
      <c r="FL268" s="172"/>
      <c r="FM268" s="172"/>
      <c r="FN268" s="172"/>
      <c r="FO268" s="172"/>
      <c r="FP268" s="172"/>
      <c r="FQ268" s="172"/>
      <c r="FR268" s="172"/>
      <c r="FS268" s="172"/>
      <c r="FT268" s="172"/>
      <c r="FU268" s="172"/>
      <c r="FV268" s="172"/>
      <c r="FW268" s="172"/>
      <c r="FX268" s="172"/>
      <c r="FY268" s="172"/>
      <c r="FZ268" s="172"/>
      <c r="GA268" s="172"/>
      <c r="GB268" s="172"/>
      <c r="GC268" s="172"/>
      <c r="GD268" s="172"/>
      <c r="GE268" s="172"/>
      <c r="GF268" s="172"/>
      <c r="GG268" s="172"/>
      <c r="GH268" s="172"/>
      <c r="GI268" s="172"/>
      <c r="GJ268" s="172"/>
      <c r="GK268" s="172"/>
      <c r="GL268" s="172"/>
      <c r="GM268" s="172"/>
      <c r="GN268" s="172"/>
      <c r="GO268" s="172"/>
      <c r="GP268" s="172"/>
      <c r="GQ268" s="172"/>
      <c r="GR268" s="172"/>
      <c r="GS268" s="172"/>
      <c r="GT268" s="172"/>
      <c r="GU268" s="172"/>
      <c r="GV268" s="172"/>
      <c r="GW268" s="172"/>
      <c r="GX268" s="172"/>
      <c r="GY268" s="172"/>
      <c r="GZ268" s="172"/>
      <c r="HA268" s="172"/>
      <c r="HB268" s="172"/>
      <c r="HC268" s="172"/>
      <c r="HD268" s="172"/>
      <c r="HE268" s="172"/>
      <c r="HF268" s="172"/>
      <c r="HG268" s="172"/>
      <c r="HH268" s="172"/>
      <c r="HI268" s="172"/>
      <c r="HJ268" s="172"/>
      <c r="HK268" s="172"/>
      <c r="HL268" s="172"/>
      <c r="HM268" s="172"/>
      <c r="HN268" s="172"/>
      <c r="HO268" s="172"/>
      <c r="HP268" s="172"/>
      <c r="HQ268" s="172"/>
      <c r="HR268" s="172"/>
      <c r="HS268" s="172"/>
      <c r="HT268" s="172"/>
      <c r="HU268" s="172"/>
      <c r="HV268" s="172"/>
      <c r="HW268" s="172"/>
      <c r="HX268" s="172"/>
      <c r="HY268" s="172"/>
      <c r="HZ268" s="172"/>
      <c r="IA268" s="172"/>
      <c r="IB268" s="172"/>
      <c r="IC268" s="172"/>
      <c r="ID268" s="172"/>
      <c r="IE268" s="172"/>
      <c r="IF268" s="172"/>
      <c r="IG268" s="172"/>
      <c r="IH268" s="172"/>
      <c r="II268" s="172"/>
      <c r="IJ268" s="172"/>
      <c r="IK268" s="172"/>
      <c r="IL268" s="172"/>
      <c r="IM268" s="172"/>
      <c r="IN268" s="172"/>
      <c r="IO268" s="172"/>
      <c r="IP268" s="172"/>
      <c r="IQ268" s="172"/>
      <c r="IR268" s="172"/>
      <c r="IS268" s="172"/>
      <c r="IT268" s="172"/>
      <c r="IU268" s="172"/>
      <c r="IV268" s="172"/>
    </row>
    <row r="269" spans="1:256" ht="25.5" x14ac:dyDescent="0.2">
      <c r="A269" s="206" t="s">
        <v>368</v>
      </c>
      <c r="B269" s="248">
        <v>510</v>
      </c>
      <c r="C269" s="207" t="s">
        <v>388</v>
      </c>
      <c r="D269" s="207" t="s">
        <v>297</v>
      </c>
      <c r="E269" s="207" t="s">
        <v>503</v>
      </c>
      <c r="F269" s="207" t="s">
        <v>369</v>
      </c>
      <c r="G269" s="209">
        <v>15123.39</v>
      </c>
    </row>
    <row r="270" spans="1:256" x14ac:dyDescent="0.2">
      <c r="A270" s="235" t="s">
        <v>625</v>
      </c>
      <c r="B270" s="198" t="s">
        <v>584</v>
      </c>
      <c r="C270" s="197" t="s">
        <v>388</v>
      </c>
      <c r="D270" s="197" t="s">
        <v>314</v>
      </c>
      <c r="E270" s="197"/>
      <c r="F270" s="197"/>
      <c r="G270" s="199">
        <f>SUM(G271)</f>
        <v>17516.45</v>
      </c>
    </row>
    <row r="271" spans="1:256" s="172" customFormat="1" x14ac:dyDescent="0.2">
      <c r="A271" s="196" t="s">
        <v>356</v>
      </c>
      <c r="B271" s="197" t="s">
        <v>584</v>
      </c>
      <c r="C271" s="197" t="s">
        <v>388</v>
      </c>
      <c r="D271" s="197" t="s">
        <v>314</v>
      </c>
      <c r="E271" s="197" t="s">
        <v>357</v>
      </c>
      <c r="F271" s="197"/>
      <c r="G271" s="199">
        <f>SUM(G272)</f>
        <v>17516.45</v>
      </c>
    </row>
    <row r="272" spans="1:256" ht="25.5" x14ac:dyDescent="0.2">
      <c r="A272" s="202" t="s">
        <v>495</v>
      </c>
      <c r="B272" s="204" t="s">
        <v>584</v>
      </c>
      <c r="C272" s="222" t="s">
        <v>388</v>
      </c>
      <c r="D272" s="222" t="s">
        <v>314</v>
      </c>
      <c r="E272" s="222" t="s">
        <v>497</v>
      </c>
      <c r="F272" s="222"/>
      <c r="G272" s="205">
        <f>SUM(G273:G280)</f>
        <v>17516.45</v>
      </c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  <c r="CA272" s="172"/>
      <c r="CB272" s="172"/>
      <c r="CC272" s="172"/>
      <c r="CD272" s="172"/>
      <c r="CE272" s="172"/>
      <c r="CF272" s="172"/>
      <c r="CG272" s="172"/>
      <c r="CH272" s="172"/>
      <c r="CI272" s="172"/>
      <c r="CJ272" s="172"/>
      <c r="CK272" s="172"/>
      <c r="CL272" s="172"/>
      <c r="CM272" s="172"/>
      <c r="CN272" s="172"/>
      <c r="CO272" s="172"/>
      <c r="CP272" s="172"/>
      <c r="CQ272" s="172"/>
      <c r="CR272" s="172"/>
      <c r="CS272" s="172"/>
      <c r="CT272" s="172"/>
      <c r="CU272" s="172"/>
      <c r="CV272" s="172"/>
      <c r="CW272" s="172"/>
      <c r="CX272" s="172"/>
      <c r="CY272" s="172"/>
      <c r="CZ272" s="172"/>
      <c r="DA272" s="172"/>
      <c r="DB272" s="172"/>
      <c r="DC272" s="172"/>
      <c r="DD272" s="172"/>
      <c r="DE272" s="172"/>
      <c r="DF272" s="172"/>
      <c r="DG272" s="172"/>
      <c r="DH272" s="172"/>
      <c r="DI272" s="172"/>
      <c r="DJ272" s="172"/>
      <c r="DK272" s="172"/>
      <c r="DL272" s="172"/>
      <c r="DM272" s="172"/>
      <c r="DN272" s="172"/>
      <c r="DO272" s="172"/>
      <c r="DP272" s="172"/>
      <c r="DQ272" s="172"/>
      <c r="DR272" s="172"/>
      <c r="DS272" s="172"/>
      <c r="DT272" s="172"/>
      <c r="DU272" s="172"/>
      <c r="DV272" s="172"/>
      <c r="DW272" s="172"/>
      <c r="DX272" s="172"/>
      <c r="DY272" s="172"/>
      <c r="DZ272" s="172"/>
      <c r="EA272" s="172"/>
      <c r="EB272" s="172"/>
      <c r="EC272" s="172"/>
      <c r="ED272" s="172"/>
      <c r="EE272" s="172"/>
      <c r="EF272" s="172"/>
      <c r="EG272" s="172"/>
      <c r="EH272" s="172"/>
      <c r="EI272" s="172"/>
      <c r="EJ272" s="172"/>
      <c r="EK272" s="172"/>
      <c r="EL272" s="172"/>
      <c r="EM272" s="172"/>
      <c r="EN272" s="172"/>
      <c r="EO272" s="172"/>
      <c r="EP272" s="172"/>
      <c r="EQ272" s="172"/>
      <c r="ER272" s="172"/>
      <c r="ES272" s="172"/>
      <c r="ET272" s="172"/>
      <c r="EU272" s="172"/>
      <c r="EV272" s="172"/>
      <c r="EW272" s="172"/>
      <c r="EX272" s="172"/>
      <c r="EY272" s="172"/>
      <c r="EZ272" s="172"/>
      <c r="FA272" s="172"/>
      <c r="FB272" s="172"/>
      <c r="FC272" s="172"/>
      <c r="FD272" s="172"/>
      <c r="FE272" s="172"/>
      <c r="FF272" s="172"/>
      <c r="FG272" s="172"/>
      <c r="FH272" s="172"/>
      <c r="FI272" s="172"/>
      <c r="FJ272" s="172"/>
      <c r="FK272" s="172"/>
      <c r="FL272" s="172"/>
      <c r="FM272" s="172"/>
      <c r="FN272" s="172"/>
      <c r="FO272" s="172"/>
      <c r="FP272" s="172"/>
      <c r="FQ272" s="172"/>
      <c r="FR272" s="172"/>
      <c r="FS272" s="172"/>
      <c r="FT272" s="172"/>
      <c r="FU272" s="172"/>
      <c r="FV272" s="172"/>
      <c r="FW272" s="172"/>
      <c r="FX272" s="172"/>
      <c r="FY272" s="172"/>
      <c r="FZ272" s="172"/>
      <c r="GA272" s="172"/>
      <c r="GB272" s="172"/>
      <c r="GC272" s="172"/>
      <c r="GD272" s="172"/>
      <c r="GE272" s="172"/>
      <c r="GF272" s="172"/>
      <c r="GG272" s="172"/>
      <c r="GH272" s="172"/>
      <c r="GI272" s="172"/>
      <c r="GJ272" s="172"/>
      <c r="GK272" s="172"/>
      <c r="GL272" s="172"/>
      <c r="GM272" s="172"/>
      <c r="GN272" s="172"/>
      <c r="GO272" s="172"/>
      <c r="GP272" s="172"/>
      <c r="GQ272" s="172"/>
      <c r="GR272" s="172"/>
      <c r="GS272" s="172"/>
      <c r="GT272" s="172"/>
      <c r="GU272" s="172"/>
      <c r="GV272" s="172"/>
      <c r="GW272" s="172"/>
      <c r="GX272" s="172"/>
      <c r="GY272" s="172"/>
      <c r="GZ272" s="172"/>
      <c r="HA272" s="172"/>
      <c r="HB272" s="172"/>
      <c r="HC272" s="172"/>
      <c r="HD272" s="172"/>
      <c r="HE272" s="172"/>
      <c r="HF272" s="172"/>
      <c r="HG272" s="172"/>
      <c r="HH272" s="172"/>
      <c r="HI272" s="172"/>
      <c r="HJ272" s="172"/>
      <c r="HK272" s="172"/>
      <c r="HL272" s="172"/>
      <c r="HM272" s="172"/>
      <c r="HN272" s="172"/>
      <c r="HO272" s="172"/>
      <c r="HP272" s="172"/>
      <c r="HQ272" s="172"/>
      <c r="HR272" s="172"/>
      <c r="HS272" s="172"/>
      <c r="HT272" s="172"/>
      <c r="HU272" s="172"/>
      <c r="HV272" s="172"/>
      <c r="HW272" s="172"/>
      <c r="HX272" s="172"/>
      <c r="HY272" s="172"/>
      <c r="HZ272" s="172"/>
      <c r="IA272" s="172"/>
      <c r="IB272" s="172"/>
      <c r="IC272" s="172"/>
      <c r="ID272" s="172"/>
      <c r="IE272" s="172"/>
      <c r="IF272" s="172"/>
      <c r="IG272" s="172"/>
      <c r="IH272" s="172"/>
      <c r="II272" s="172"/>
      <c r="IJ272" s="172"/>
      <c r="IK272" s="172"/>
      <c r="IL272" s="172"/>
      <c r="IM272" s="172"/>
      <c r="IN272" s="172"/>
      <c r="IO272" s="172"/>
      <c r="IP272" s="172"/>
      <c r="IQ272" s="172"/>
      <c r="IR272" s="172"/>
      <c r="IS272" s="172"/>
      <c r="IT272" s="172"/>
      <c r="IU272" s="172"/>
      <c r="IV272" s="172"/>
    </row>
    <row r="273" spans="1:256" s="210" customFormat="1" x14ac:dyDescent="0.2">
      <c r="A273" s="206" t="s">
        <v>586</v>
      </c>
      <c r="B273" s="248">
        <v>510</v>
      </c>
      <c r="C273" s="207" t="s">
        <v>388</v>
      </c>
      <c r="D273" s="207" t="s">
        <v>314</v>
      </c>
      <c r="E273" s="207" t="s">
        <v>505</v>
      </c>
      <c r="F273" s="207" t="s">
        <v>312</v>
      </c>
      <c r="G273" s="209">
        <v>1158.0899999999999</v>
      </c>
    </row>
    <row r="274" spans="1:256" s="210" customFormat="1" ht="38.25" x14ac:dyDescent="0.2">
      <c r="A274" s="206" t="s">
        <v>585</v>
      </c>
      <c r="B274" s="248">
        <v>510</v>
      </c>
      <c r="C274" s="207" t="s">
        <v>388</v>
      </c>
      <c r="D274" s="207" t="s">
        <v>314</v>
      </c>
      <c r="E274" s="207" t="s">
        <v>506</v>
      </c>
      <c r="F274" s="207" t="s">
        <v>304</v>
      </c>
      <c r="G274" s="209">
        <v>871.74</v>
      </c>
    </row>
    <row r="275" spans="1:256" s="210" customFormat="1" x14ac:dyDescent="0.2">
      <c r="A275" s="206" t="s">
        <v>586</v>
      </c>
      <c r="B275" s="248">
        <v>510</v>
      </c>
      <c r="C275" s="207" t="s">
        <v>388</v>
      </c>
      <c r="D275" s="207" t="s">
        <v>314</v>
      </c>
      <c r="E275" s="207" t="s">
        <v>506</v>
      </c>
      <c r="F275" s="207" t="s">
        <v>312</v>
      </c>
      <c r="G275" s="209">
        <v>9141.76</v>
      </c>
    </row>
    <row r="276" spans="1:256" s="210" customFormat="1" x14ac:dyDescent="0.2">
      <c r="A276" s="206" t="s">
        <v>586</v>
      </c>
      <c r="B276" s="248">
        <v>510</v>
      </c>
      <c r="C276" s="207" t="s">
        <v>388</v>
      </c>
      <c r="D276" s="207" t="s">
        <v>314</v>
      </c>
      <c r="E276" s="207" t="s">
        <v>497</v>
      </c>
      <c r="F276" s="207" t="s">
        <v>312</v>
      </c>
      <c r="G276" s="209">
        <v>252.5</v>
      </c>
    </row>
    <row r="277" spans="1:256" s="210" customFormat="1" ht="25.5" x14ac:dyDescent="0.2">
      <c r="A277" s="206" t="s">
        <v>368</v>
      </c>
      <c r="B277" s="248">
        <v>510</v>
      </c>
      <c r="C277" s="207" t="s">
        <v>388</v>
      </c>
      <c r="D277" s="207" t="s">
        <v>314</v>
      </c>
      <c r="E277" s="207" t="s">
        <v>497</v>
      </c>
      <c r="F277" s="207" t="s">
        <v>369</v>
      </c>
      <c r="G277" s="209">
        <v>409.24</v>
      </c>
    </row>
    <row r="278" spans="1:256" s="210" customFormat="1" x14ac:dyDescent="0.2">
      <c r="A278" s="206" t="s">
        <v>586</v>
      </c>
      <c r="B278" s="248">
        <v>510</v>
      </c>
      <c r="C278" s="207" t="s">
        <v>388</v>
      </c>
      <c r="D278" s="207" t="s">
        <v>314</v>
      </c>
      <c r="E278" s="207" t="s">
        <v>507</v>
      </c>
      <c r="F278" s="207" t="s">
        <v>312</v>
      </c>
      <c r="G278" s="209">
        <v>574.77</v>
      </c>
    </row>
    <row r="279" spans="1:256" s="210" customFormat="1" ht="38.25" x14ac:dyDescent="0.2">
      <c r="A279" s="206" t="s">
        <v>585</v>
      </c>
      <c r="B279" s="248">
        <v>510</v>
      </c>
      <c r="C279" s="207" t="s">
        <v>388</v>
      </c>
      <c r="D279" s="207" t="s">
        <v>314</v>
      </c>
      <c r="E279" s="207" t="s">
        <v>508</v>
      </c>
      <c r="F279" s="207" t="s">
        <v>304</v>
      </c>
      <c r="G279" s="209">
        <v>1394.89</v>
      </c>
    </row>
    <row r="280" spans="1:256" s="210" customFormat="1" x14ac:dyDescent="0.2">
      <c r="A280" s="206" t="s">
        <v>586</v>
      </c>
      <c r="B280" s="248">
        <v>510</v>
      </c>
      <c r="C280" s="207" t="s">
        <v>388</v>
      </c>
      <c r="D280" s="207" t="s">
        <v>314</v>
      </c>
      <c r="E280" s="207" t="s">
        <v>508</v>
      </c>
      <c r="F280" s="207" t="s">
        <v>312</v>
      </c>
      <c r="G280" s="209">
        <v>3713.46</v>
      </c>
    </row>
    <row r="281" spans="1:256" s="210" customFormat="1" ht="15.75" x14ac:dyDescent="0.25">
      <c r="A281" s="192" t="s">
        <v>509</v>
      </c>
      <c r="B281" s="194" t="s">
        <v>584</v>
      </c>
      <c r="C281" s="232" t="s">
        <v>510</v>
      </c>
      <c r="D281" s="232"/>
      <c r="E281" s="232"/>
      <c r="F281" s="232"/>
      <c r="G281" s="233">
        <f>SUM(G282+G287)</f>
        <v>11493.490000000002</v>
      </c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8"/>
      <c r="BN281" s="178"/>
      <c r="BO281" s="178"/>
      <c r="BP281" s="178"/>
      <c r="BQ281" s="178"/>
      <c r="BR281" s="178"/>
      <c r="BS281" s="178"/>
      <c r="BT281" s="178"/>
      <c r="BU281" s="178"/>
      <c r="BV281" s="178"/>
      <c r="BW281" s="178"/>
      <c r="BX281" s="178"/>
      <c r="BY281" s="178"/>
      <c r="BZ281" s="178"/>
      <c r="CA281" s="178"/>
      <c r="CB281" s="178"/>
      <c r="CC281" s="178"/>
      <c r="CD281" s="178"/>
      <c r="CE281" s="178"/>
      <c r="CF281" s="178"/>
      <c r="CG281" s="178"/>
      <c r="CH281" s="178"/>
      <c r="CI281" s="178"/>
      <c r="CJ281" s="178"/>
      <c r="CK281" s="178"/>
      <c r="CL281" s="178"/>
      <c r="CM281" s="178"/>
      <c r="CN281" s="178"/>
      <c r="CO281" s="178"/>
      <c r="CP281" s="178"/>
      <c r="CQ281" s="178"/>
      <c r="CR281" s="178"/>
      <c r="CS281" s="178"/>
      <c r="CT281" s="178"/>
      <c r="CU281" s="178"/>
      <c r="CV281" s="178"/>
      <c r="CW281" s="178"/>
      <c r="CX281" s="178"/>
      <c r="CY281" s="178"/>
      <c r="CZ281" s="178"/>
      <c r="DA281" s="178"/>
      <c r="DB281" s="178"/>
      <c r="DC281" s="178"/>
      <c r="DD281" s="178"/>
      <c r="DE281" s="178"/>
      <c r="DF281" s="178"/>
      <c r="DG281" s="178"/>
      <c r="DH281" s="178"/>
      <c r="DI281" s="178"/>
      <c r="DJ281" s="178"/>
      <c r="DK281" s="178"/>
      <c r="DL281" s="178"/>
      <c r="DM281" s="178"/>
      <c r="DN281" s="178"/>
      <c r="DO281" s="178"/>
      <c r="DP281" s="178"/>
      <c r="DQ281" s="178"/>
      <c r="DR281" s="178"/>
      <c r="DS281" s="178"/>
      <c r="DT281" s="178"/>
      <c r="DU281" s="178"/>
      <c r="DV281" s="178"/>
      <c r="DW281" s="178"/>
      <c r="DX281" s="178"/>
      <c r="DY281" s="178"/>
      <c r="DZ281" s="178"/>
      <c r="EA281" s="178"/>
      <c r="EB281" s="178"/>
      <c r="EC281" s="178"/>
      <c r="ED281" s="178"/>
      <c r="EE281" s="178"/>
      <c r="EF281" s="178"/>
      <c r="EG281" s="178"/>
      <c r="EH281" s="178"/>
      <c r="EI281" s="178"/>
      <c r="EJ281" s="178"/>
      <c r="EK281" s="178"/>
      <c r="EL281" s="178"/>
      <c r="EM281" s="178"/>
      <c r="EN281" s="178"/>
      <c r="EO281" s="178"/>
      <c r="EP281" s="178"/>
      <c r="EQ281" s="178"/>
      <c r="ER281" s="178"/>
      <c r="ES281" s="178"/>
      <c r="ET281" s="178"/>
      <c r="EU281" s="178"/>
      <c r="EV281" s="178"/>
      <c r="EW281" s="178"/>
      <c r="EX281" s="178"/>
      <c r="EY281" s="178"/>
      <c r="EZ281" s="178"/>
      <c r="FA281" s="178"/>
      <c r="FB281" s="178"/>
      <c r="FC281" s="178"/>
      <c r="FD281" s="178"/>
      <c r="FE281" s="178"/>
      <c r="FF281" s="178"/>
      <c r="FG281" s="178"/>
      <c r="FH281" s="178"/>
      <c r="FI281" s="178"/>
      <c r="FJ281" s="178"/>
      <c r="FK281" s="178"/>
      <c r="FL281" s="178"/>
      <c r="FM281" s="178"/>
      <c r="FN281" s="178"/>
      <c r="FO281" s="178"/>
      <c r="FP281" s="178"/>
      <c r="FQ281" s="178"/>
      <c r="FR281" s="178"/>
      <c r="FS281" s="178"/>
      <c r="FT281" s="178"/>
      <c r="FU281" s="178"/>
      <c r="FV281" s="178"/>
      <c r="FW281" s="178"/>
      <c r="FX281" s="178"/>
      <c r="FY281" s="178"/>
      <c r="FZ281" s="178"/>
      <c r="GA281" s="178"/>
      <c r="GB281" s="178"/>
      <c r="GC281" s="178"/>
      <c r="GD281" s="178"/>
      <c r="GE281" s="178"/>
      <c r="GF281" s="178"/>
      <c r="GG281" s="178"/>
      <c r="GH281" s="178"/>
      <c r="GI281" s="178"/>
      <c r="GJ281" s="178"/>
      <c r="GK281" s="178"/>
      <c r="GL281" s="178"/>
      <c r="GM281" s="178"/>
      <c r="GN281" s="178"/>
      <c r="GO281" s="178"/>
      <c r="GP281" s="178"/>
      <c r="GQ281" s="178"/>
      <c r="GR281" s="178"/>
      <c r="GS281" s="178"/>
      <c r="GT281" s="178"/>
      <c r="GU281" s="178"/>
      <c r="GV281" s="178"/>
      <c r="GW281" s="178"/>
      <c r="GX281" s="178"/>
      <c r="GY281" s="178"/>
      <c r="GZ281" s="178"/>
      <c r="HA281" s="178"/>
      <c r="HB281" s="178"/>
      <c r="HC281" s="178"/>
      <c r="HD281" s="178"/>
      <c r="HE281" s="178"/>
      <c r="HF281" s="178"/>
      <c r="HG281" s="178"/>
      <c r="HH281" s="178"/>
      <c r="HI281" s="178"/>
      <c r="HJ281" s="178"/>
      <c r="HK281" s="178"/>
      <c r="HL281" s="178"/>
      <c r="HM281" s="178"/>
      <c r="HN281" s="178"/>
      <c r="HO281" s="178"/>
      <c r="HP281" s="178"/>
      <c r="HQ281" s="178"/>
      <c r="HR281" s="178"/>
      <c r="HS281" s="178"/>
      <c r="HT281" s="178"/>
      <c r="HU281" s="178"/>
      <c r="HV281" s="178"/>
      <c r="HW281" s="178"/>
      <c r="HX281" s="178"/>
      <c r="HY281" s="178"/>
      <c r="HZ281" s="178"/>
      <c r="IA281" s="178"/>
      <c r="IB281" s="178"/>
      <c r="IC281" s="178"/>
      <c r="ID281" s="178"/>
      <c r="IE281" s="178"/>
      <c r="IF281" s="178"/>
      <c r="IG281" s="178"/>
      <c r="IH281" s="178"/>
      <c r="II281" s="178"/>
      <c r="IJ281" s="178"/>
      <c r="IK281" s="178"/>
      <c r="IL281" s="178"/>
      <c r="IM281" s="178"/>
      <c r="IN281" s="178"/>
      <c r="IO281" s="178"/>
      <c r="IP281" s="178"/>
      <c r="IQ281" s="178"/>
      <c r="IR281" s="178"/>
      <c r="IS281" s="178"/>
      <c r="IT281" s="178"/>
    </row>
    <row r="282" spans="1:256" s="210" customFormat="1" ht="14.25" x14ac:dyDescent="0.2">
      <c r="A282" s="217" t="s">
        <v>511</v>
      </c>
      <c r="B282" s="194" t="s">
        <v>584</v>
      </c>
      <c r="C282" s="194" t="s">
        <v>510</v>
      </c>
      <c r="D282" s="194" t="s">
        <v>297</v>
      </c>
      <c r="E282" s="197" t="s">
        <v>512</v>
      </c>
      <c r="F282" s="194"/>
      <c r="G282" s="195">
        <f>SUM(G283)</f>
        <v>1845.38</v>
      </c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8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8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8"/>
      <c r="FT282" s="178"/>
      <c r="FU282" s="178"/>
      <c r="FV282" s="178"/>
      <c r="FW282" s="178"/>
      <c r="FX282" s="178"/>
      <c r="FY282" s="178"/>
      <c r="FZ282" s="178"/>
      <c r="GA282" s="178"/>
      <c r="GB282" s="178"/>
      <c r="GC282" s="178"/>
      <c r="GD282" s="178"/>
      <c r="GE282" s="178"/>
      <c r="GF282" s="178"/>
      <c r="GG282" s="178"/>
      <c r="GH282" s="178"/>
      <c r="GI282" s="178"/>
      <c r="GJ282" s="178"/>
      <c r="GK282" s="178"/>
      <c r="GL282" s="178"/>
      <c r="GM282" s="178"/>
      <c r="GN282" s="178"/>
      <c r="GO282" s="178"/>
      <c r="GP282" s="178"/>
      <c r="GQ282" s="178"/>
      <c r="GR282" s="178"/>
      <c r="GS282" s="178"/>
      <c r="GT282" s="178"/>
      <c r="GU282" s="178"/>
      <c r="GV282" s="178"/>
      <c r="GW282" s="178"/>
      <c r="GX282" s="178"/>
      <c r="GY282" s="178"/>
      <c r="GZ282" s="178"/>
      <c r="HA282" s="178"/>
      <c r="HB282" s="178"/>
      <c r="HC282" s="178"/>
      <c r="HD282" s="178"/>
      <c r="HE282" s="178"/>
      <c r="HF282" s="178"/>
      <c r="HG282" s="178"/>
      <c r="HH282" s="178"/>
      <c r="HI282" s="178"/>
      <c r="HJ282" s="178"/>
      <c r="HK282" s="178"/>
      <c r="HL282" s="178"/>
      <c r="HM282" s="178"/>
      <c r="HN282" s="178"/>
      <c r="HO282" s="178"/>
      <c r="HP282" s="178"/>
      <c r="HQ282" s="178"/>
      <c r="HR282" s="178"/>
      <c r="HS282" s="178"/>
      <c r="HT282" s="178"/>
      <c r="HU282" s="178"/>
      <c r="HV282" s="178"/>
      <c r="HW282" s="178"/>
      <c r="HX282" s="178"/>
      <c r="HY282" s="178"/>
      <c r="HZ282" s="178"/>
      <c r="IA282" s="178"/>
      <c r="IB282" s="178"/>
      <c r="IC282" s="178"/>
      <c r="ID282" s="178"/>
      <c r="IE282" s="178"/>
      <c r="IF282" s="178"/>
      <c r="IG282" s="178"/>
      <c r="IH282" s="178"/>
      <c r="II282" s="178"/>
      <c r="IJ282" s="178"/>
      <c r="IK282" s="178"/>
      <c r="IL282" s="178"/>
      <c r="IM282" s="178"/>
      <c r="IN282" s="178"/>
      <c r="IO282" s="178"/>
      <c r="IP282" s="178"/>
      <c r="IQ282" s="178"/>
      <c r="IR282" s="178"/>
      <c r="IS282" s="178"/>
      <c r="IT282" s="178"/>
      <c r="IU282" s="178"/>
      <c r="IV282" s="178"/>
    </row>
    <row r="283" spans="1:256" s="172" customFormat="1" ht="25.5" x14ac:dyDescent="0.2">
      <c r="A283" s="196" t="s">
        <v>626</v>
      </c>
      <c r="B283" s="197" t="s">
        <v>584</v>
      </c>
      <c r="C283" s="197" t="s">
        <v>510</v>
      </c>
      <c r="D283" s="197" t="s">
        <v>297</v>
      </c>
      <c r="E283" s="197" t="s">
        <v>512</v>
      </c>
      <c r="F283" s="197"/>
      <c r="G283" s="199">
        <f>SUM(G284)</f>
        <v>1845.38</v>
      </c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4"/>
      <c r="AZ283" s="224"/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4"/>
      <c r="BZ283" s="224"/>
      <c r="CA283" s="224"/>
      <c r="CB283" s="224"/>
      <c r="CC283" s="224"/>
      <c r="CD283" s="224"/>
      <c r="CE283" s="224"/>
      <c r="CF283" s="224"/>
      <c r="CG283" s="224"/>
      <c r="CH283" s="224"/>
      <c r="CI283" s="224"/>
      <c r="CJ283" s="224"/>
      <c r="CK283" s="224"/>
      <c r="CL283" s="224"/>
      <c r="CM283" s="224"/>
      <c r="CN283" s="224"/>
      <c r="CO283" s="224"/>
      <c r="CP283" s="224"/>
      <c r="CQ283" s="224"/>
      <c r="CR283" s="224"/>
      <c r="CS283" s="224"/>
      <c r="CT283" s="224"/>
      <c r="CU283" s="224"/>
      <c r="CV283" s="224"/>
      <c r="CW283" s="224"/>
      <c r="CX283" s="224"/>
      <c r="CY283" s="224"/>
      <c r="CZ283" s="224"/>
      <c r="DA283" s="224"/>
      <c r="DB283" s="224"/>
      <c r="DC283" s="224"/>
      <c r="DD283" s="224"/>
      <c r="DE283" s="224"/>
      <c r="DF283" s="224"/>
      <c r="DG283" s="224"/>
      <c r="DH283" s="224"/>
      <c r="DI283" s="224"/>
      <c r="DJ283" s="224"/>
      <c r="DK283" s="224"/>
      <c r="DL283" s="224"/>
      <c r="DM283" s="224"/>
      <c r="DN283" s="224"/>
      <c r="DO283" s="224"/>
      <c r="DP283" s="224"/>
      <c r="DQ283" s="224"/>
      <c r="DR283" s="224"/>
      <c r="DS283" s="224"/>
      <c r="DT283" s="224"/>
      <c r="DU283" s="224"/>
      <c r="DV283" s="224"/>
      <c r="DW283" s="224"/>
      <c r="DX283" s="224"/>
      <c r="DY283" s="224"/>
      <c r="DZ283" s="224"/>
      <c r="EA283" s="224"/>
      <c r="EB283" s="224"/>
      <c r="EC283" s="224"/>
      <c r="ED283" s="224"/>
      <c r="EE283" s="224"/>
      <c r="EF283" s="224"/>
      <c r="EG283" s="224"/>
      <c r="EH283" s="224"/>
      <c r="EI283" s="224"/>
      <c r="EJ283" s="224"/>
      <c r="EK283" s="224"/>
      <c r="EL283" s="224"/>
      <c r="EM283" s="224"/>
      <c r="EN283" s="224"/>
      <c r="EO283" s="224"/>
      <c r="EP283" s="224"/>
      <c r="EQ283" s="224"/>
      <c r="ER283" s="224"/>
      <c r="ES283" s="224"/>
      <c r="ET283" s="224"/>
      <c r="EU283" s="224"/>
      <c r="EV283" s="224"/>
      <c r="EW283" s="224"/>
      <c r="EX283" s="224"/>
      <c r="EY283" s="224"/>
      <c r="EZ283" s="224"/>
      <c r="FA283" s="224"/>
      <c r="FB283" s="224"/>
      <c r="FC283" s="224"/>
      <c r="FD283" s="224"/>
      <c r="FE283" s="224"/>
      <c r="FF283" s="224"/>
      <c r="FG283" s="224"/>
      <c r="FH283" s="224"/>
      <c r="FI283" s="224"/>
      <c r="FJ283" s="224"/>
      <c r="FK283" s="224"/>
      <c r="FL283" s="224"/>
      <c r="FM283" s="224"/>
      <c r="FN283" s="224"/>
      <c r="FO283" s="224"/>
      <c r="FP283" s="224"/>
      <c r="FQ283" s="224"/>
      <c r="FR283" s="224"/>
      <c r="FS283" s="224"/>
      <c r="FT283" s="224"/>
      <c r="FU283" s="224"/>
      <c r="FV283" s="224"/>
      <c r="FW283" s="224"/>
      <c r="FX283" s="224"/>
      <c r="FY283" s="224"/>
      <c r="FZ283" s="224"/>
      <c r="GA283" s="224"/>
      <c r="GB283" s="224"/>
      <c r="GC283" s="224"/>
      <c r="GD283" s="224"/>
      <c r="GE283" s="224"/>
      <c r="GF283" s="224"/>
      <c r="GG283" s="224"/>
      <c r="GH283" s="224"/>
      <c r="GI283" s="224"/>
      <c r="GJ283" s="224"/>
      <c r="GK283" s="224"/>
      <c r="GL283" s="224"/>
      <c r="GM283" s="224"/>
      <c r="GN283" s="224"/>
      <c r="GO283" s="224"/>
      <c r="GP283" s="224"/>
      <c r="GQ283" s="224"/>
      <c r="GR283" s="224"/>
      <c r="GS283" s="224"/>
      <c r="GT283" s="224"/>
      <c r="GU283" s="224"/>
      <c r="GV283" s="224"/>
      <c r="GW283" s="224"/>
      <c r="GX283" s="224"/>
      <c r="GY283" s="224"/>
      <c r="GZ283" s="224"/>
      <c r="HA283" s="224"/>
      <c r="HB283" s="224"/>
      <c r="HC283" s="224"/>
      <c r="HD283" s="224"/>
      <c r="HE283" s="224"/>
      <c r="HF283" s="224"/>
      <c r="HG283" s="224"/>
      <c r="HH283" s="224"/>
      <c r="HI283" s="224"/>
      <c r="HJ283" s="224"/>
      <c r="HK283" s="224"/>
      <c r="HL283" s="224"/>
      <c r="HM283" s="224"/>
      <c r="HN283" s="224"/>
      <c r="HO283" s="224"/>
      <c r="HP283" s="224"/>
      <c r="HQ283" s="224"/>
      <c r="HR283" s="224"/>
      <c r="HS283" s="224"/>
      <c r="HT283" s="224"/>
      <c r="HU283" s="224"/>
      <c r="HV283" s="224"/>
      <c r="HW283" s="224"/>
      <c r="HX283" s="224"/>
      <c r="HY283" s="224"/>
      <c r="HZ283" s="224"/>
      <c r="IA283" s="224"/>
      <c r="IB283" s="224"/>
      <c r="IC283" s="224"/>
      <c r="ID283" s="224"/>
      <c r="IE283" s="224"/>
      <c r="IF283" s="224"/>
      <c r="IG283" s="224"/>
      <c r="IH283" s="224"/>
      <c r="II283" s="224"/>
      <c r="IJ283" s="224"/>
      <c r="IK283" s="224"/>
      <c r="IL283" s="224"/>
      <c r="IM283" s="224"/>
      <c r="IN283" s="224"/>
      <c r="IO283" s="224"/>
      <c r="IP283" s="224"/>
      <c r="IQ283" s="224"/>
      <c r="IR283" s="224"/>
      <c r="IS283" s="224"/>
      <c r="IT283" s="224"/>
    </row>
    <row r="284" spans="1:256" s="172" customFormat="1" ht="25.5" x14ac:dyDescent="0.2">
      <c r="A284" s="164" t="s">
        <v>514</v>
      </c>
      <c r="B284" s="222" t="s">
        <v>584</v>
      </c>
      <c r="C284" s="222" t="s">
        <v>510</v>
      </c>
      <c r="D284" s="222" t="s">
        <v>297</v>
      </c>
      <c r="E284" s="222" t="s">
        <v>512</v>
      </c>
      <c r="F284" s="222"/>
      <c r="G284" s="205">
        <f>SUM(G286+G285)</f>
        <v>1845.38</v>
      </c>
    </row>
    <row r="285" spans="1:256" s="210" customFormat="1" x14ac:dyDescent="0.2">
      <c r="A285" s="206" t="s">
        <v>586</v>
      </c>
      <c r="B285" s="207" t="s">
        <v>584</v>
      </c>
      <c r="C285" s="207" t="s">
        <v>510</v>
      </c>
      <c r="D285" s="207" t="s">
        <v>297</v>
      </c>
      <c r="E285" s="207" t="s">
        <v>512</v>
      </c>
      <c r="F285" s="207" t="s">
        <v>312</v>
      </c>
      <c r="G285" s="209">
        <v>8.94</v>
      </c>
    </row>
    <row r="286" spans="1:256" s="210" customFormat="1" x14ac:dyDescent="0.2">
      <c r="A286" s="206" t="s">
        <v>361</v>
      </c>
      <c r="B286" s="207" t="s">
        <v>584</v>
      </c>
      <c r="C286" s="208" t="s">
        <v>510</v>
      </c>
      <c r="D286" s="208" t="s">
        <v>297</v>
      </c>
      <c r="E286" s="208" t="s">
        <v>512</v>
      </c>
      <c r="F286" s="208" t="s">
        <v>362</v>
      </c>
      <c r="G286" s="209">
        <v>1836.44</v>
      </c>
    </row>
    <row r="287" spans="1:256" ht="14.25" x14ac:dyDescent="0.2">
      <c r="A287" s="212" t="s">
        <v>515</v>
      </c>
      <c r="B287" s="197" t="s">
        <v>584</v>
      </c>
      <c r="C287" s="218" t="s">
        <v>510</v>
      </c>
      <c r="D287" s="218" t="s">
        <v>299</v>
      </c>
      <c r="E287" s="218"/>
      <c r="F287" s="218"/>
      <c r="G287" s="195">
        <f>SUM(G288)</f>
        <v>9648.11</v>
      </c>
    </row>
    <row r="288" spans="1:256" s="172" customFormat="1" x14ac:dyDescent="0.2">
      <c r="A288" s="196" t="s">
        <v>516</v>
      </c>
      <c r="B288" s="197" t="s">
        <v>584</v>
      </c>
      <c r="C288" s="198" t="s">
        <v>510</v>
      </c>
      <c r="D288" s="198" t="s">
        <v>299</v>
      </c>
      <c r="E288" s="198" t="s">
        <v>627</v>
      </c>
      <c r="F288" s="198"/>
      <c r="G288" s="199">
        <f>SUM(G289)</f>
        <v>9648.11</v>
      </c>
    </row>
    <row r="289" spans="1:256" s="210" customFormat="1" x14ac:dyDescent="0.2">
      <c r="A289" s="202" t="s">
        <v>518</v>
      </c>
      <c r="B289" s="242" t="s">
        <v>584</v>
      </c>
      <c r="C289" s="204" t="s">
        <v>510</v>
      </c>
      <c r="D289" s="204" t="s">
        <v>299</v>
      </c>
      <c r="E289" s="204" t="s">
        <v>628</v>
      </c>
      <c r="F289" s="204"/>
      <c r="G289" s="205">
        <f>SUM(G290)</f>
        <v>9648.11</v>
      </c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  <c r="AW289" s="178"/>
      <c r="AX289" s="178"/>
      <c r="AY289" s="178"/>
      <c r="AZ289" s="178"/>
      <c r="BA289" s="178"/>
      <c r="BB289" s="178"/>
      <c r="BC289" s="178"/>
      <c r="BD289" s="178"/>
      <c r="BE289" s="178"/>
      <c r="BF289" s="178"/>
      <c r="BG289" s="178"/>
      <c r="BH289" s="178"/>
      <c r="BI289" s="178"/>
      <c r="BJ289" s="178"/>
      <c r="BK289" s="178"/>
      <c r="BL289" s="178"/>
      <c r="BM289" s="178"/>
      <c r="BN289" s="178"/>
      <c r="BO289" s="178"/>
      <c r="BP289" s="178"/>
      <c r="BQ289" s="178"/>
      <c r="BR289" s="178"/>
      <c r="BS289" s="178"/>
      <c r="BT289" s="178"/>
      <c r="BU289" s="178"/>
      <c r="BV289" s="178"/>
      <c r="BW289" s="178"/>
      <c r="BX289" s="178"/>
      <c r="BY289" s="178"/>
      <c r="BZ289" s="178"/>
      <c r="CA289" s="178"/>
      <c r="CB289" s="178"/>
      <c r="CC289" s="178"/>
      <c r="CD289" s="178"/>
      <c r="CE289" s="178"/>
      <c r="CF289" s="178"/>
      <c r="CG289" s="178"/>
      <c r="CH289" s="178"/>
      <c r="CI289" s="178"/>
      <c r="CJ289" s="178"/>
      <c r="CK289" s="178"/>
      <c r="CL289" s="178"/>
      <c r="CM289" s="178"/>
      <c r="CN289" s="178"/>
      <c r="CO289" s="178"/>
      <c r="CP289" s="178"/>
      <c r="CQ289" s="178"/>
      <c r="CR289" s="178"/>
      <c r="CS289" s="178"/>
      <c r="CT289" s="178"/>
      <c r="CU289" s="178"/>
      <c r="CV289" s="178"/>
      <c r="CW289" s="178"/>
      <c r="CX289" s="178"/>
      <c r="CY289" s="178"/>
      <c r="CZ289" s="178"/>
      <c r="DA289" s="178"/>
      <c r="DB289" s="178"/>
      <c r="DC289" s="178"/>
      <c r="DD289" s="178"/>
      <c r="DE289" s="178"/>
      <c r="DF289" s="178"/>
      <c r="DG289" s="178"/>
      <c r="DH289" s="178"/>
      <c r="DI289" s="178"/>
      <c r="DJ289" s="178"/>
      <c r="DK289" s="178"/>
      <c r="DL289" s="178"/>
      <c r="DM289" s="178"/>
      <c r="DN289" s="178"/>
      <c r="DO289" s="178"/>
      <c r="DP289" s="178"/>
      <c r="DQ289" s="178"/>
      <c r="DR289" s="178"/>
      <c r="DS289" s="178"/>
      <c r="DT289" s="178"/>
      <c r="DU289" s="178"/>
      <c r="DV289" s="178"/>
      <c r="DW289" s="178"/>
      <c r="DX289" s="178"/>
      <c r="DY289" s="178"/>
      <c r="DZ289" s="178"/>
      <c r="EA289" s="178"/>
      <c r="EB289" s="178"/>
      <c r="EC289" s="178"/>
      <c r="ED289" s="178"/>
      <c r="EE289" s="178"/>
      <c r="EF289" s="178"/>
      <c r="EG289" s="178"/>
      <c r="EH289" s="178"/>
      <c r="EI289" s="178"/>
      <c r="EJ289" s="178"/>
      <c r="EK289" s="178"/>
      <c r="EL289" s="178"/>
      <c r="EM289" s="178"/>
      <c r="EN289" s="178"/>
      <c r="EO289" s="178"/>
      <c r="EP289" s="178"/>
      <c r="EQ289" s="178"/>
      <c r="ER289" s="178"/>
      <c r="ES289" s="178"/>
      <c r="ET289" s="178"/>
      <c r="EU289" s="178"/>
      <c r="EV289" s="178"/>
      <c r="EW289" s="178"/>
      <c r="EX289" s="178"/>
      <c r="EY289" s="178"/>
      <c r="EZ289" s="178"/>
      <c r="FA289" s="178"/>
      <c r="FB289" s="178"/>
      <c r="FC289" s="178"/>
      <c r="FD289" s="178"/>
      <c r="FE289" s="178"/>
      <c r="FF289" s="178"/>
      <c r="FG289" s="178"/>
      <c r="FH289" s="178"/>
      <c r="FI289" s="178"/>
      <c r="FJ289" s="178"/>
      <c r="FK289" s="178"/>
      <c r="FL289" s="178"/>
      <c r="FM289" s="178"/>
      <c r="FN289" s="178"/>
      <c r="FO289" s="178"/>
      <c r="FP289" s="178"/>
      <c r="FQ289" s="178"/>
      <c r="FR289" s="178"/>
      <c r="FS289" s="178"/>
      <c r="FT289" s="178"/>
      <c r="FU289" s="178"/>
      <c r="FV289" s="178"/>
      <c r="FW289" s="178"/>
      <c r="FX289" s="178"/>
      <c r="FY289" s="178"/>
      <c r="FZ289" s="178"/>
      <c r="GA289" s="178"/>
      <c r="GB289" s="178"/>
      <c r="GC289" s="178"/>
      <c r="GD289" s="178"/>
      <c r="GE289" s="178"/>
      <c r="GF289" s="178"/>
      <c r="GG289" s="178"/>
      <c r="GH289" s="178"/>
      <c r="GI289" s="178"/>
      <c r="GJ289" s="178"/>
      <c r="GK289" s="178"/>
      <c r="GL289" s="178"/>
      <c r="GM289" s="178"/>
      <c r="GN289" s="178"/>
      <c r="GO289" s="178"/>
      <c r="GP289" s="178"/>
      <c r="GQ289" s="178"/>
      <c r="GR289" s="178"/>
      <c r="GS289" s="178"/>
      <c r="GT289" s="178"/>
      <c r="GU289" s="178"/>
      <c r="GV289" s="178"/>
      <c r="GW289" s="178"/>
      <c r="GX289" s="178"/>
      <c r="GY289" s="178"/>
      <c r="GZ289" s="178"/>
      <c r="HA289" s="178"/>
      <c r="HB289" s="178"/>
      <c r="HC289" s="178"/>
      <c r="HD289" s="178"/>
      <c r="HE289" s="178"/>
      <c r="HF289" s="178"/>
      <c r="HG289" s="178"/>
      <c r="HH289" s="178"/>
      <c r="HI289" s="178"/>
      <c r="HJ289" s="178"/>
      <c r="HK289" s="178"/>
      <c r="HL289" s="178"/>
      <c r="HM289" s="178"/>
      <c r="HN289" s="178"/>
      <c r="HO289" s="178"/>
      <c r="HP289" s="178"/>
      <c r="HQ289" s="178"/>
      <c r="HR289" s="178"/>
      <c r="HS289" s="178"/>
      <c r="HT289" s="178"/>
      <c r="HU289" s="178"/>
      <c r="HV289" s="178"/>
      <c r="HW289" s="178"/>
      <c r="HX289" s="178"/>
      <c r="HY289" s="178"/>
      <c r="HZ289" s="178"/>
      <c r="IA289" s="178"/>
      <c r="IB289" s="178"/>
      <c r="IC289" s="178"/>
      <c r="ID289" s="178"/>
      <c r="IE289" s="178"/>
      <c r="IF289" s="178"/>
      <c r="IG289" s="178"/>
      <c r="IH289" s="178"/>
      <c r="II289" s="178"/>
      <c r="IJ289" s="178"/>
      <c r="IK289" s="178"/>
      <c r="IL289" s="178"/>
      <c r="IM289" s="178"/>
      <c r="IN289" s="178"/>
      <c r="IO289" s="178"/>
      <c r="IP289" s="178"/>
      <c r="IQ289" s="178"/>
      <c r="IR289" s="178"/>
      <c r="IS289" s="178"/>
      <c r="IT289" s="178"/>
    </row>
    <row r="290" spans="1:256" s="210" customFormat="1" ht="25.5" x14ac:dyDescent="0.2">
      <c r="A290" s="254" t="s">
        <v>368</v>
      </c>
      <c r="B290" s="208" t="s">
        <v>584</v>
      </c>
      <c r="C290" s="208" t="s">
        <v>510</v>
      </c>
      <c r="D290" s="208" t="s">
        <v>299</v>
      </c>
      <c r="E290" s="208" t="s">
        <v>627</v>
      </c>
      <c r="F290" s="208" t="s">
        <v>369</v>
      </c>
      <c r="G290" s="209">
        <v>9648.11</v>
      </c>
    </row>
    <row r="291" spans="1:256" s="210" customFormat="1" ht="15.75" x14ac:dyDescent="0.25">
      <c r="A291" s="192" t="s">
        <v>554</v>
      </c>
      <c r="B291" s="245">
        <v>510</v>
      </c>
      <c r="C291" s="232" t="s">
        <v>331</v>
      </c>
      <c r="D291" s="232"/>
      <c r="E291" s="232"/>
      <c r="F291" s="232"/>
      <c r="G291" s="233">
        <f>SUM(G292+G299+G295)</f>
        <v>6069.6399999999994</v>
      </c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8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8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8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8"/>
      <c r="FH291" s="178"/>
      <c r="FI291" s="178"/>
      <c r="FJ291" s="178"/>
      <c r="FK291" s="178"/>
      <c r="FL291" s="178"/>
      <c r="FM291" s="178"/>
      <c r="FN291" s="178"/>
      <c r="FO291" s="178"/>
      <c r="FP291" s="178"/>
      <c r="FQ291" s="178"/>
      <c r="FR291" s="178"/>
      <c r="FS291" s="178"/>
      <c r="FT291" s="178"/>
      <c r="FU291" s="178"/>
      <c r="FV291" s="178"/>
      <c r="FW291" s="178"/>
      <c r="FX291" s="178"/>
      <c r="FY291" s="178"/>
      <c r="FZ291" s="178"/>
      <c r="GA291" s="178"/>
      <c r="GB291" s="178"/>
      <c r="GC291" s="178"/>
      <c r="GD291" s="178"/>
      <c r="GE291" s="178"/>
      <c r="GF291" s="178"/>
      <c r="GG291" s="178"/>
      <c r="GH291" s="178"/>
      <c r="GI291" s="178"/>
      <c r="GJ291" s="178"/>
      <c r="GK291" s="178"/>
      <c r="GL291" s="178"/>
      <c r="GM291" s="178"/>
      <c r="GN291" s="178"/>
      <c r="GO291" s="178"/>
      <c r="GP291" s="178"/>
      <c r="GQ291" s="178"/>
      <c r="GR291" s="178"/>
      <c r="GS291" s="178"/>
      <c r="GT291" s="178"/>
      <c r="GU291" s="178"/>
      <c r="GV291" s="178"/>
      <c r="GW291" s="178"/>
      <c r="GX291" s="178"/>
      <c r="GY291" s="178"/>
      <c r="GZ291" s="178"/>
      <c r="HA291" s="178"/>
      <c r="HB291" s="178"/>
      <c r="HC291" s="178"/>
      <c r="HD291" s="178"/>
      <c r="HE291" s="178"/>
      <c r="HF291" s="178"/>
      <c r="HG291" s="178"/>
      <c r="HH291" s="178"/>
      <c r="HI291" s="178"/>
      <c r="HJ291" s="178"/>
      <c r="HK291" s="178"/>
      <c r="HL291" s="178"/>
      <c r="HM291" s="178"/>
      <c r="HN291" s="178"/>
      <c r="HO291" s="178"/>
      <c r="HP291" s="178"/>
      <c r="HQ291" s="178"/>
      <c r="HR291" s="178"/>
      <c r="HS291" s="178"/>
      <c r="HT291" s="178"/>
      <c r="HU291" s="178"/>
      <c r="HV291" s="178"/>
      <c r="HW291" s="178"/>
      <c r="HX291" s="178"/>
      <c r="HY291" s="178"/>
      <c r="HZ291" s="178"/>
      <c r="IA291" s="178"/>
      <c r="IB291" s="178"/>
      <c r="IC291" s="178"/>
      <c r="ID291" s="178"/>
      <c r="IE291" s="178"/>
      <c r="IF291" s="178"/>
      <c r="IG291" s="178"/>
      <c r="IH291" s="178"/>
      <c r="II291" s="178"/>
      <c r="IJ291" s="178"/>
      <c r="IK291" s="178"/>
      <c r="IL291" s="178"/>
      <c r="IM291" s="178"/>
      <c r="IN291" s="178"/>
      <c r="IO291" s="178"/>
      <c r="IP291" s="178"/>
      <c r="IQ291" s="178"/>
      <c r="IR291" s="178"/>
      <c r="IS291" s="178"/>
      <c r="IT291" s="178"/>
      <c r="IU291" s="178"/>
      <c r="IV291" s="178"/>
    </row>
    <row r="292" spans="1:256" s="172" customFormat="1" ht="14.25" x14ac:dyDescent="0.2">
      <c r="A292" s="212" t="s">
        <v>629</v>
      </c>
      <c r="B292" s="245">
        <v>510</v>
      </c>
      <c r="C292" s="194" t="s">
        <v>331</v>
      </c>
      <c r="D292" s="194" t="s">
        <v>297</v>
      </c>
      <c r="E292" s="194"/>
      <c r="F292" s="194"/>
      <c r="G292" s="195">
        <f>SUM(G293)</f>
        <v>4281.6499999999996</v>
      </c>
    </row>
    <row r="293" spans="1:256" ht="25.5" x14ac:dyDescent="0.2">
      <c r="A293" s="202" t="s">
        <v>630</v>
      </c>
      <c r="B293" s="255">
        <v>510</v>
      </c>
      <c r="C293" s="222" t="s">
        <v>331</v>
      </c>
      <c r="D293" s="222" t="s">
        <v>297</v>
      </c>
      <c r="E293" s="222" t="s">
        <v>557</v>
      </c>
      <c r="F293" s="222"/>
      <c r="G293" s="205">
        <f>SUM(G294)</f>
        <v>4281.6499999999996</v>
      </c>
    </row>
    <row r="294" spans="1:256" s="172" customFormat="1" ht="25.5" x14ac:dyDescent="0.2">
      <c r="A294" s="206" t="s">
        <v>368</v>
      </c>
      <c r="B294" s="248">
        <v>510</v>
      </c>
      <c r="C294" s="207" t="s">
        <v>331</v>
      </c>
      <c r="D294" s="207" t="s">
        <v>297</v>
      </c>
      <c r="E294" s="207" t="s">
        <v>557</v>
      </c>
      <c r="F294" s="207" t="s">
        <v>369</v>
      </c>
      <c r="G294" s="209">
        <v>4281.6499999999996</v>
      </c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8"/>
      <c r="BR294" s="178"/>
      <c r="BS294" s="178"/>
      <c r="BT294" s="178"/>
      <c r="BU294" s="178"/>
      <c r="BV294" s="178"/>
      <c r="BW294" s="178"/>
      <c r="BX294" s="178"/>
      <c r="BY294" s="178"/>
      <c r="BZ294" s="178"/>
      <c r="CA294" s="178"/>
      <c r="CB294" s="178"/>
      <c r="CC294" s="178"/>
      <c r="CD294" s="178"/>
      <c r="CE294" s="178"/>
      <c r="CF294" s="178"/>
      <c r="CG294" s="178"/>
      <c r="CH294" s="178"/>
      <c r="CI294" s="178"/>
      <c r="CJ294" s="178"/>
      <c r="CK294" s="178"/>
      <c r="CL294" s="178"/>
      <c r="CM294" s="178"/>
      <c r="CN294" s="178"/>
      <c r="CO294" s="178"/>
      <c r="CP294" s="178"/>
      <c r="CQ294" s="178"/>
      <c r="CR294" s="178"/>
      <c r="CS294" s="178"/>
      <c r="CT294" s="178"/>
      <c r="CU294" s="178"/>
      <c r="CV294" s="178"/>
      <c r="CW294" s="178"/>
      <c r="CX294" s="178"/>
      <c r="CY294" s="178"/>
      <c r="CZ294" s="178"/>
      <c r="DA294" s="178"/>
      <c r="DB294" s="178"/>
      <c r="DC294" s="178"/>
      <c r="DD294" s="178"/>
      <c r="DE294" s="178"/>
      <c r="DF294" s="178"/>
      <c r="DG294" s="178"/>
      <c r="DH294" s="178"/>
      <c r="DI294" s="178"/>
      <c r="DJ294" s="178"/>
      <c r="DK294" s="178"/>
      <c r="DL294" s="178"/>
      <c r="DM294" s="178"/>
      <c r="DN294" s="178"/>
      <c r="DO294" s="178"/>
      <c r="DP294" s="178"/>
      <c r="DQ294" s="178"/>
      <c r="DR294" s="178"/>
      <c r="DS294" s="178"/>
      <c r="DT294" s="178"/>
      <c r="DU294" s="178"/>
      <c r="DV294" s="178"/>
      <c r="DW294" s="178"/>
      <c r="DX294" s="178"/>
      <c r="DY294" s="178"/>
      <c r="DZ294" s="178"/>
      <c r="EA294" s="178"/>
      <c r="EB294" s="178"/>
      <c r="EC294" s="178"/>
      <c r="ED294" s="178"/>
      <c r="EE294" s="178"/>
      <c r="EF294" s="178"/>
      <c r="EG294" s="178"/>
      <c r="EH294" s="178"/>
      <c r="EI294" s="178"/>
      <c r="EJ294" s="178"/>
      <c r="EK294" s="178"/>
      <c r="EL294" s="178"/>
      <c r="EM294" s="178"/>
      <c r="EN294" s="178"/>
      <c r="EO294" s="178"/>
      <c r="EP294" s="178"/>
      <c r="EQ294" s="178"/>
      <c r="ER294" s="178"/>
      <c r="ES294" s="178"/>
      <c r="ET294" s="178"/>
      <c r="EU294" s="178"/>
      <c r="EV294" s="178"/>
      <c r="EW294" s="178"/>
      <c r="EX294" s="178"/>
      <c r="EY294" s="178"/>
      <c r="EZ294" s="178"/>
      <c r="FA294" s="178"/>
      <c r="FB294" s="178"/>
      <c r="FC294" s="178"/>
      <c r="FD294" s="178"/>
      <c r="FE294" s="178"/>
      <c r="FF294" s="178"/>
      <c r="FG294" s="178"/>
      <c r="FH294" s="178"/>
      <c r="FI294" s="178"/>
      <c r="FJ294" s="178"/>
      <c r="FK294" s="178"/>
      <c r="FL294" s="178"/>
      <c r="FM294" s="178"/>
      <c r="FN294" s="178"/>
      <c r="FO294" s="178"/>
      <c r="FP294" s="178"/>
      <c r="FQ294" s="178"/>
      <c r="FR294" s="178"/>
      <c r="FS294" s="178"/>
      <c r="FT294" s="178"/>
      <c r="FU294" s="178"/>
      <c r="FV294" s="178"/>
      <c r="FW294" s="178"/>
      <c r="FX294" s="178"/>
      <c r="FY294" s="178"/>
      <c r="FZ294" s="178"/>
      <c r="GA294" s="178"/>
      <c r="GB294" s="178"/>
      <c r="GC294" s="178"/>
      <c r="GD294" s="178"/>
      <c r="GE294" s="178"/>
      <c r="GF294" s="178"/>
      <c r="GG294" s="178"/>
      <c r="GH294" s="178"/>
      <c r="GI294" s="178"/>
      <c r="GJ294" s="178"/>
      <c r="GK294" s="178"/>
      <c r="GL294" s="178"/>
      <c r="GM294" s="178"/>
      <c r="GN294" s="178"/>
      <c r="GO294" s="178"/>
      <c r="GP294" s="178"/>
      <c r="GQ294" s="178"/>
      <c r="GR294" s="178"/>
      <c r="GS294" s="178"/>
      <c r="GT294" s="178"/>
      <c r="GU294" s="178"/>
      <c r="GV294" s="178"/>
      <c r="GW294" s="178"/>
      <c r="GX294" s="178"/>
      <c r="GY294" s="178"/>
      <c r="GZ294" s="178"/>
      <c r="HA294" s="178"/>
      <c r="HB294" s="178"/>
      <c r="HC294" s="178"/>
      <c r="HD294" s="178"/>
      <c r="HE294" s="178"/>
      <c r="HF294" s="178"/>
      <c r="HG294" s="178"/>
      <c r="HH294" s="178"/>
      <c r="HI294" s="178"/>
      <c r="HJ294" s="178"/>
      <c r="HK294" s="178"/>
      <c r="HL294" s="178"/>
      <c r="HM294" s="178"/>
      <c r="HN294" s="178"/>
      <c r="HO294" s="178"/>
      <c r="HP294" s="178"/>
      <c r="HQ294" s="178"/>
      <c r="HR294" s="178"/>
      <c r="HS294" s="178"/>
      <c r="HT294" s="178"/>
      <c r="HU294" s="178"/>
      <c r="HV294" s="178"/>
      <c r="HW294" s="178"/>
      <c r="HX294" s="178"/>
      <c r="HY294" s="178"/>
      <c r="HZ294" s="178"/>
      <c r="IA294" s="178"/>
      <c r="IB294" s="178"/>
      <c r="IC294" s="178"/>
      <c r="ID294" s="178"/>
      <c r="IE294" s="178"/>
      <c r="IF294" s="178"/>
      <c r="IG294" s="178"/>
      <c r="IH294" s="178"/>
      <c r="II294" s="178"/>
      <c r="IJ294" s="178"/>
      <c r="IK294" s="178"/>
      <c r="IL294" s="178"/>
      <c r="IM294" s="178"/>
      <c r="IN294" s="178"/>
      <c r="IO294" s="178"/>
      <c r="IP294" s="178"/>
      <c r="IQ294" s="178"/>
      <c r="IR294" s="178"/>
      <c r="IS294" s="178"/>
      <c r="IT294" s="178"/>
      <c r="IU294" s="178"/>
      <c r="IV294" s="178"/>
    </row>
    <row r="295" spans="1:256" s="172" customFormat="1" x14ac:dyDescent="0.2">
      <c r="A295" s="196" t="s">
        <v>558</v>
      </c>
      <c r="B295" s="245">
        <v>510</v>
      </c>
      <c r="C295" s="197" t="s">
        <v>331</v>
      </c>
      <c r="D295" s="197" t="s">
        <v>299</v>
      </c>
      <c r="E295" s="197"/>
      <c r="F295" s="197"/>
      <c r="G295" s="199">
        <f>SUM(G296)</f>
        <v>1089.0999999999999</v>
      </c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  <c r="AL295" s="224"/>
      <c r="AM295" s="224"/>
      <c r="AN295" s="224"/>
      <c r="AO295" s="224"/>
      <c r="AP295" s="224"/>
      <c r="AQ295" s="224"/>
      <c r="AR295" s="224"/>
      <c r="AS295" s="224"/>
      <c r="AT295" s="224"/>
      <c r="AU295" s="224"/>
      <c r="AV295" s="224"/>
      <c r="AW295" s="224"/>
      <c r="AX295" s="224"/>
      <c r="AY295" s="224"/>
      <c r="AZ295" s="224"/>
      <c r="BA295" s="224"/>
      <c r="BB295" s="224"/>
      <c r="BC295" s="224"/>
      <c r="BD295" s="224"/>
      <c r="BE295" s="224"/>
      <c r="BF295" s="224"/>
      <c r="BG295" s="224"/>
      <c r="BH295" s="224"/>
      <c r="BI295" s="224"/>
      <c r="BJ295" s="224"/>
      <c r="BK295" s="224"/>
      <c r="BL295" s="224"/>
      <c r="BM295" s="224"/>
      <c r="BN295" s="224"/>
      <c r="BO295" s="224"/>
      <c r="BP295" s="224"/>
      <c r="BQ295" s="224"/>
      <c r="BR295" s="224"/>
      <c r="BS295" s="224"/>
      <c r="BT295" s="224"/>
      <c r="BU295" s="224"/>
      <c r="BV295" s="224"/>
      <c r="BW295" s="224"/>
      <c r="BX295" s="224"/>
      <c r="BY295" s="224"/>
      <c r="BZ295" s="224"/>
      <c r="CA295" s="224"/>
      <c r="CB295" s="224"/>
      <c r="CC295" s="224"/>
      <c r="CD295" s="224"/>
      <c r="CE295" s="224"/>
      <c r="CF295" s="224"/>
      <c r="CG295" s="224"/>
      <c r="CH295" s="224"/>
      <c r="CI295" s="224"/>
      <c r="CJ295" s="224"/>
      <c r="CK295" s="224"/>
      <c r="CL295" s="224"/>
      <c r="CM295" s="224"/>
      <c r="CN295" s="224"/>
      <c r="CO295" s="224"/>
      <c r="CP295" s="224"/>
      <c r="CQ295" s="224"/>
      <c r="CR295" s="224"/>
      <c r="CS295" s="224"/>
      <c r="CT295" s="224"/>
      <c r="CU295" s="224"/>
      <c r="CV295" s="224"/>
      <c r="CW295" s="224"/>
      <c r="CX295" s="224"/>
      <c r="CY295" s="224"/>
      <c r="CZ295" s="224"/>
      <c r="DA295" s="224"/>
      <c r="DB295" s="224"/>
      <c r="DC295" s="224"/>
      <c r="DD295" s="224"/>
      <c r="DE295" s="224"/>
      <c r="DF295" s="224"/>
      <c r="DG295" s="224"/>
      <c r="DH295" s="224"/>
      <c r="DI295" s="224"/>
      <c r="DJ295" s="224"/>
      <c r="DK295" s="224"/>
      <c r="DL295" s="224"/>
      <c r="DM295" s="224"/>
      <c r="DN295" s="224"/>
      <c r="DO295" s="224"/>
      <c r="DP295" s="224"/>
      <c r="DQ295" s="224"/>
      <c r="DR295" s="224"/>
      <c r="DS295" s="224"/>
      <c r="DT295" s="224"/>
      <c r="DU295" s="224"/>
      <c r="DV295" s="224"/>
      <c r="DW295" s="224"/>
      <c r="DX295" s="224"/>
      <c r="DY295" s="224"/>
      <c r="DZ295" s="224"/>
      <c r="EA295" s="224"/>
      <c r="EB295" s="224"/>
      <c r="EC295" s="224"/>
      <c r="ED295" s="224"/>
      <c r="EE295" s="224"/>
      <c r="EF295" s="224"/>
      <c r="EG295" s="224"/>
      <c r="EH295" s="224"/>
      <c r="EI295" s="224"/>
      <c r="EJ295" s="224"/>
      <c r="EK295" s="224"/>
      <c r="EL295" s="224"/>
      <c r="EM295" s="224"/>
      <c r="EN295" s="224"/>
      <c r="EO295" s="224"/>
      <c r="EP295" s="224"/>
      <c r="EQ295" s="224"/>
      <c r="ER295" s="224"/>
      <c r="ES295" s="224"/>
      <c r="ET295" s="224"/>
      <c r="EU295" s="224"/>
      <c r="EV295" s="224"/>
      <c r="EW295" s="224"/>
      <c r="EX295" s="224"/>
      <c r="EY295" s="224"/>
      <c r="EZ295" s="224"/>
      <c r="FA295" s="224"/>
      <c r="FB295" s="224"/>
      <c r="FC295" s="224"/>
      <c r="FD295" s="224"/>
      <c r="FE295" s="224"/>
      <c r="FF295" s="224"/>
      <c r="FG295" s="224"/>
      <c r="FH295" s="224"/>
      <c r="FI295" s="224"/>
      <c r="FJ295" s="224"/>
      <c r="FK295" s="224"/>
      <c r="FL295" s="224"/>
      <c r="FM295" s="224"/>
      <c r="FN295" s="224"/>
      <c r="FO295" s="224"/>
      <c r="FP295" s="224"/>
      <c r="FQ295" s="224"/>
      <c r="FR295" s="224"/>
      <c r="FS295" s="224"/>
      <c r="FT295" s="224"/>
      <c r="FU295" s="224"/>
      <c r="FV295" s="224"/>
      <c r="FW295" s="224"/>
      <c r="FX295" s="224"/>
      <c r="FY295" s="224"/>
      <c r="FZ295" s="224"/>
      <c r="GA295" s="224"/>
      <c r="GB295" s="224"/>
      <c r="GC295" s="224"/>
      <c r="GD295" s="224"/>
      <c r="GE295" s="224"/>
      <c r="GF295" s="224"/>
      <c r="GG295" s="224"/>
      <c r="GH295" s="224"/>
      <c r="GI295" s="224"/>
      <c r="GJ295" s="224"/>
      <c r="GK295" s="224"/>
      <c r="GL295" s="224"/>
      <c r="GM295" s="224"/>
      <c r="GN295" s="224"/>
      <c r="GO295" s="224"/>
      <c r="GP295" s="224"/>
      <c r="GQ295" s="224"/>
      <c r="GR295" s="224"/>
      <c r="GS295" s="224"/>
      <c r="GT295" s="224"/>
      <c r="GU295" s="224"/>
      <c r="GV295" s="224"/>
      <c r="GW295" s="224"/>
      <c r="GX295" s="224"/>
      <c r="GY295" s="224"/>
      <c r="GZ295" s="224"/>
      <c r="HA295" s="224"/>
      <c r="HB295" s="224"/>
      <c r="HC295" s="224"/>
      <c r="HD295" s="224"/>
      <c r="HE295" s="224"/>
      <c r="HF295" s="224"/>
      <c r="HG295" s="224"/>
      <c r="HH295" s="224"/>
      <c r="HI295" s="224"/>
      <c r="HJ295" s="224"/>
      <c r="HK295" s="224"/>
      <c r="HL295" s="224"/>
      <c r="HM295" s="224"/>
      <c r="HN295" s="224"/>
      <c r="HO295" s="224"/>
      <c r="HP295" s="224"/>
      <c r="HQ295" s="224"/>
      <c r="HR295" s="224"/>
      <c r="HS295" s="224"/>
      <c r="HT295" s="224"/>
      <c r="HU295" s="224"/>
      <c r="HV295" s="224"/>
      <c r="HW295" s="224"/>
      <c r="HX295" s="224"/>
      <c r="HY295" s="224"/>
      <c r="HZ295" s="224"/>
      <c r="IA295" s="224"/>
      <c r="IB295" s="224"/>
      <c r="IC295" s="224"/>
      <c r="ID295" s="224"/>
      <c r="IE295" s="224"/>
      <c r="IF295" s="224"/>
      <c r="IG295" s="224"/>
      <c r="IH295" s="224"/>
      <c r="II295" s="224"/>
      <c r="IJ295" s="224"/>
      <c r="IK295" s="224"/>
      <c r="IL295" s="224"/>
      <c r="IM295" s="224"/>
      <c r="IN295" s="224"/>
      <c r="IO295" s="224"/>
      <c r="IP295" s="224"/>
      <c r="IQ295" s="224"/>
      <c r="IR295" s="224"/>
      <c r="IS295" s="224"/>
      <c r="IT295" s="224"/>
      <c r="IU295" s="224"/>
      <c r="IV295" s="224"/>
    </row>
    <row r="296" spans="1:256" s="172" customFormat="1" ht="25.5" x14ac:dyDescent="0.2">
      <c r="A296" s="202" t="s">
        <v>630</v>
      </c>
      <c r="B296" s="247">
        <v>510</v>
      </c>
      <c r="C296" s="222" t="s">
        <v>331</v>
      </c>
      <c r="D296" s="222" t="s">
        <v>299</v>
      </c>
      <c r="E296" s="222"/>
      <c r="F296" s="222"/>
      <c r="G296" s="205">
        <f>SUM(G297+G298)</f>
        <v>1089.0999999999999</v>
      </c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8"/>
      <c r="BN296" s="178"/>
      <c r="BO296" s="178"/>
      <c r="BP296" s="178"/>
      <c r="BQ296" s="178"/>
      <c r="BR296" s="178"/>
      <c r="BS296" s="178"/>
      <c r="BT296" s="178"/>
      <c r="BU296" s="178"/>
      <c r="BV296" s="178"/>
      <c r="BW296" s="178"/>
      <c r="BX296" s="178"/>
      <c r="BY296" s="178"/>
      <c r="BZ296" s="178"/>
      <c r="CA296" s="178"/>
      <c r="CB296" s="178"/>
      <c r="CC296" s="178"/>
      <c r="CD296" s="178"/>
      <c r="CE296" s="178"/>
      <c r="CF296" s="178"/>
      <c r="CG296" s="178"/>
      <c r="CH296" s="178"/>
      <c r="CI296" s="178"/>
      <c r="CJ296" s="178"/>
      <c r="CK296" s="178"/>
      <c r="CL296" s="178"/>
      <c r="CM296" s="178"/>
      <c r="CN296" s="178"/>
      <c r="CO296" s="178"/>
      <c r="CP296" s="178"/>
      <c r="CQ296" s="178"/>
      <c r="CR296" s="178"/>
      <c r="CS296" s="178"/>
      <c r="CT296" s="178"/>
      <c r="CU296" s="178"/>
      <c r="CV296" s="178"/>
      <c r="CW296" s="178"/>
      <c r="CX296" s="178"/>
      <c r="CY296" s="178"/>
      <c r="CZ296" s="178"/>
      <c r="DA296" s="178"/>
      <c r="DB296" s="178"/>
      <c r="DC296" s="178"/>
      <c r="DD296" s="178"/>
      <c r="DE296" s="178"/>
      <c r="DF296" s="178"/>
      <c r="DG296" s="178"/>
      <c r="DH296" s="178"/>
      <c r="DI296" s="178"/>
      <c r="DJ296" s="178"/>
      <c r="DK296" s="178"/>
      <c r="DL296" s="178"/>
      <c r="DM296" s="178"/>
      <c r="DN296" s="178"/>
      <c r="DO296" s="178"/>
      <c r="DP296" s="178"/>
      <c r="DQ296" s="178"/>
      <c r="DR296" s="178"/>
      <c r="DS296" s="178"/>
      <c r="DT296" s="178"/>
      <c r="DU296" s="178"/>
      <c r="DV296" s="178"/>
      <c r="DW296" s="178"/>
      <c r="DX296" s="178"/>
      <c r="DY296" s="178"/>
      <c r="DZ296" s="178"/>
      <c r="EA296" s="178"/>
      <c r="EB296" s="178"/>
      <c r="EC296" s="178"/>
      <c r="ED296" s="178"/>
      <c r="EE296" s="178"/>
      <c r="EF296" s="178"/>
      <c r="EG296" s="178"/>
      <c r="EH296" s="178"/>
      <c r="EI296" s="178"/>
      <c r="EJ296" s="178"/>
      <c r="EK296" s="178"/>
      <c r="EL296" s="178"/>
      <c r="EM296" s="178"/>
      <c r="EN296" s="178"/>
      <c r="EO296" s="178"/>
      <c r="EP296" s="178"/>
      <c r="EQ296" s="178"/>
      <c r="ER296" s="178"/>
      <c r="ES296" s="178"/>
      <c r="ET296" s="178"/>
      <c r="EU296" s="178"/>
      <c r="EV296" s="178"/>
      <c r="EW296" s="178"/>
      <c r="EX296" s="178"/>
      <c r="EY296" s="178"/>
      <c r="EZ296" s="178"/>
      <c r="FA296" s="178"/>
      <c r="FB296" s="178"/>
      <c r="FC296" s="178"/>
      <c r="FD296" s="178"/>
      <c r="FE296" s="178"/>
      <c r="FF296" s="178"/>
      <c r="FG296" s="178"/>
      <c r="FH296" s="178"/>
      <c r="FI296" s="178"/>
      <c r="FJ296" s="178"/>
      <c r="FK296" s="178"/>
      <c r="FL296" s="178"/>
      <c r="FM296" s="178"/>
      <c r="FN296" s="178"/>
      <c r="FO296" s="178"/>
      <c r="FP296" s="178"/>
      <c r="FQ296" s="178"/>
      <c r="FR296" s="178"/>
      <c r="FS296" s="178"/>
      <c r="FT296" s="178"/>
      <c r="FU296" s="178"/>
      <c r="FV296" s="178"/>
      <c r="FW296" s="178"/>
      <c r="FX296" s="178"/>
      <c r="FY296" s="178"/>
      <c r="FZ296" s="178"/>
      <c r="GA296" s="178"/>
      <c r="GB296" s="178"/>
      <c r="GC296" s="178"/>
      <c r="GD296" s="178"/>
      <c r="GE296" s="178"/>
      <c r="GF296" s="178"/>
      <c r="GG296" s="178"/>
      <c r="GH296" s="178"/>
      <c r="GI296" s="178"/>
      <c r="GJ296" s="178"/>
      <c r="GK296" s="178"/>
      <c r="GL296" s="178"/>
      <c r="GM296" s="178"/>
      <c r="GN296" s="178"/>
      <c r="GO296" s="178"/>
      <c r="GP296" s="178"/>
      <c r="GQ296" s="178"/>
      <c r="GR296" s="178"/>
      <c r="GS296" s="178"/>
      <c r="GT296" s="178"/>
      <c r="GU296" s="178"/>
      <c r="GV296" s="178"/>
      <c r="GW296" s="178"/>
      <c r="GX296" s="178"/>
      <c r="GY296" s="178"/>
      <c r="GZ296" s="178"/>
      <c r="HA296" s="178"/>
      <c r="HB296" s="178"/>
      <c r="HC296" s="178"/>
      <c r="HD296" s="178"/>
      <c r="HE296" s="178"/>
      <c r="HF296" s="178"/>
      <c r="HG296" s="178"/>
      <c r="HH296" s="178"/>
      <c r="HI296" s="178"/>
      <c r="HJ296" s="178"/>
      <c r="HK296" s="178"/>
      <c r="HL296" s="178"/>
      <c r="HM296" s="178"/>
      <c r="HN296" s="178"/>
      <c r="HO296" s="178"/>
      <c r="HP296" s="178"/>
      <c r="HQ296" s="178"/>
      <c r="HR296" s="178"/>
      <c r="HS296" s="178"/>
      <c r="HT296" s="178"/>
      <c r="HU296" s="178"/>
      <c r="HV296" s="178"/>
      <c r="HW296" s="178"/>
      <c r="HX296" s="178"/>
      <c r="HY296" s="178"/>
      <c r="HZ296" s="178"/>
      <c r="IA296" s="178"/>
      <c r="IB296" s="178"/>
      <c r="IC296" s="178"/>
      <c r="ID296" s="178"/>
      <c r="IE296" s="178"/>
      <c r="IF296" s="178"/>
      <c r="IG296" s="178"/>
      <c r="IH296" s="178"/>
      <c r="II296" s="178"/>
      <c r="IJ296" s="178"/>
      <c r="IK296" s="178"/>
      <c r="IL296" s="178"/>
      <c r="IM296" s="178"/>
      <c r="IN296" s="178"/>
      <c r="IO296" s="178"/>
      <c r="IP296" s="178"/>
      <c r="IQ296" s="178"/>
      <c r="IR296" s="178"/>
      <c r="IS296" s="178"/>
      <c r="IT296" s="178"/>
      <c r="IU296" s="178"/>
      <c r="IV296" s="178"/>
    </row>
    <row r="297" spans="1:256" ht="25.5" x14ac:dyDescent="0.2">
      <c r="A297" s="206" t="s">
        <v>597</v>
      </c>
      <c r="B297" s="248">
        <v>510</v>
      </c>
      <c r="C297" s="207" t="s">
        <v>331</v>
      </c>
      <c r="D297" s="207" t="s">
        <v>299</v>
      </c>
      <c r="E297" s="207" t="s">
        <v>557</v>
      </c>
      <c r="F297" s="207" t="s">
        <v>367</v>
      </c>
      <c r="G297" s="209">
        <v>1089.0999999999999</v>
      </c>
    </row>
    <row r="298" spans="1:256" ht="25.5" x14ac:dyDescent="0.2">
      <c r="A298" s="206" t="s">
        <v>597</v>
      </c>
      <c r="B298" s="248">
        <v>510</v>
      </c>
      <c r="C298" s="207" t="s">
        <v>331</v>
      </c>
      <c r="D298" s="207" t="s">
        <v>299</v>
      </c>
      <c r="E298" s="207" t="s">
        <v>559</v>
      </c>
      <c r="F298" s="207" t="s">
        <v>367</v>
      </c>
      <c r="G298" s="209">
        <v>0</v>
      </c>
    </row>
    <row r="299" spans="1:256" s="172" customFormat="1" ht="14.25" x14ac:dyDescent="0.2">
      <c r="A299" s="212" t="s">
        <v>560</v>
      </c>
      <c r="B299" s="245">
        <v>510</v>
      </c>
      <c r="C299" s="194" t="s">
        <v>331</v>
      </c>
      <c r="D299" s="194" t="s">
        <v>323</v>
      </c>
      <c r="E299" s="194"/>
      <c r="F299" s="194"/>
      <c r="G299" s="195">
        <f>SUM(G300)</f>
        <v>698.89</v>
      </c>
    </row>
    <row r="300" spans="1:256" ht="25.5" x14ac:dyDescent="0.2">
      <c r="A300" s="202" t="s">
        <v>630</v>
      </c>
      <c r="B300" s="255">
        <v>510</v>
      </c>
      <c r="C300" s="222" t="s">
        <v>331</v>
      </c>
      <c r="D300" s="222" t="s">
        <v>323</v>
      </c>
      <c r="E300" s="222" t="s">
        <v>557</v>
      </c>
      <c r="F300" s="222"/>
      <c r="G300" s="205">
        <f>SUM(G301)</f>
        <v>698.89</v>
      </c>
    </row>
    <row r="301" spans="1:256" s="200" customFormat="1" ht="26.25" x14ac:dyDescent="0.25">
      <c r="A301" s="206" t="s">
        <v>368</v>
      </c>
      <c r="B301" s="248">
        <v>510</v>
      </c>
      <c r="C301" s="207" t="s">
        <v>331</v>
      </c>
      <c r="D301" s="207" t="s">
        <v>323</v>
      </c>
      <c r="E301" s="207" t="s">
        <v>557</v>
      </c>
      <c r="F301" s="207" t="s">
        <v>369</v>
      </c>
      <c r="G301" s="209">
        <v>698.89</v>
      </c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  <c r="BZ301" s="210"/>
      <c r="CA301" s="210"/>
      <c r="CB301" s="210"/>
      <c r="CC301" s="210"/>
      <c r="CD301" s="210"/>
      <c r="CE301" s="210"/>
      <c r="CF301" s="210"/>
      <c r="CG301" s="210"/>
      <c r="CH301" s="210"/>
      <c r="CI301" s="210"/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0"/>
      <c r="CU301" s="210"/>
      <c r="CV301" s="210"/>
      <c r="CW301" s="210"/>
      <c r="CX301" s="210"/>
      <c r="CY301" s="210"/>
      <c r="CZ301" s="210"/>
      <c r="DA301" s="210"/>
      <c r="DB301" s="210"/>
      <c r="DC301" s="210"/>
      <c r="DD301" s="210"/>
      <c r="DE301" s="210"/>
      <c r="DF301" s="210"/>
      <c r="DG301" s="210"/>
      <c r="DH301" s="210"/>
      <c r="DI301" s="210"/>
      <c r="DJ301" s="210"/>
      <c r="DK301" s="210"/>
      <c r="DL301" s="210"/>
      <c r="DM301" s="210"/>
      <c r="DN301" s="210"/>
      <c r="DO301" s="210"/>
      <c r="DP301" s="210"/>
      <c r="DQ301" s="210"/>
      <c r="DR301" s="210"/>
      <c r="DS301" s="210"/>
      <c r="DT301" s="210"/>
      <c r="DU301" s="210"/>
      <c r="DV301" s="210"/>
      <c r="DW301" s="210"/>
      <c r="DX301" s="210"/>
      <c r="DY301" s="210"/>
      <c r="DZ301" s="210"/>
      <c r="EA301" s="210"/>
      <c r="EB301" s="210"/>
      <c r="EC301" s="210"/>
      <c r="ED301" s="210"/>
      <c r="EE301" s="210"/>
      <c r="EF301" s="210"/>
      <c r="EG301" s="210"/>
      <c r="EH301" s="210"/>
      <c r="EI301" s="210"/>
      <c r="EJ301" s="210"/>
      <c r="EK301" s="210"/>
      <c r="EL301" s="210"/>
      <c r="EM301" s="210"/>
      <c r="EN301" s="210"/>
      <c r="EO301" s="210"/>
      <c r="EP301" s="210"/>
      <c r="EQ301" s="210"/>
      <c r="ER301" s="210"/>
      <c r="ES301" s="210"/>
      <c r="ET301" s="210"/>
      <c r="EU301" s="210"/>
      <c r="EV301" s="210"/>
      <c r="EW301" s="210"/>
      <c r="EX301" s="210"/>
      <c r="EY301" s="210"/>
      <c r="EZ301" s="210"/>
      <c r="FA301" s="210"/>
      <c r="FB301" s="210"/>
      <c r="FC301" s="210"/>
      <c r="FD301" s="210"/>
      <c r="FE301" s="210"/>
      <c r="FF301" s="210"/>
      <c r="FG301" s="210"/>
      <c r="FH301" s="210"/>
      <c r="FI301" s="210"/>
      <c r="FJ301" s="210"/>
      <c r="FK301" s="210"/>
      <c r="FL301" s="210"/>
      <c r="FM301" s="210"/>
      <c r="FN301" s="210"/>
      <c r="FO301" s="210"/>
      <c r="FP301" s="210"/>
      <c r="FQ301" s="210"/>
      <c r="FR301" s="210"/>
      <c r="FS301" s="210"/>
      <c r="FT301" s="210"/>
      <c r="FU301" s="210"/>
      <c r="FV301" s="210"/>
      <c r="FW301" s="210"/>
      <c r="FX301" s="210"/>
      <c r="FY301" s="210"/>
      <c r="FZ301" s="210"/>
      <c r="GA301" s="210"/>
      <c r="GB301" s="210"/>
      <c r="GC301" s="210"/>
      <c r="GD301" s="210"/>
      <c r="GE301" s="210"/>
      <c r="GF301" s="210"/>
      <c r="GG301" s="210"/>
      <c r="GH301" s="210"/>
      <c r="GI301" s="210"/>
      <c r="GJ301" s="210"/>
      <c r="GK301" s="210"/>
      <c r="GL301" s="210"/>
      <c r="GM301" s="210"/>
      <c r="GN301" s="210"/>
      <c r="GO301" s="210"/>
      <c r="GP301" s="210"/>
      <c r="GQ301" s="210"/>
      <c r="GR301" s="210"/>
      <c r="GS301" s="210"/>
      <c r="GT301" s="210"/>
      <c r="GU301" s="210"/>
      <c r="GV301" s="210"/>
      <c r="GW301" s="210"/>
      <c r="GX301" s="210"/>
      <c r="GY301" s="210"/>
      <c r="GZ301" s="210"/>
      <c r="HA301" s="210"/>
      <c r="HB301" s="210"/>
      <c r="HC301" s="210"/>
      <c r="HD301" s="210"/>
      <c r="HE301" s="210"/>
      <c r="HF301" s="210"/>
      <c r="HG301" s="210"/>
      <c r="HH301" s="210"/>
      <c r="HI301" s="210"/>
      <c r="HJ301" s="210"/>
      <c r="HK301" s="210"/>
      <c r="HL301" s="210"/>
      <c r="HM301" s="210"/>
      <c r="HN301" s="210"/>
      <c r="HO301" s="210"/>
      <c r="HP301" s="210"/>
      <c r="HQ301" s="210"/>
      <c r="HR301" s="210"/>
      <c r="HS301" s="210"/>
      <c r="HT301" s="210"/>
      <c r="HU301" s="210"/>
      <c r="HV301" s="210"/>
      <c r="HW301" s="210"/>
      <c r="HX301" s="210"/>
      <c r="HY301" s="210"/>
      <c r="HZ301" s="210"/>
      <c r="IA301" s="210"/>
      <c r="IB301" s="210"/>
      <c r="IC301" s="210"/>
      <c r="ID301" s="210"/>
      <c r="IE301" s="210"/>
      <c r="IF301" s="210"/>
      <c r="IG301" s="210"/>
      <c r="IH301" s="210"/>
      <c r="II301" s="210"/>
      <c r="IJ301" s="210"/>
      <c r="IK301" s="210"/>
      <c r="IL301" s="210"/>
      <c r="IM301" s="210"/>
      <c r="IN301" s="210"/>
      <c r="IO301" s="210"/>
      <c r="IP301" s="210"/>
      <c r="IQ301" s="210"/>
      <c r="IR301" s="210"/>
      <c r="IS301" s="210"/>
      <c r="IT301" s="210"/>
    </row>
    <row r="302" spans="1:256" s="200" customFormat="1" ht="15.75" x14ac:dyDescent="0.25">
      <c r="A302" s="236" t="s">
        <v>562</v>
      </c>
      <c r="B302" s="245">
        <v>510</v>
      </c>
      <c r="C302" s="232" t="s">
        <v>400</v>
      </c>
      <c r="D302" s="232"/>
      <c r="E302" s="232"/>
      <c r="F302" s="232"/>
      <c r="G302" s="233">
        <f>SUM(G303)</f>
        <v>2178.6</v>
      </c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8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8"/>
      <c r="CY302" s="178"/>
      <c r="CZ302" s="178"/>
      <c r="DA302" s="178"/>
      <c r="DB302" s="178"/>
      <c r="DC302" s="178"/>
      <c r="DD302" s="178"/>
      <c r="DE302" s="178"/>
      <c r="DF302" s="178"/>
      <c r="DG302" s="178"/>
      <c r="DH302" s="178"/>
      <c r="DI302" s="178"/>
      <c r="DJ302" s="178"/>
      <c r="DK302" s="178"/>
      <c r="DL302" s="178"/>
      <c r="DM302" s="178"/>
      <c r="DN302" s="178"/>
      <c r="DO302" s="178"/>
      <c r="DP302" s="178"/>
      <c r="DQ302" s="178"/>
      <c r="DR302" s="178"/>
      <c r="DS302" s="178"/>
      <c r="DT302" s="178"/>
      <c r="DU302" s="178"/>
      <c r="DV302" s="178"/>
      <c r="DW302" s="178"/>
      <c r="DX302" s="178"/>
      <c r="DY302" s="178"/>
      <c r="DZ302" s="178"/>
      <c r="EA302" s="178"/>
      <c r="EB302" s="178"/>
      <c r="EC302" s="178"/>
      <c r="ED302" s="178"/>
      <c r="EE302" s="178"/>
      <c r="EF302" s="178"/>
      <c r="EG302" s="178"/>
      <c r="EH302" s="178"/>
      <c r="EI302" s="178"/>
      <c r="EJ302" s="178"/>
      <c r="EK302" s="178"/>
      <c r="EL302" s="178"/>
      <c r="EM302" s="178"/>
      <c r="EN302" s="178"/>
      <c r="EO302" s="178"/>
      <c r="EP302" s="178"/>
      <c r="EQ302" s="178"/>
      <c r="ER302" s="178"/>
      <c r="ES302" s="178"/>
      <c r="ET302" s="178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8"/>
      <c r="FK302" s="178"/>
      <c r="FL302" s="178"/>
      <c r="FM302" s="178"/>
      <c r="FN302" s="178"/>
      <c r="FO302" s="178"/>
      <c r="FP302" s="178"/>
      <c r="FQ302" s="178"/>
      <c r="FR302" s="178"/>
      <c r="FS302" s="178"/>
      <c r="FT302" s="178"/>
      <c r="FU302" s="178"/>
      <c r="FV302" s="178"/>
      <c r="FW302" s="178"/>
      <c r="FX302" s="178"/>
      <c r="FY302" s="178"/>
      <c r="FZ302" s="178"/>
      <c r="GA302" s="178"/>
      <c r="GB302" s="178"/>
      <c r="GC302" s="178"/>
      <c r="GD302" s="178"/>
      <c r="GE302" s="178"/>
      <c r="GF302" s="178"/>
      <c r="GG302" s="178"/>
      <c r="GH302" s="178"/>
      <c r="GI302" s="178"/>
      <c r="GJ302" s="178"/>
      <c r="GK302" s="178"/>
      <c r="GL302" s="178"/>
      <c r="GM302" s="178"/>
      <c r="GN302" s="178"/>
      <c r="GO302" s="178"/>
      <c r="GP302" s="178"/>
      <c r="GQ302" s="178"/>
      <c r="GR302" s="178"/>
      <c r="GS302" s="178"/>
      <c r="GT302" s="178"/>
      <c r="GU302" s="178"/>
      <c r="GV302" s="178"/>
      <c r="GW302" s="178"/>
      <c r="GX302" s="178"/>
      <c r="GY302" s="178"/>
      <c r="GZ302" s="178"/>
      <c r="HA302" s="178"/>
      <c r="HB302" s="178"/>
      <c r="HC302" s="178"/>
      <c r="HD302" s="178"/>
      <c r="HE302" s="178"/>
      <c r="HF302" s="178"/>
      <c r="HG302" s="178"/>
      <c r="HH302" s="178"/>
      <c r="HI302" s="178"/>
      <c r="HJ302" s="178"/>
      <c r="HK302" s="178"/>
      <c r="HL302" s="178"/>
      <c r="HM302" s="178"/>
      <c r="HN302" s="178"/>
      <c r="HO302" s="178"/>
      <c r="HP302" s="178"/>
      <c r="HQ302" s="178"/>
      <c r="HR302" s="178"/>
      <c r="HS302" s="178"/>
      <c r="HT302" s="178"/>
      <c r="HU302" s="178"/>
      <c r="HV302" s="178"/>
      <c r="HW302" s="178"/>
      <c r="HX302" s="178"/>
      <c r="HY302" s="178"/>
      <c r="HZ302" s="178"/>
      <c r="IA302" s="178"/>
      <c r="IB302" s="178"/>
      <c r="IC302" s="178"/>
      <c r="ID302" s="178"/>
      <c r="IE302" s="178"/>
      <c r="IF302" s="178"/>
      <c r="IG302" s="178"/>
      <c r="IH302" s="178"/>
      <c r="II302" s="178"/>
      <c r="IJ302" s="178"/>
      <c r="IK302" s="178"/>
      <c r="IL302" s="178"/>
      <c r="IM302" s="178"/>
      <c r="IN302" s="178"/>
      <c r="IO302" s="178"/>
      <c r="IP302" s="178"/>
      <c r="IQ302" s="178"/>
      <c r="IR302" s="178"/>
      <c r="IS302" s="178"/>
      <c r="IT302" s="178"/>
    </row>
    <row r="303" spans="1:256" s="172" customFormat="1" ht="15" x14ac:dyDescent="0.25">
      <c r="A303" s="212" t="s">
        <v>563</v>
      </c>
      <c r="B303" s="245">
        <v>510</v>
      </c>
      <c r="C303" s="194" t="s">
        <v>400</v>
      </c>
      <c r="D303" s="194" t="s">
        <v>299</v>
      </c>
      <c r="E303" s="194"/>
      <c r="F303" s="194"/>
      <c r="G303" s="195">
        <f>SUM(G306+G304)</f>
        <v>2178.6</v>
      </c>
      <c r="IU303" s="191"/>
      <c r="IV303" s="191"/>
    </row>
    <row r="304" spans="1:256" s="200" customFormat="1" ht="15" x14ac:dyDescent="0.25">
      <c r="A304" s="202" t="s">
        <v>565</v>
      </c>
      <c r="B304" s="247">
        <v>510</v>
      </c>
      <c r="C304" s="222" t="s">
        <v>566</v>
      </c>
      <c r="D304" s="222" t="s">
        <v>299</v>
      </c>
      <c r="E304" s="222" t="s">
        <v>567</v>
      </c>
      <c r="F304" s="222"/>
      <c r="G304" s="205">
        <f>SUM(G305)</f>
        <v>178.6</v>
      </c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2"/>
      <c r="BY304" s="172"/>
      <c r="BZ304" s="172"/>
      <c r="CA304" s="172"/>
      <c r="CB304" s="172"/>
      <c r="CC304" s="172"/>
      <c r="CD304" s="172"/>
      <c r="CE304" s="172"/>
      <c r="CF304" s="172"/>
      <c r="CG304" s="172"/>
      <c r="CH304" s="172"/>
      <c r="CI304" s="172"/>
      <c r="CJ304" s="172"/>
      <c r="CK304" s="172"/>
      <c r="CL304" s="172"/>
      <c r="CM304" s="172"/>
      <c r="CN304" s="172"/>
      <c r="CO304" s="172"/>
      <c r="CP304" s="172"/>
      <c r="CQ304" s="172"/>
      <c r="CR304" s="172"/>
      <c r="CS304" s="172"/>
      <c r="CT304" s="172"/>
      <c r="CU304" s="172"/>
      <c r="CV304" s="172"/>
      <c r="CW304" s="172"/>
      <c r="CX304" s="172"/>
      <c r="CY304" s="172"/>
      <c r="CZ304" s="172"/>
      <c r="DA304" s="172"/>
      <c r="DB304" s="172"/>
      <c r="DC304" s="172"/>
      <c r="DD304" s="172"/>
      <c r="DE304" s="172"/>
      <c r="DF304" s="172"/>
      <c r="DG304" s="172"/>
      <c r="DH304" s="172"/>
      <c r="DI304" s="172"/>
      <c r="DJ304" s="172"/>
      <c r="DK304" s="172"/>
      <c r="DL304" s="172"/>
      <c r="DM304" s="172"/>
      <c r="DN304" s="172"/>
      <c r="DO304" s="172"/>
      <c r="DP304" s="172"/>
      <c r="DQ304" s="172"/>
      <c r="DR304" s="172"/>
      <c r="DS304" s="172"/>
      <c r="DT304" s="172"/>
      <c r="DU304" s="172"/>
      <c r="DV304" s="172"/>
      <c r="DW304" s="172"/>
      <c r="DX304" s="172"/>
      <c r="DY304" s="172"/>
      <c r="DZ304" s="172"/>
      <c r="EA304" s="172"/>
      <c r="EB304" s="172"/>
      <c r="EC304" s="172"/>
      <c r="ED304" s="172"/>
      <c r="EE304" s="172"/>
      <c r="EF304" s="172"/>
      <c r="EG304" s="172"/>
      <c r="EH304" s="172"/>
      <c r="EI304" s="172"/>
      <c r="EJ304" s="172"/>
      <c r="EK304" s="172"/>
      <c r="EL304" s="172"/>
      <c r="EM304" s="172"/>
      <c r="EN304" s="172"/>
      <c r="EO304" s="172"/>
      <c r="EP304" s="172"/>
      <c r="EQ304" s="172"/>
      <c r="ER304" s="172"/>
      <c r="ES304" s="172"/>
      <c r="ET304" s="172"/>
      <c r="EU304" s="172"/>
      <c r="EV304" s="172"/>
      <c r="EW304" s="172"/>
      <c r="EX304" s="172"/>
      <c r="EY304" s="172"/>
      <c r="EZ304" s="172"/>
      <c r="FA304" s="172"/>
      <c r="FB304" s="172"/>
      <c r="FC304" s="172"/>
      <c r="FD304" s="172"/>
      <c r="FE304" s="172"/>
      <c r="FF304" s="172"/>
      <c r="FG304" s="172"/>
      <c r="FH304" s="172"/>
      <c r="FI304" s="172"/>
      <c r="FJ304" s="172"/>
      <c r="FK304" s="172"/>
      <c r="FL304" s="172"/>
      <c r="FM304" s="172"/>
      <c r="FN304" s="172"/>
      <c r="FO304" s="172"/>
      <c r="FP304" s="172"/>
      <c r="FQ304" s="172"/>
      <c r="FR304" s="172"/>
      <c r="FS304" s="172"/>
      <c r="FT304" s="172"/>
      <c r="FU304" s="172"/>
      <c r="FV304" s="172"/>
      <c r="FW304" s="172"/>
      <c r="FX304" s="172"/>
      <c r="FY304" s="172"/>
      <c r="FZ304" s="172"/>
      <c r="GA304" s="172"/>
      <c r="GB304" s="172"/>
      <c r="GC304" s="172"/>
      <c r="GD304" s="172"/>
      <c r="GE304" s="172"/>
      <c r="GF304" s="172"/>
      <c r="GG304" s="172"/>
      <c r="GH304" s="172"/>
      <c r="GI304" s="172"/>
      <c r="GJ304" s="172"/>
      <c r="GK304" s="172"/>
      <c r="GL304" s="172"/>
      <c r="GM304" s="172"/>
      <c r="GN304" s="172"/>
      <c r="GO304" s="172"/>
      <c r="GP304" s="172"/>
      <c r="GQ304" s="172"/>
      <c r="GR304" s="172"/>
      <c r="GS304" s="172"/>
      <c r="GT304" s="172"/>
      <c r="GU304" s="172"/>
      <c r="GV304" s="172"/>
      <c r="GW304" s="172"/>
      <c r="GX304" s="172"/>
      <c r="GY304" s="172"/>
      <c r="GZ304" s="172"/>
      <c r="HA304" s="172"/>
      <c r="HB304" s="172"/>
      <c r="HC304" s="172"/>
      <c r="HD304" s="172"/>
      <c r="HE304" s="172"/>
      <c r="HF304" s="172"/>
      <c r="HG304" s="172"/>
      <c r="HH304" s="172"/>
      <c r="HI304" s="172"/>
      <c r="HJ304" s="172"/>
      <c r="HK304" s="172"/>
      <c r="HL304" s="172"/>
      <c r="HM304" s="172"/>
      <c r="HN304" s="172"/>
      <c r="HO304" s="172"/>
      <c r="HP304" s="172"/>
      <c r="HQ304" s="172"/>
      <c r="HR304" s="172"/>
      <c r="HS304" s="172"/>
      <c r="HT304" s="172"/>
      <c r="HU304" s="172"/>
      <c r="HV304" s="172"/>
      <c r="HW304" s="172"/>
      <c r="HX304" s="172"/>
      <c r="HY304" s="172"/>
      <c r="HZ304" s="172"/>
      <c r="IA304" s="172"/>
      <c r="IB304" s="172"/>
      <c r="IC304" s="172"/>
      <c r="ID304" s="172"/>
      <c r="IE304" s="172"/>
      <c r="IF304" s="172"/>
      <c r="IG304" s="172"/>
      <c r="IH304" s="172"/>
      <c r="II304" s="172"/>
      <c r="IJ304" s="172"/>
      <c r="IK304" s="172"/>
      <c r="IL304" s="172"/>
      <c r="IM304" s="172"/>
      <c r="IN304" s="172"/>
      <c r="IO304" s="172"/>
      <c r="IP304" s="172"/>
      <c r="IQ304" s="172"/>
      <c r="IR304" s="172"/>
      <c r="IS304" s="172"/>
      <c r="IT304" s="172"/>
    </row>
    <row r="305" spans="1:256" s="200" customFormat="1" ht="26.25" x14ac:dyDescent="0.25">
      <c r="A305" s="206" t="s">
        <v>368</v>
      </c>
      <c r="B305" s="248">
        <v>510</v>
      </c>
      <c r="C305" s="207" t="s">
        <v>400</v>
      </c>
      <c r="D305" s="207" t="s">
        <v>299</v>
      </c>
      <c r="E305" s="207" t="s">
        <v>567</v>
      </c>
      <c r="F305" s="207" t="s">
        <v>369</v>
      </c>
      <c r="G305" s="209">
        <v>178.6</v>
      </c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178"/>
      <c r="AY305" s="178"/>
      <c r="AZ305" s="178"/>
      <c r="BA305" s="178"/>
      <c r="BB305" s="178"/>
      <c r="BC305" s="178"/>
      <c r="BD305" s="178"/>
      <c r="BE305" s="178"/>
      <c r="BF305" s="178"/>
      <c r="BG305" s="178"/>
      <c r="BH305" s="178"/>
      <c r="BI305" s="178"/>
      <c r="BJ305" s="178"/>
      <c r="BK305" s="178"/>
      <c r="BL305" s="178"/>
      <c r="BM305" s="178"/>
      <c r="BN305" s="178"/>
      <c r="BO305" s="178"/>
      <c r="BP305" s="178"/>
      <c r="BQ305" s="178"/>
      <c r="BR305" s="178"/>
      <c r="BS305" s="178"/>
      <c r="BT305" s="178"/>
      <c r="BU305" s="178"/>
      <c r="BV305" s="178"/>
      <c r="BW305" s="178"/>
      <c r="BX305" s="178"/>
      <c r="BY305" s="178"/>
      <c r="BZ305" s="178"/>
      <c r="CA305" s="178"/>
      <c r="CB305" s="178"/>
      <c r="CC305" s="178"/>
      <c r="CD305" s="178"/>
      <c r="CE305" s="178"/>
      <c r="CF305" s="178"/>
      <c r="CG305" s="178"/>
      <c r="CH305" s="178"/>
      <c r="CI305" s="178"/>
      <c r="CJ305" s="178"/>
      <c r="CK305" s="178"/>
      <c r="CL305" s="178"/>
      <c r="CM305" s="178"/>
      <c r="CN305" s="178"/>
      <c r="CO305" s="178"/>
      <c r="CP305" s="178"/>
      <c r="CQ305" s="178"/>
      <c r="CR305" s="178"/>
      <c r="CS305" s="178"/>
      <c r="CT305" s="178"/>
      <c r="CU305" s="178"/>
      <c r="CV305" s="178"/>
      <c r="CW305" s="178"/>
      <c r="CX305" s="178"/>
      <c r="CY305" s="178"/>
      <c r="CZ305" s="178"/>
      <c r="DA305" s="178"/>
      <c r="DB305" s="178"/>
      <c r="DC305" s="178"/>
      <c r="DD305" s="178"/>
      <c r="DE305" s="178"/>
      <c r="DF305" s="178"/>
      <c r="DG305" s="178"/>
      <c r="DH305" s="178"/>
      <c r="DI305" s="178"/>
      <c r="DJ305" s="178"/>
      <c r="DK305" s="178"/>
      <c r="DL305" s="178"/>
      <c r="DM305" s="178"/>
      <c r="DN305" s="178"/>
      <c r="DO305" s="178"/>
      <c r="DP305" s="178"/>
      <c r="DQ305" s="178"/>
      <c r="DR305" s="178"/>
      <c r="DS305" s="178"/>
      <c r="DT305" s="178"/>
      <c r="DU305" s="178"/>
      <c r="DV305" s="178"/>
      <c r="DW305" s="178"/>
      <c r="DX305" s="178"/>
      <c r="DY305" s="178"/>
      <c r="DZ305" s="178"/>
      <c r="EA305" s="178"/>
      <c r="EB305" s="178"/>
      <c r="EC305" s="178"/>
      <c r="ED305" s="178"/>
      <c r="EE305" s="178"/>
      <c r="EF305" s="178"/>
      <c r="EG305" s="178"/>
      <c r="EH305" s="178"/>
      <c r="EI305" s="178"/>
      <c r="EJ305" s="178"/>
      <c r="EK305" s="178"/>
      <c r="EL305" s="178"/>
      <c r="EM305" s="178"/>
      <c r="EN305" s="178"/>
      <c r="EO305" s="178"/>
      <c r="EP305" s="178"/>
      <c r="EQ305" s="178"/>
      <c r="ER305" s="178"/>
      <c r="ES305" s="178"/>
      <c r="ET305" s="178"/>
      <c r="EU305" s="178"/>
      <c r="EV305" s="178"/>
      <c r="EW305" s="178"/>
      <c r="EX305" s="178"/>
      <c r="EY305" s="178"/>
      <c r="EZ305" s="178"/>
      <c r="FA305" s="178"/>
      <c r="FB305" s="178"/>
      <c r="FC305" s="178"/>
      <c r="FD305" s="178"/>
      <c r="FE305" s="178"/>
      <c r="FF305" s="178"/>
      <c r="FG305" s="178"/>
      <c r="FH305" s="178"/>
      <c r="FI305" s="178"/>
      <c r="FJ305" s="178"/>
      <c r="FK305" s="178"/>
      <c r="FL305" s="178"/>
      <c r="FM305" s="178"/>
      <c r="FN305" s="178"/>
      <c r="FO305" s="178"/>
      <c r="FP305" s="178"/>
      <c r="FQ305" s="178"/>
      <c r="FR305" s="178"/>
      <c r="FS305" s="178"/>
      <c r="FT305" s="178"/>
      <c r="FU305" s="178"/>
      <c r="FV305" s="178"/>
      <c r="FW305" s="178"/>
      <c r="FX305" s="178"/>
      <c r="FY305" s="178"/>
      <c r="FZ305" s="178"/>
      <c r="GA305" s="178"/>
      <c r="GB305" s="178"/>
      <c r="GC305" s="178"/>
      <c r="GD305" s="178"/>
      <c r="GE305" s="178"/>
      <c r="GF305" s="178"/>
      <c r="GG305" s="178"/>
      <c r="GH305" s="178"/>
      <c r="GI305" s="178"/>
      <c r="GJ305" s="178"/>
      <c r="GK305" s="178"/>
      <c r="GL305" s="178"/>
      <c r="GM305" s="178"/>
      <c r="GN305" s="178"/>
      <c r="GO305" s="178"/>
      <c r="GP305" s="178"/>
      <c r="GQ305" s="178"/>
      <c r="GR305" s="178"/>
      <c r="GS305" s="178"/>
      <c r="GT305" s="178"/>
      <c r="GU305" s="178"/>
      <c r="GV305" s="178"/>
      <c r="GW305" s="178"/>
      <c r="GX305" s="178"/>
      <c r="GY305" s="178"/>
      <c r="GZ305" s="178"/>
      <c r="HA305" s="178"/>
      <c r="HB305" s="178"/>
      <c r="HC305" s="178"/>
      <c r="HD305" s="178"/>
      <c r="HE305" s="178"/>
      <c r="HF305" s="178"/>
      <c r="HG305" s="178"/>
      <c r="HH305" s="178"/>
      <c r="HI305" s="178"/>
      <c r="HJ305" s="178"/>
      <c r="HK305" s="178"/>
      <c r="HL305" s="178"/>
      <c r="HM305" s="178"/>
      <c r="HN305" s="178"/>
      <c r="HO305" s="178"/>
      <c r="HP305" s="178"/>
      <c r="HQ305" s="178"/>
      <c r="HR305" s="178"/>
      <c r="HS305" s="178"/>
      <c r="HT305" s="178"/>
      <c r="HU305" s="178"/>
      <c r="HV305" s="178"/>
      <c r="HW305" s="178"/>
      <c r="HX305" s="178"/>
      <c r="HY305" s="178"/>
      <c r="HZ305" s="178"/>
      <c r="IA305" s="178"/>
      <c r="IB305" s="178"/>
      <c r="IC305" s="178"/>
      <c r="ID305" s="178"/>
      <c r="IE305" s="178"/>
      <c r="IF305" s="178"/>
      <c r="IG305" s="178"/>
      <c r="IH305" s="178"/>
      <c r="II305" s="178"/>
      <c r="IJ305" s="178"/>
      <c r="IK305" s="178"/>
      <c r="IL305" s="178"/>
      <c r="IM305" s="178"/>
      <c r="IN305" s="178"/>
      <c r="IO305" s="178"/>
      <c r="IP305" s="178"/>
      <c r="IQ305" s="178"/>
      <c r="IR305" s="178"/>
      <c r="IS305" s="178"/>
      <c r="IT305" s="178"/>
    </row>
    <row r="306" spans="1:256" s="211" customFormat="1" ht="15" x14ac:dyDescent="0.25">
      <c r="A306" s="230" t="s">
        <v>563</v>
      </c>
      <c r="B306" s="247">
        <v>510</v>
      </c>
      <c r="C306" s="222" t="s">
        <v>400</v>
      </c>
      <c r="D306" s="222" t="s">
        <v>299</v>
      </c>
      <c r="E306" s="222" t="s">
        <v>564</v>
      </c>
      <c r="F306" s="222"/>
      <c r="G306" s="205">
        <f>SUM(G307)</f>
        <v>2000</v>
      </c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2"/>
      <c r="BZ306" s="172"/>
      <c r="CA306" s="172"/>
      <c r="CB306" s="172"/>
      <c r="CC306" s="172"/>
      <c r="CD306" s="172"/>
      <c r="CE306" s="172"/>
      <c r="CF306" s="172"/>
      <c r="CG306" s="172"/>
      <c r="CH306" s="172"/>
      <c r="CI306" s="172"/>
      <c r="CJ306" s="172"/>
      <c r="CK306" s="172"/>
      <c r="CL306" s="172"/>
      <c r="CM306" s="172"/>
      <c r="CN306" s="172"/>
      <c r="CO306" s="172"/>
      <c r="CP306" s="172"/>
      <c r="CQ306" s="172"/>
      <c r="CR306" s="172"/>
      <c r="CS306" s="172"/>
      <c r="CT306" s="172"/>
      <c r="CU306" s="172"/>
      <c r="CV306" s="172"/>
      <c r="CW306" s="172"/>
      <c r="CX306" s="172"/>
      <c r="CY306" s="172"/>
      <c r="CZ306" s="172"/>
      <c r="DA306" s="172"/>
      <c r="DB306" s="172"/>
      <c r="DC306" s="172"/>
      <c r="DD306" s="172"/>
      <c r="DE306" s="172"/>
      <c r="DF306" s="172"/>
      <c r="DG306" s="172"/>
      <c r="DH306" s="172"/>
      <c r="DI306" s="172"/>
      <c r="DJ306" s="172"/>
      <c r="DK306" s="172"/>
      <c r="DL306" s="172"/>
      <c r="DM306" s="172"/>
      <c r="DN306" s="172"/>
      <c r="DO306" s="172"/>
      <c r="DP306" s="172"/>
      <c r="DQ306" s="172"/>
      <c r="DR306" s="172"/>
      <c r="DS306" s="172"/>
      <c r="DT306" s="172"/>
      <c r="DU306" s="172"/>
      <c r="DV306" s="172"/>
      <c r="DW306" s="172"/>
      <c r="DX306" s="172"/>
      <c r="DY306" s="172"/>
      <c r="DZ306" s="172"/>
      <c r="EA306" s="172"/>
      <c r="EB306" s="172"/>
      <c r="EC306" s="172"/>
      <c r="ED306" s="172"/>
      <c r="EE306" s="172"/>
      <c r="EF306" s="172"/>
      <c r="EG306" s="172"/>
      <c r="EH306" s="172"/>
      <c r="EI306" s="172"/>
      <c r="EJ306" s="172"/>
      <c r="EK306" s="172"/>
      <c r="EL306" s="172"/>
      <c r="EM306" s="172"/>
      <c r="EN306" s="172"/>
      <c r="EO306" s="172"/>
      <c r="EP306" s="172"/>
      <c r="EQ306" s="172"/>
      <c r="ER306" s="172"/>
      <c r="ES306" s="172"/>
      <c r="ET306" s="172"/>
      <c r="EU306" s="172"/>
      <c r="EV306" s="172"/>
      <c r="EW306" s="172"/>
      <c r="EX306" s="172"/>
      <c r="EY306" s="172"/>
      <c r="EZ306" s="172"/>
      <c r="FA306" s="172"/>
      <c r="FB306" s="172"/>
      <c r="FC306" s="172"/>
      <c r="FD306" s="172"/>
      <c r="FE306" s="172"/>
      <c r="FF306" s="172"/>
      <c r="FG306" s="172"/>
      <c r="FH306" s="172"/>
      <c r="FI306" s="172"/>
      <c r="FJ306" s="172"/>
      <c r="FK306" s="172"/>
      <c r="FL306" s="172"/>
      <c r="FM306" s="172"/>
      <c r="FN306" s="172"/>
      <c r="FO306" s="172"/>
      <c r="FP306" s="172"/>
      <c r="FQ306" s="172"/>
      <c r="FR306" s="172"/>
      <c r="FS306" s="172"/>
      <c r="FT306" s="172"/>
      <c r="FU306" s="172"/>
      <c r="FV306" s="172"/>
      <c r="FW306" s="172"/>
      <c r="FX306" s="172"/>
      <c r="FY306" s="172"/>
      <c r="FZ306" s="172"/>
      <c r="GA306" s="172"/>
      <c r="GB306" s="172"/>
      <c r="GC306" s="172"/>
      <c r="GD306" s="172"/>
      <c r="GE306" s="172"/>
      <c r="GF306" s="172"/>
      <c r="GG306" s="172"/>
      <c r="GH306" s="172"/>
      <c r="GI306" s="172"/>
      <c r="GJ306" s="172"/>
      <c r="GK306" s="172"/>
      <c r="GL306" s="172"/>
      <c r="GM306" s="172"/>
      <c r="GN306" s="172"/>
      <c r="GO306" s="172"/>
      <c r="GP306" s="172"/>
      <c r="GQ306" s="172"/>
      <c r="GR306" s="172"/>
      <c r="GS306" s="172"/>
      <c r="GT306" s="172"/>
      <c r="GU306" s="172"/>
      <c r="GV306" s="172"/>
      <c r="GW306" s="172"/>
      <c r="GX306" s="172"/>
      <c r="GY306" s="172"/>
      <c r="GZ306" s="172"/>
      <c r="HA306" s="172"/>
      <c r="HB306" s="172"/>
      <c r="HC306" s="172"/>
      <c r="HD306" s="172"/>
      <c r="HE306" s="172"/>
      <c r="HF306" s="172"/>
      <c r="HG306" s="172"/>
      <c r="HH306" s="172"/>
      <c r="HI306" s="172"/>
      <c r="HJ306" s="172"/>
      <c r="HK306" s="172"/>
      <c r="HL306" s="172"/>
      <c r="HM306" s="172"/>
      <c r="HN306" s="172"/>
      <c r="HO306" s="172"/>
      <c r="HP306" s="172"/>
      <c r="HQ306" s="172"/>
      <c r="HR306" s="172"/>
      <c r="HS306" s="172"/>
      <c r="HT306" s="172"/>
      <c r="HU306" s="172"/>
      <c r="HV306" s="172"/>
      <c r="HW306" s="172"/>
      <c r="HX306" s="172"/>
      <c r="HY306" s="172"/>
      <c r="HZ306" s="172"/>
      <c r="IA306" s="172"/>
      <c r="IB306" s="172"/>
      <c r="IC306" s="172"/>
      <c r="ID306" s="172"/>
      <c r="IE306" s="172"/>
      <c r="IF306" s="172"/>
      <c r="IG306" s="172"/>
      <c r="IH306" s="172"/>
      <c r="II306" s="172"/>
      <c r="IJ306" s="172"/>
      <c r="IK306" s="172"/>
      <c r="IL306" s="172"/>
      <c r="IM306" s="172"/>
      <c r="IN306" s="172"/>
      <c r="IO306" s="172"/>
      <c r="IP306" s="172"/>
      <c r="IQ306" s="172"/>
      <c r="IR306" s="172"/>
      <c r="IS306" s="172"/>
      <c r="IT306" s="172"/>
      <c r="IU306" s="200"/>
      <c r="IV306" s="200"/>
    </row>
    <row r="307" spans="1:256" s="200" customFormat="1" ht="26.25" x14ac:dyDescent="0.25">
      <c r="A307" s="206" t="s">
        <v>368</v>
      </c>
      <c r="B307" s="248">
        <v>510</v>
      </c>
      <c r="C307" s="207" t="s">
        <v>400</v>
      </c>
      <c r="D307" s="207" t="s">
        <v>299</v>
      </c>
      <c r="E307" s="207" t="s">
        <v>564</v>
      </c>
      <c r="F307" s="207" t="s">
        <v>369</v>
      </c>
      <c r="G307" s="209">
        <v>2000</v>
      </c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  <c r="BI307" s="178"/>
      <c r="BJ307" s="178"/>
      <c r="BK307" s="178"/>
      <c r="BL307" s="178"/>
      <c r="BM307" s="178"/>
      <c r="BN307" s="178"/>
      <c r="BO307" s="178"/>
      <c r="BP307" s="178"/>
      <c r="BQ307" s="178"/>
      <c r="BR307" s="178"/>
      <c r="BS307" s="178"/>
      <c r="BT307" s="178"/>
      <c r="BU307" s="178"/>
      <c r="BV307" s="178"/>
      <c r="BW307" s="178"/>
      <c r="BX307" s="178"/>
      <c r="BY307" s="178"/>
      <c r="BZ307" s="178"/>
      <c r="CA307" s="178"/>
      <c r="CB307" s="178"/>
      <c r="CC307" s="178"/>
      <c r="CD307" s="178"/>
      <c r="CE307" s="178"/>
      <c r="CF307" s="178"/>
      <c r="CG307" s="178"/>
      <c r="CH307" s="178"/>
      <c r="CI307" s="178"/>
      <c r="CJ307" s="178"/>
      <c r="CK307" s="178"/>
      <c r="CL307" s="178"/>
      <c r="CM307" s="178"/>
      <c r="CN307" s="178"/>
      <c r="CO307" s="178"/>
      <c r="CP307" s="178"/>
      <c r="CQ307" s="178"/>
      <c r="CR307" s="178"/>
      <c r="CS307" s="178"/>
      <c r="CT307" s="178"/>
      <c r="CU307" s="178"/>
      <c r="CV307" s="178"/>
      <c r="CW307" s="178"/>
      <c r="CX307" s="178"/>
      <c r="CY307" s="178"/>
      <c r="CZ307" s="178"/>
      <c r="DA307" s="178"/>
      <c r="DB307" s="178"/>
      <c r="DC307" s="178"/>
      <c r="DD307" s="178"/>
      <c r="DE307" s="178"/>
      <c r="DF307" s="178"/>
      <c r="DG307" s="178"/>
      <c r="DH307" s="178"/>
      <c r="DI307" s="178"/>
      <c r="DJ307" s="178"/>
      <c r="DK307" s="178"/>
      <c r="DL307" s="178"/>
      <c r="DM307" s="178"/>
      <c r="DN307" s="178"/>
      <c r="DO307" s="178"/>
      <c r="DP307" s="178"/>
      <c r="DQ307" s="178"/>
      <c r="DR307" s="178"/>
      <c r="DS307" s="178"/>
      <c r="DT307" s="178"/>
      <c r="DU307" s="178"/>
      <c r="DV307" s="178"/>
      <c r="DW307" s="178"/>
      <c r="DX307" s="178"/>
      <c r="DY307" s="178"/>
      <c r="DZ307" s="178"/>
      <c r="EA307" s="178"/>
      <c r="EB307" s="178"/>
      <c r="EC307" s="178"/>
      <c r="ED307" s="178"/>
      <c r="EE307" s="178"/>
      <c r="EF307" s="178"/>
      <c r="EG307" s="178"/>
      <c r="EH307" s="178"/>
      <c r="EI307" s="178"/>
      <c r="EJ307" s="178"/>
      <c r="EK307" s="178"/>
      <c r="EL307" s="178"/>
      <c r="EM307" s="178"/>
      <c r="EN307" s="178"/>
      <c r="EO307" s="178"/>
      <c r="EP307" s="178"/>
      <c r="EQ307" s="178"/>
      <c r="ER307" s="178"/>
      <c r="ES307" s="178"/>
      <c r="ET307" s="178"/>
      <c r="EU307" s="178"/>
      <c r="EV307" s="178"/>
      <c r="EW307" s="178"/>
      <c r="EX307" s="178"/>
      <c r="EY307" s="178"/>
      <c r="EZ307" s="178"/>
      <c r="FA307" s="178"/>
      <c r="FB307" s="178"/>
      <c r="FC307" s="178"/>
      <c r="FD307" s="178"/>
      <c r="FE307" s="178"/>
      <c r="FF307" s="178"/>
      <c r="FG307" s="178"/>
      <c r="FH307" s="178"/>
      <c r="FI307" s="178"/>
      <c r="FJ307" s="178"/>
      <c r="FK307" s="178"/>
      <c r="FL307" s="178"/>
      <c r="FM307" s="178"/>
      <c r="FN307" s="178"/>
      <c r="FO307" s="178"/>
      <c r="FP307" s="178"/>
      <c r="FQ307" s="178"/>
      <c r="FR307" s="178"/>
      <c r="FS307" s="178"/>
      <c r="FT307" s="178"/>
      <c r="FU307" s="178"/>
      <c r="FV307" s="178"/>
      <c r="FW307" s="178"/>
      <c r="FX307" s="178"/>
      <c r="FY307" s="178"/>
      <c r="FZ307" s="178"/>
      <c r="GA307" s="178"/>
      <c r="GB307" s="178"/>
      <c r="GC307" s="178"/>
      <c r="GD307" s="178"/>
      <c r="GE307" s="178"/>
      <c r="GF307" s="178"/>
      <c r="GG307" s="178"/>
      <c r="GH307" s="178"/>
      <c r="GI307" s="178"/>
      <c r="GJ307" s="178"/>
      <c r="GK307" s="178"/>
      <c r="GL307" s="178"/>
      <c r="GM307" s="178"/>
      <c r="GN307" s="178"/>
      <c r="GO307" s="178"/>
      <c r="GP307" s="178"/>
      <c r="GQ307" s="178"/>
      <c r="GR307" s="178"/>
      <c r="GS307" s="178"/>
      <c r="GT307" s="178"/>
      <c r="GU307" s="178"/>
      <c r="GV307" s="178"/>
      <c r="GW307" s="178"/>
      <c r="GX307" s="178"/>
      <c r="GY307" s="178"/>
      <c r="GZ307" s="178"/>
      <c r="HA307" s="178"/>
      <c r="HB307" s="178"/>
      <c r="HC307" s="178"/>
      <c r="HD307" s="178"/>
      <c r="HE307" s="178"/>
      <c r="HF307" s="178"/>
      <c r="HG307" s="178"/>
      <c r="HH307" s="178"/>
      <c r="HI307" s="178"/>
      <c r="HJ307" s="178"/>
      <c r="HK307" s="178"/>
      <c r="HL307" s="178"/>
      <c r="HM307" s="178"/>
      <c r="HN307" s="178"/>
      <c r="HO307" s="178"/>
      <c r="HP307" s="178"/>
      <c r="HQ307" s="178"/>
      <c r="HR307" s="178"/>
      <c r="HS307" s="178"/>
      <c r="HT307" s="178"/>
      <c r="HU307" s="178"/>
      <c r="HV307" s="178"/>
      <c r="HW307" s="178"/>
      <c r="HX307" s="178"/>
      <c r="HY307" s="178"/>
      <c r="HZ307" s="178"/>
      <c r="IA307" s="178"/>
      <c r="IB307" s="178"/>
      <c r="IC307" s="178"/>
      <c r="ID307" s="178"/>
      <c r="IE307" s="178"/>
      <c r="IF307" s="178"/>
      <c r="IG307" s="178"/>
      <c r="IH307" s="178"/>
      <c r="II307" s="178"/>
      <c r="IJ307" s="178"/>
      <c r="IK307" s="178"/>
      <c r="IL307" s="178"/>
      <c r="IM307" s="178"/>
      <c r="IN307" s="178"/>
      <c r="IO307" s="178"/>
      <c r="IP307" s="178"/>
      <c r="IQ307" s="178"/>
      <c r="IR307" s="178"/>
      <c r="IS307" s="178"/>
      <c r="IT307" s="178"/>
      <c r="IU307" s="191"/>
      <c r="IV307" s="191"/>
    </row>
    <row r="308" spans="1:256" s="200" customFormat="1" ht="15.75" x14ac:dyDescent="0.25">
      <c r="A308" s="236" t="s">
        <v>568</v>
      </c>
      <c r="B308" s="256">
        <v>510</v>
      </c>
      <c r="C308" s="232" t="s">
        <v>335</v>
      </c>
      <c r="D308" s="232"/>
      <c r="E308" s="232"/>
      <c r="F308" s="232"/>
      <c r="G308" s="233">
        <f>SUM(G309)</f>
        <v>0</v>
      </c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178"/>
      <c r="BN308" s="178"/>
      <c r="BO308" s="178"/>
      <c r="BP308" s="178"/>
      <c r="BQ308" s="178"/>
      <c r="BR308" s="178"/>
      <c r="BS308" s="178"/>
      <c r="BT308" s="178"/>
      <c r="BU308" s="178"/>
      <c r="BV308" s="178"/>
      <c r="BW308" s="178"/>
      <c r="BX308" s="178"/>
      <c r="BY308" s="178"/>
      <c r="BZ308" s="178"/>
      <c r="CA308" s="178"/>
      <c r="CB308" s="178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8"/>
      <c r="CM308" s="178"/>
      <c r="CN308" s="178"/>
      <c r="CO308" s="178"/>
      <c r="CP308" s="178"/>
      <c r="CQ308" s="178"/>
      <c r="CR308" s="178"/>
      <c r="CS308" s="178"/>
      <c r="CT308" s="178"/>
      <c r="CU308" s="178"/>
      <c r="CV308" s="178"/>
      <c r="CW308" s="178"/>
      <c r="CX308" s="178"/>
      <c r="CY308" s="178"/>
      <c r="CZ308" s="178"/>
      <c r="DA308" s="178"/>
      <c r="DB308" s="178"/>
      <c r="DC308" s="178"/>
      <c r="DD308" s="178"/>
      <c r="DE308" s="178"/>
      <c r="DF308" s="178"/>
      <c r="DG308" s="178"/>
      <c r="DH308" s="178"/>
      <c r="DI308" s="178"/>
      <c r="DJ308" s="178"/>
      <c r="DK308" s="178"/>
      <c r="DL308" s="178"/>
      <c r="DM308" s="178"/>
      <c r="DN308" s="178"/>
      <c r="DO308" s="178"/>
      <c r="DP308" s="178"/>
      <c r="DQ308" s="178"/>
      <c r="DR308" s="178"/>
      <c r="DS308" s="178"/>
      <c r="DT308" s="178"/>
      <c r="DU308" s="178"/>
      <c r="DV308" s="178"/>
      <c r="DW308" s="178"/>
      <c r="DX308" s="178"/>
      <c r="DY308" s="178"/>
      <c r="DZ308" s="178"/>
      <c r="EA308" s="178"/>
      <c r="EB308" s="178"/>
      <c r="EC308" s="178"/>
      <c r="ED308" s="178"/>
      <c r="EE308" s="178"/>
      <c r="EF308" s="178"/>
      <c r="EG308" s="178"/>
      <c r="EH308" s="178"/>
      <c r="EI308" s="178"/>
      <c r="EJ308" s="178"/>
      <c r="EK308" s="178"/>
      <c r="EL308" s="178"/>
      <c r="EM308" s="178"/>
      <c r="EN308" s="178"/>
      <c r="EO308" s="178"/>
      <c r="EP308" s="178"/>
      <c r="EQ308" s="178"/>
      <c r="ER308" s="178"/>
      <c r="ES308" s="178"/>
      <c r="ET308" s="178"/>
      <c r="EU308" s="178"/>
      <c r="EV308" s="178"/>
      <c r="EW308" s="178"/>
      <c r="EX308" s="178"/>
      <c r="EY308" s="178"/>
      <c r="EZ308" s="178"/>
      <c r="FA308" s="178"/>
      <c r="FB308" s="178"/>
      <c r="FC308" s="178"/>
      <c r="FD308" s="178"/>
      <c r="FE308" s="178"/>
      <c r="FF308" s="178"/>
      <c r="FG308" s="178"/>
      <c r="FH308" s="178"/>
      <c r="FI308" s="178"/>
      <c r="FJ308" s="178"/>
      <c r="FK308" s="178"/>
      <c r="FL308" s="178"/>
      <c r="FM308" s="178"/>
      <c r="FN308" s="178"/>
      <c r="FO308" s="178"/>
      <c r="FP308" s="178"/>
      <c r="FQ308" s="178"/>
      <c r="FR308" s="178"/>
      <c r="FS308" s="178"/>
      <c r="FT308" s="178"/>
      <c r="FU308" s="178"/>
      <c r="FV308" s="178"/>
      <c r="FW308" s="178"/>
      <c r="FX308" s="178"/>
      <c r="FY308" s="178"/>
      <c r="FZ308" s="178"/>
      <c r="GA308" s="178"/>
      <c r="GB308" s="178"/>
      <c r="GC308" s="178"/>
      <c r="GD308" s="178"/>
      <c r="GE308" s="178"/>
      <c r="GF308" s="178"/>
      <c r="GG308" s="178"/>
      <c r="GH308" s="178"/>
      <c r="GI308" s="178"/>
      <c r="GJ308" s="178"/>
      <c r="GK308" s="178"/>
      <c r="GL308" s="178"/>
      <c r="GM308" s="178"/>
      <c r="GN308" s="178"/>
      <c r="GO308" s="178"/>
      <c r="GP308" s="178"/>
      <c r="GQ308" s="178"/>
      <c r="GR308" s="178"/>
      <c r="GS308" s="178"/>
      <c r="GT308" s="178"/>
      <c r="GU308" s="178"/>
      <c r="GV308" s="178"/>
      <c r="GW308" s="178"/>
      <c r="GX308" s="178"/>
      <c r="GY308" s="178"/>
      <c r="GZ308" s="178"/>
      <c r="HA308" s="178"/>
      <c r="HB308" s="178"/>
      <c r="HC308" s="178"/>
      <c r="HD308" s="178"/>
      <c r="HE308" s="178"/>
      <c r="HF308" s="178"/>
      <c r="HG308" s="178"/>
      <c r="HH308" s="178"/>
      <c r="HI308" s="178"/>
      <c r="HJ308" s="178"/>
      <c r="HK308" s="178"/>
      <c r="HL308" s="178"/>
      <c r="HM308" s="178"/>
      <c r="HN308" s="178"/>
      <c r="HO308" s="178"/>
      <c r="HP308" s="178"/>
      <c r="HQ308" s="178"/>
      <c r="HR308" s="178"/>
      <c r="HS308" s="178"/>
      <c r="HT308" s="178"/>
      <c r="HU308" s="178"/>
      <c r="HV308" s="178"/>
      <c r="HW308" s="178"/>
      <c r="HX308" s="178"/>
      <c r="HY308" s="178"/>
      <c r="HZ308" s="178"/>
      <c r="IA308" s="178"/>
      <c r="IB308" s="178"/>
      <c r="IC308" s="178"/>
      <c r="ID308" s="178"/>
      <c r="IE308" s="178"/>
      <c r="IF308" s="178"/>
      <c r="IG308" s="178"/>
      <c r="IH308" s="178"/>
      <c r="II308" s="178"/>
      <c r="IJ308" s="178"/>
      <c r="IK308" s="178"/>
      <c r="IL308" s="178"/>
      <c r="IM308" s="178"/>
      <c r="IN308" s="178"/>
      <c r="IO308" s="178"/>
      <c r="IP308" s="178"/>
      <c r="IQ308" s="178"/>
      <c r="IR308" s="178"/>
      <c r="IS308" s="178"/>
      <c r="IT308" s="178"/>
      <c r="IU308" s="191"/>
      <c r="IV308" s="191"/>
    </row>
    <row r="309" spans="1:256" s="191" customFormat="1" ht="29.25" x14ac:dyDescent="0.25">
      <c r="A309" s="212" t="s">
        <v>569</v>
      </c>
      <c r="B309" s="245">
        <v>510</v>
      </c>
      <c r="C309" s="194" t="s">
        <v>335</v>
      </c>
      <c r="D309" s="194" t="s">
        <v>297</v>
      </c>
      <c r="E309" s="194" t="s">
        <v>571</v>
      </c>
      <c r="F309" s="194"/>
      <c r="G309" s="195">
        <f>SUM(G310)</f>
        <v>0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</row>
    <row r="310" spans="1:256" s="191" customFormat="1" ht="26.25" x14ac:dyDescent="0.25">
      <c r="A310" s="228" t="s">
        <v>570</v>
      </c>
      <c r="B310" s="247">
        <v>510</v>
      </c>
      <c r="C310" s="222" t="s">
        <v>335</v>
      </c>
      <c r="D310" s="222" t="s">
        <v>297</v>
      </c>
      <c r="E310" s="222" t="s">
        <v>574</v>
      </c>
      <c r="F310" s="222"/>
      <c r="G310" s="205">
        <f>SUM(G311)</f>
        <v>0</v>
      </c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  <c r="CA310" s="172"/>
      <c r="CB310" s="172"/>
      <c r="CC310" s="172"/>
      <c r="CD310" s="172"/>
      <c r="CE310" s="172"/>
      <c r="CF310" s="172"/>
      <c r="CG310" s="172"/>
      <c r="CH310" s="172"/>
      <c r="CI310" s="172"/>
      <c r="CJ310" s="172"/>
      <c r="CK310" s="172"/>
      <c r="CL310" s="172"/>
      <c r="CM310" s="172"/>
      <c r="CN310" s="172"/>
      <c r="CO310" s="172"/>
      <c r="CP310" s="172"/>
      <c r="CQ310" s="172"/>
      <c r="CR310" s="172"/>
      <c r="CS310" s="172"/>
      <c r="CT310" s="172"/>
      <c r="CU310" s="172"/>
      <c r="CV310" s="172"/>
      <c r="CW310" s="172"/>
      <c r="CX310" s="172"/>
      <c r="CY310" s="172"/>
      <c r="CZ310" s="172"/>
      <c r="DA310" s="172"/>
      <c r="DB310" s="172"/>
      <c r="DC310" s="172"/>
      <c r="DD310" s="172"/>
      <c r="DE310" s="172"/>
      <c r="DF310" s="172"/>
      <c r="DG310" s="172"/>
      <c r="DH310" s="172"/>
      <c r="DI310" s="172"/>
      <c r="DJ310" s="172"/>
      <c r="DK310" s="172"/>
      <c r="DL310" s="172"/>
      <c r="DM310" s="172"/>
      <c r="DN310" s="172"/>
      <c r="DO310" s="172"/>
      <c r="DP310" s="172"/>
      <c r="DQ310" s="172"/>
      <c r="DR310" s="172"/>
      <c r="DS310" s="172"/>
      <c r="DT310" s="172"/>
      <c r="DU310" s="172"/>
      <c r="DV310" s="172"/>
      <c r="DW310" s="172"/>
      <c r="DX310" s="172"/>
      <c r="DY310" s="172"/>
      <c r="DZ310" s="172"/>
      <c r="EA310" s="172"/>
      <c r="EB310" s="172"/>
      <c r="EC310" s="172"/>
      <c r="ED310" s="172"/>
      <c r="EE310" s="172"/>
      <c r="EF310" s="172"/>
      <c r="EG310" s="172"/>
      <c r="EH310" s="172"/>
      <c r="EI310" s="172"/>
      <c r="EJ310" s="172"/>
      <c r="EK310" s="172"/>
      <c r="EL310" s="172"/>
      <c r="EM310" s="172"/>
      <c r="EN310" s="172"/>
      <c r="EO310" s="172"/>
      <c r="EP310" s="172"/>
      <c r="EQ310" s="172"/>
      <c r="ER310" s="172"/>
      <c r="ES310" s="172"/>
      <c r="ET310" s="172"/>
      <c r="EU310" s="172"/>
      <c r="EV310" s="172"/>
      <c r="EW310" s="172"/>
      <c r="EX310" s="172"/>
      <c r="EY310" s="172"/>
      <c r="EZ310" s="172"/>
      <c r="FA310" s="172"/>
      <c r="FB310" s="172"/>
      <c r="FC310" s="172"/>
      <c r="FD310" s="172"/>
      <c r="FE310" s="172"/>
      <c r="FF310" s="172"/>
      <c r="FG310" s="172"/>
      <c r="FH310" s="172"/>
      <c r="FI310" s="172"/>
      <c r="FJ310" s="172"/>
      <c r="FK310" s="172"/>
      <c r="FL310" s="172"/>
      <c r="FM310" s="172"/>
      <c r="FN310" s="172"/>
      <c r="FO310" s="172"/>
      <c r="FP310" s="172"/>
      <c r="FQ310" s="172"/>
      <c r="FR310" s="172"/>
      <c r="FS310" s="172"/>
      <c r="FT310" s="172"/>
      <c r="FU310" s="172"/>
      <c r="FV310" s="172"/>
      <c r="FW310" s="172"/>
      <c r="FX310" s="172"/>
      <c r="FY310" s="172"/>
      <c r="FZ310" s="172"/>
      <c r="GA310" s="172"/>
      <c r="GB310" s="172"/>
      <c r="GC310" s="172"/>
      <c r="GD310" s="172"/>
      <c r="GE310" s="172"/>
      <c r="GF310" s="172"/>
      <c r="GG310" s="172"/>
      <c r="GH310" s="172"/>
      <c r="GI310" s="172"/>
      <c r="GJ310" s="172"/>
      <c r="GK310" s="172"/>
      <c r="GL310" s="172"/>
      <c r="GM310" s="172"/>
      <c r="GN310" s="172"/>
      <c r="GO310" s="172"/>
      <c r="GP310" s="172"/>
      <c r="GQ310" s="172"/>
      <c r="GR310" s="172"/>
      <c r="GS310" s="172"/>
      <c r="GT310" s="172"/>
      <c r="GU310" s="172"/>
      <c r="GV310" s="172"/>
      <c r="GW310" s="172"/>
      <c r="GX310" s="172"/>
      <c r="GY310" s="172"/>
      <c r="GZ310" s="172"/>
      <c r="HA310" s="172"/>
      <c r="HB310" s="172"/>
      <c r="HC310" s="172"/>
      <c r="HD310" s="172"/>
      <c r="HE310" s="172"/>
      <c r="HF310" s="172"/>
      <c r="HG310" s="172"/>
      <c r="HH310" s="172"/>
      <c r="HI310" s="172"/>
      <c r="HJ310" s="172"/>
      <c r="HK310" s="172"/>
      <c r="HL310" s="172"/>
      <c r="HM310" s="172"/>
      <c r="HN310" s="172"/>
      <c r="HO310" s="172"/>
      <c r="HP310" s="172"/>
      <c r="HQ310" s="172"/>
      <c r="HR310" s="172"/>
      <c r="HS310" s="172"/>
      <c r="HT310" s="172"/>
      <c r="HU310" s="172"/>
      <c r="HV310" s="172"/>
      <c r="HW310" s="172"/>
      <c r="HX310" s="172"/>
      <c r="HY310" s="172"/>
      <c r="HZ310" s="172"/>
      <c r="IA310" s="172"/>
      <c r="IB310" s="172"/>
      <c r="IC310" s="172"/>
      <c r="ID310" s="172"/>
      <c r="IE310" s="172"/>
      <c r="IF310" s="172"/>
      <c r="IG310" s="172"/>
      <c r="IH310" s="172"/>
      <c r="II310" s="172"/>
      <c r="IJ310" s="172"/>
      <c r="IK310" s="172"/>
      <c r="IL310" s="172"/>
      <c r="IM310" s="172"/>
      <c r="IN310" s="172"/>
      <c r="IO310" s="172"/>
      <c r="IP310" s="172"/>
      <c r="IQ310" s="172"/>
      <c r="IR310" s="172"/>
      <c r="IS310" s="172"/>
      <c r="IT310" s="172"/>
    </row>
    <row r="311" spans="1:256" s="211" customFormat="1" ht="15" x14ac:dyDescent="0.25">
      <c r="A311" s="257" t="s">
        <v>572</v>
      </c>
      <c r="B311" s="248">
        <v>510</v>
      </c>
      <c r="C311" s="207" t="s">
        <v>335</v>
      </c>
      <c r="D311" s="207" t="s">
        <v>297</v>
      </c>
      <c r="E311" s="207" t="s">
        <v>574</v>
      </c>
      <c r="F311" s="207" t="s">
        <v>573</v>
      </c>
      <c r="G311" s="209">
        <v>0</v>
      </c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  <c r="BZ311" s="210"/>
      <c r="CA311" s="210"/>
      <c r="CB311" s="210"/>
      <c r="CC311" s="210"/>
      <c r="CD311" s="210"/>
      <c r="CE311" s="210"/>
      <c r="CF311" s="210"/>
      <c r="CG311" s="210"/>
      <c r="CH311" s="210"/>
      <c r="CI311" s="210"/>
      <c r="CJ311" s="210"/>
      <c r="CK311" s="210"/>
      <c r="CL311" s="210"/>
      <c r="CM311" s="210"/>
      <c r="CN311" s="210"/>
      <c r="CO311" s="210"/>
      <c r="CP311" s="210"/>
      <c r="CQ311" s="210"/>
      <c r="CR311" s="210"/>
      <c r="CS311" s="210"/>
      <c r="CT311" s="210"/>
      <c r="CU311" s="210"/>
      <c r="CV311" s="210"/>
      <c r="CW311" s="210"/>
      <c r="CX311" s="210"/>
      <c r="CY311" s="210"/>
      <c r="CZ311" s="210"/>
      <c r="DA311" s="210"/>
      <c r="DB311" s="210"/>
      <c r="DC311" s="210"/>
      <c r="DD311" s="210"/>
      <c r="DE311" s="210"/>
      <c r="DF311" s="210"/>
      <c r="DG311" s="210"/>
      <c r="DH311" s="210"/>
      <c r="DI311" s="210"/>
      <c r="DJ311" s="210"/>
      <c r="DK311" s="210"/>
      <c r="DL311" s="210"/>
      <c r="DM311" s="210"/>
      <c r="DN311" s="210"/>
      <c r="DO311" s="210"/>
      <c r="DP311" s="210"/>
      <c r="DQ311" s="210"/>
      <c r="DR311" s="210"/>
      <c r="DS311" s="210"/>
      <c r="DT311" s="210"/>
      <c r="DU311" s="210"/>
      <c r="DV311" s="210"/>
      <c r="DW311" s="210"/>
      <c r="DX311" s="210"/>
      <c r="DY311" s="210"/>
      <c r="DZ311" s="210"/>
      <c r="EA311" s="210"/>
      <c r="EB311" s="210"/>
      <c r="EC311" s="210"/>
      <c r="ED311" s="210"/>
      <c r="EE311" s="210"/>
      <c r="EF311" s="210"/>
      <c r="EG311" s="210"/>
      <c r="EH311" s="210"/>
      <c r="EI311" s="210"/>
      <c r="EJ311" s="210"/>
      <c r="EK311" s="210"/>
      <c r="EL311" s="210"/>
      <c r="EM311" s="210"/>
      <c r="EN311" s="210"/>
      <c r="EO311" s="210"/>
      <c r="EP311" s="210"/>
      <c r="EQ311" s="210"/>
      <c r="ER311" s="210"/>
      <c r="ES311" s="210"/>
      <c r="ET311" s="210"/>
      <c r="EU311" s="210"/>
      <c r="EV311" s="210"/>
      <c r="EW311" s="210"/>
      <c r="EX311" s="210"/>
      <c r="EY311" s="210"/>
      <c r="EZ311" s="210"/>
      <c r="FA311" s="210"/>
      <c r="FB311" s="210"/>
      <c r="FC311" s="210"/>
      <c r="FD311" s="210"/>
      <c r="FE311" s="210"/>
      <c r="FF311" s="210"/>
      <c r="FG311" s="210"/>
      <c r="FH311" s="210"/>
      <c r="FI311" s="210"/>
      <c r="FJ311" s="210"/>
      <c r="FK311" s="210"/>
      <c r="FL311" s="210"/>
      <c r="FM311" s="210"/>
      <c r="FN311" s="210"/>
      <c r="FO311" s="210"/>
      <c r="FP311" s="210"/>
      <c r="FQ311" s="210"/>
      <c r="FR311" s="210"/>
      <c r="FS311" s="210"/>
      <c r="FT311" s="210"/>
      <c r="FU311" s="210"/>
      <c r="FV311" s="210"/>
      <c r="FW311" s="210"/>
      <c r="FX311" s="210"/>
      <c r="FY311" s="210"/>
      <c r="FZ311" s="210"/>
      <c r="GA311" s="210"/>
      <c r="GB311" s="210"/>
      <c r="GC311" s="210"/>
      <c r="GD311" s="210"/>
      <c r="GE311" s="210"/>
      <c r="GF311" s="210"/>
      <c r="GG311" s="210"/>
      <c r="GH311" s="210"/>
      <c r="GI311" s="210"/>
      <c r="GJ311" s="210"/>
      <c r="GK311" s="210"/>
      <c r="GL311" s="210"/>
      <c r="GM311" s="210"/>
      <c r="GN311" s="210"/>
      <c r="GO311" s="210"/>
      <c r="GP311" s="210"/>
      <c r="GQ311" s="210"/>
      <c r="GR311" s="210"/>
      <c r="GS311" s="210"/>
      <c r="GT311" s="210"/>
      <c r="GU311" s="210"/>
      <c r="GV311" s="210"/>
      <c r="GW311" s="210"/>
      <c r="GX311" s="210"/>
      <c r="GY311" s="210"/>
      <c r="GZ311" s="210"/>
      <c r="HA311" s="210"/>
      <c r="HB311" s="210"/>
      <c r="HC311" s="210"/>
      <c r="HD311" s="210"/>
      <c r="HE311" s="210"/>
      <c r="HF311" s="210"/>
      <c r="HG311" s="210"/>
      <c r="HH311" s="210"/>
      <c r="HI311" s="210"/>
      <c r="HJ311" s="210"/>
      <c r="HK311" s="210"/>
      <c r="HL311" s="210"/>
      <c r="HM311" s="210"/>
      <c r="HN311" s="210"/>
      <c r="HO311" s="210"/>
      <c r="HP311" s="210"/>
      <c r="HQ311" s="210"/>
      <c r="HR311" s="210"/>
      <c r="HS311" s="210"/>
      <c r="HT311" s="210"/>
      <c r="HU311" s="210"/>
      <c r="HV311" s="210"/>
      <c r="HW311" s="210"/>
      <c r="HX311" s="210"/>
      <c r="HY311" s="210"/>
      <c r="HZ311" s="210"/>
      <c r="IA311" s="210"/>
      <c r="IB311" s="210"/>
      <c r="IC311" s="210"/>
      <c r="ID311" s="210"/>
      <c r="IE311" s="210"/>
      <c r="IF311" s="210"/>
      <c r="IG311" s="210"/>
      <c r="IH311" s="210"/>
      <c r="II311" s="210"/>
      <c r="IJ311" s="210"/>
      <c r="IK311" s="210"/>
      <c r="IL311" s="210"/>
      <c r="IM311" s="210"/>
      <c r="IN311" s="210"/>
      <c r="IO311" s="210"/>
      <c r="IP311" s="210"/>
      <c r="IQ311" s="210"/>
      <c r="IR311" s="210"/>
      <c r="IS311" s="210"/>
      <c r="IT311" s="210"/>
      <c r="IU311" s="210"/>
      <c r="IV311" s="210"/>
    </row>
    <row r="312" spans="1:256" s="211" customFormat="1" ht="29.25" x14ac:dyDescent="0.25">
      <c r="A312" s="216" t="s">
        <v>631</v>
      </c>
      <c r="B312" s="258">
        <v>510</v>
      </c>
      <c r="C312" s="259"/>
      <c r="D312" s="259"/>
      <c r="E312" s="259"/>
      <c r="F312" s="259"/>
      <c r="G312" s="260">
        <f>SUM(G326+G359+G313+G318+G347+G323)</f>
        <v>40553.729999999996</v>
      </c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00"/>
      <c r="BE312" s="200"/>
      <c r="BF312" s="200"/>
      <c r="BG312" s="200"/>
      <c r="BH312" s="200"/>
      <c r="BI312" s="200"/>
      <c r="BJ312" s="200"/>
      <c r="BK312" s="200"/>
      <c r="BL312" s="200"/>
      <c r="BM312" s="200"/>
      <c r="BN312" s="200"/>
      <c r="BO312" s="200"/>
      <c r="BP312" s="200"/>
      <c r="BQ312" s="200"/>
      <c r="BR312" s="200"/>
      <c r="BS312" s="200"/>
      <c r="BT312" s="200"/>
      <c r="BU312" s="200"/>
      <c r="BV312" s="200"/>
      <c r="BW312" s="200"/>
      <c r="BX312" s="200"/>
      <c r="BY312" s="200"/>
      <c r="BZ312" s="200"/>
      <c r="CA312" s="200"/>
      <c r="CB312" s="200"/>
      <c r="CC312" s="200"/>
      <c r="CD312" s="200"/>
      <c r="CE312" s="200"/>
      <c r="CF312" s="200"/>
      <c r="CG312" s="200"/>
      <c r="CH312" s="200"/>
      <c r="CI312" s="200"/>
      <c r="CJ312" s="200"/>
      <c r="CK312" s="200"/>
      <c r="CL312" s="200"/>
      <c r="CM312" s="200"/>
      <c r="CN312" s="200"/>
      <c r="CO312" s="200"/>
      <c r="CP312" s="200"/>
      <c r="CQ312" s="200"/>
      <c r="CR312" s="200"/>
      <c r="CS312" s="200"/>
      <c r="CT312" s="200"/>
      <c r="CU312" s="200"/>
      <c r="CV312" s="200"/>
      <c r="CW312" s="200"/>
      <c r="CX312" s="200"/>
      <c r="CY312" s="200"/>
      <c r="CZ312" s="200"/>
      <c r="DA312" s="200"/>
      <c r="DB312" s="200"/>
      <c r="DC312" s="200"/>
      <c r="DD312" s="200"/>
      <c r="DE312" s="200"/>
      <c r="DF312" s="200"/>
      <c r="DG312" s="200"/>
      <c r="DH312" s="200"/>
      <c r="DI312" s="200"/>
      <c r="DJ312" s="200"/>
      <c r="DK312" s="200"/>
      <c r="DL312" s="200"/>
      <c r="DM312" s="200"/>
      <c r="DN312" s="200"/>
      <c r="DO312" s="200"/>
      <c r="DP312" s="200"/>
      <c r="DQ312" s="200"/>
      <c r="DR312" s="200"/>
      <c r="DS312" s="200"/>
      <c r="DT312" s="200"/>
      <c r="DU312" s="200"/>
      <c r="DV312" s="200"/>
      <c r="DW312" s="200"/>
      <c r="DX312" s="200"/>
      <c r="DY312" s="200"/>
      <c r="DZ312" s="200"/>
      <c r="EA312" s="200"/>
      <c r="EB312" s="200"/>
      <c r="EC312" s="200"/>
      <c r="ED312" s="200"/>
      <c r="EE312" s="200"/>
      <c r="EF312" s="200"/>
      <c r="EG312" s="200"/>
      <c r="EH312" s="200"/>
      <c r="EI312" s="200"/>
      <c r="EJ312" s="200"/>
      <c r="EK312" s="200"/>
      <c r="EL312" s="200"/>
      <c r="EM312" s="200"/>
      <c r="EN312" s="200"/>
      <c r="EO312" s="200"/>
      <c r="EP312" s="200"/>
      <c r="EQ312" s="200"/>
      <c r="ER312" s="200"/>
      <c r="ES312" s="200"/>
      <c r="ET312" s="200"/>
      <c r="EU312" s="200"/>
      <c r="EV312" s="200"/>
      <c r="EW312" s="200"/>
      <c r="EX312" s="200"/>
      <c r="EY312" s="200"/>
      <c r="EZ312" s="200"/>
      <c r="FA312" s="200"/>
      <c r="FB312" s="200"/>
      <c r="FC312" s="200"/>
      <c r="FD312" s="200"/>
      <c r="FE312" s="200"/>
      <c r="FF312" s="200"/>
      <c r="FG312" s="200"/>
      <c r="FH312" s="200"/>
      <c r="FI312" s="200"/>
      <c r="FJ312" s="200"/>
      <c r="FK312" s="200"/>
      <c r="FL312" s="200"/>
      <c r="FM312" s="200"/>
      <c r="FN312" s="200"/>
      <c r="FO312" s="200"/>
      <c r="FP312" s="200"/>
      <c r="FQ312" s="200"/>
      <c r="FR312" s="200"/>
      <c r="FS312" s="200"/>
      <c r="FT312" s="200"/>
      <c r="FU312" s="200"/>
      <c r="FV312" s="200"/>
      <c r="FW312" s="200"/>
      <c r="FX312" s="200"/>
      <c r="FY312" s="200"/>
      <c r="FZ312" s="200"/>
      <c r="GA312" s="200"/>
      <c r="GB312" s="200"/>
      <c r="GC312" s="200"/>
      <c r="GD312" s="200"/>
      <c r="GE312" s="200"/>
      <c r="GF312" s="200"/>
      <c r="GG312" s="200"/>
      <c r="GH312" s="200"/>
      <c r="GI312" s="200"/>
      <c r="GJ312" s="200"/>
      <c r="GK312" s="200"/>
      <c r="GL312" s="200"/>
      <c r="GM312" s="200"/>
      <c r="GN312" s="200"/>
      <c r="GO312" s="200"/>
      <c r="GP312" s="200"/>
      <c r="GQ312" s="200"/>
      <c r="GR312" s="200"/>
      <c r="GS312" s="200"/>
      <c r="GT312" s="200"/>
      <c r="GU312" s="200"/>
      <c r="GV312" s="200"/>
      <c r="GW312" s="200"/>
      <c r="GX312" s="200"/>
      <c r="GY312" s="200"/>
      <c r="GZ312" s="200"/>
      <c r="HA312" s="200"/>
      <c r="HB312" s="200"/>
      <c r="HC312" s="200"/>
      <c r="HD312" s="200"/>
      <c r="HE312" s="200"/>
      <c r="HF312" s="200"/>
      <c r="HG312" s="200"/>
      <c r="HH312" s="200"/>
      <c r="HI312" s="200"/>
      <c r="HJ312" s="200"/>
      <c r="HK312" s="200"/>
      <c r="HL312" s="200"/>
      <c r="HM312" s="200"/>
      <c r="HN312" s="200"/>
      <c r="HO312" s="200"/>
      <c r="HP312" s="200"/>
      <c r="HQ312" s="200"/>
      <c r="HR312" s="200"/>
      <c r="HS312" s="200"/>
      <c r="HT312" s="200"/>
      <c r="HU312" s="200"/>
      <c r="HV312" s="200"/>
      <c r="HW312" s="200"/>
      <c r="HX312" s="200"/>
      <c r="HY312" s="200"/>
      <c r="HZ312" s="200"/>
      <c r="IA312" s="200"/>
      <c r="IB312" s="200"/>
      <c r="IC312" s="200"/>
      <c r="ID312" s="200"/>
      <c r="IE312" s="200"/>
      <c r="IF312" s="200"/>
      <c r="IG312" s="200"/>
      <c r="IH312" s="200"/>
      <c r="II312" s="200"/>
      <c r="IJ312" s="200"/>
      <c r="IK312" s="200"/>
      <c r="IL312" s="200"/>
      <c r="IM312" s="200"/>
      <c r="IN312" s="200"/>
      <c r="IO312" s="200"/>
      <c r="IP312" s="200"/>
      <c r="IQ312" s="200"/>
      <c r="IR312" s="200"/>
      <c r="IS312" s="200"/>
      <c r="IT312" s="200"/>
      <c r="IU312" s="178"/>
      <c r="IV312" s="178"/>
    </row>
    <row r="313" spans="1:256" s="191" customFormat="1" ht="15.75" x14ac:dyDescent="0.25">
      <c r="A313" s="217" t="s">
        <v>403</v>
      </c>
      <c r="B313" s="194" t="s">
        <v>584</v>
      </c>
      <c r="C313" s="194" t="s">
        <v>323</v>
      </c>
      <c r="D313" s="232"/>
      <c r="E313" s="259"/>
      <c r="F313" s="259"/>
      <c r="G313" s="260">
        <f>SUM(G314)</f>
        <v>412.71</v>
      </c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200"/>
      <c r="AU313" s="200"/>
      <c r="AV313" s="200"/>
      <c r="AW313" s="200"/>
      <c r="AX313" s="200"/>
      <c r="AY313" s="200"/>
      <c r="AZ313" s="200"/>
      <c r="BA313" s="200"/>
      <c r="BB313" s="200"/>
      <c r="BC313" s="200"/>
      <c r="BD313" s="200"/>
      <c r="BE313" s="200"/>
      <c r="BF313" s="200"/>
      <c r="BG313" s="200"/>
      <c r="BH313" s="200"/>
      <c r="BI313" s="200"/>
      <c r="BJ313" s="200"/>
      <c r="BK313" s="200"/>
      <c r="BL313" s="200"/>
      <c r="BM313" s="200"/>
      <c r="BN313" s="200"/>
      <c r="BO313" s="200"/>
      <c r="BP313" s="200"/>
      <c r="BQ313" s="200"/>
      <c r="BR313" s="200"/>
      <c r="BS313" s="200"/>
      <c r="BT313" s="200"/>
      <c r="BU313" s="200"/>
      <c r="BV313" s="200"/>
      <c r="BW313" s="200"/>
      <c r="BX313" s="200"/>
      <c r="BY313" s="200"/>
      <c r="BZ313" s="200"/>
      <c r="CA313" s="200"/>
      <c r="CB313" s="200"/>
      <c r="CC313" s="200"/>
      <c r="CD313" s="200"/>
      <c r="CE313" s="200"/>
      <c r="CF313" s="200"/>
      <c r="CG313" s="200"/>
      <c r="CH313" s="200"/>
      <c r="CI313" s="200"/>
      <c r="CJ313" s="200"/>
      <c r="CK313" s="200"/>
      <c r="CL313" s="200"/>
      <c r="CM313" s="200"/>
      <c r="CN313" s="200"/>
      <c r="CO313" s="200"/>
      <c r="CP313" s="200"/>
      <c r="CQ313" s="200"/>
      <c r="CR313" s="200"/>
      <c r="CS313" s="200"/>
      <c r="CT313" s="200"/>
      <c r="CU313" s="200"/>
      <c r="CV313" s="200"/>
      <c r="CW313" s="200"/>
      <c r="CX313" s="200"/>
      <c r="CY313" s="200"/>
      <c r="CZ313" s="200"/>
      <c r="DA313" s="200"/>
      <c r="DB313" s="200"/>
      <c r="DC313" s="200"/>
      <c r="DD313" s="200"/>
      <c r="DE313" s="200"/>
      <c r="DF313" s="200"/>
      <c r="DG313" s="200"/>
      <c r="DH313" s="200"/>
      <c r="DI313" s="200"/>
      <c r="DJ313" s="200"/>
      <c r="DK313" s="200"/>
      <c r="DL313" s="200"/>
      <c r="DM313" s="200"/>
      <c r="DN313" s="200"/>
      <c r="DO313" s="200"/>
      <c r="DP313" s="200"/>
      <c r="DQ313" s="200"/>
      <c r="DR313" s="200"/>
      <c r="DS313" s="200"/>
      <c r="DT313" s="200"/>
      <c r="DU313" s="200"/>
      <c r="DV313" s="200"/>
      <c r="DW313" s="200"/>
      <c r="DX313" s="200"/>
      <c r="DY313" s="200"/>
      <c r="DZ313" s="200"/>
      <c r="EA313" s="200"/>
      <c r="EB313" s="200"/>
      <c r="EC313" s="200"/>
      <c r="ED313" s="200"/>
      <c r="EE313" s="200"/>
      <c r="EF313" s="200"/>
      <c r="EG313" s="200"/>
      <c r="EH313" s="200"/>
      <c r="EI313" s="200"/>
      <c r="EJ313" s="200"/>
      <c r="EK313" s="200"/>
      <c r="EL313" s="200"/>
      <c r="EM313" s="200"/>
      <c r="EN313" s="200"/>
      <c r="EO313" s="200"/>
      <c r="EP313" s="200"/>
      <c r="EQ313" s="200"/>
      <c r="ER313" s="200"/>
      <c r="ES313" s="200"/>
      <c r="ET313" s="200"/>
      <c r="EU313" s="200"/>
      <c r="EV313" s="200"/>
      <c r="EW313" s="200"/>
      <c r="EX313" s="200"/>
      <c r="EY313" s="200"/>
      <c r="EZ313" s="200"/>
      <c r="FA313" s="200"/>
      <c r="FB313" s="200"/>
      <c r="FC313" s="200"/>
      <c r="FD313" s="200"/>
      <c r="FE313" s="200"/>
      <c r="FF313" s="200"/>
      <c r="FG313" s="200"/>
      <c r="FH313" s="200"/>
      <c r="FI313" s="200"/>
      <c r="FJ313" s="200"/>
      <c r="FK313" s="200"/>
      <c r="FL313" s="200"/>
      <c r="FM313" s="200"/>
      <c r="FN313" s="200"/>
      <c r="FO313" s="200"/>
      <c r="FP313" s="200"/>
      <c r="FQ313" s="200"/>
      <c r="FR313" s="200"/>
      <c r="FS313" s="200"/>
      <c r="FT313" s="200"/>
      <c r="FU313" s="200"/>
      <c r="FV313" s="200"/>
      <c r="FW313" s="200"/>
      <c r="FX313" s="200"/>
      <c r="FY313" s="200"/>
      <c r="FZ313" s="200"/>
      <c r="GA313" s="200"/>
      <c r="GB313" s="200"/>
      <c r="GC313" s="200"/>
      <c r="GD313" s="200"/>
      <c r="GE313" s="200"/>
      <c r="GF313" s="200"/>
      <c r="GG313" s="200"/>
      <c r="GH313" s="200"/>
      <c r="GI313" s="200"/>
      <c r="GJ313" s="200"/>
      <c r="GK313" s="200"/>
      <c r="GL313" s="200"/>
      <c r="GM313" s="200"/>
      <c r="GN313" s="200"/>
      <c r="GO313" s="200"/>
      <c r="GP313" s="200"/>
      <c r="GQ313" s="200"/>
      <c r="GR313" s="200"/>
      <c r="GS313" s="200"/>
      <c r="GT313" s="200"/>
      <c r="GU313" s="200"/>
      <c r="GV313" s="200"/>
      <c r="GW313" s="200"/>
      <c r="GX313" s="200"/>
      <c r="GY313" s="200"/>
      <c r="GZ313" s="200"/>
      <c r="HA313" s="200"/>
      <c r="HB313" s="200"/>
      <c r="HC313" s="200"/>
      <c r="HD313" s="200"/>
      <c r="HE313" s="200"/>
      <c r="HF313" s="200"/>
      <c r="HG313" s="200"/>
      <c r="HH313" s="200"/>
      <c r="HI313" s="200"/>
      <c r="HJ313" s="200"/>
      <c r="HK313" s="200"/>
      <c r="HL313" s="200"/>
      <c r="HM313" s="200"/>
      <c r="HN313" s="200"/>
      <c r="HO313" s="200"/>
      <c r="HP313" s="200"/>
      <c r="HQ313" s="200"/>
      <c r="HR313" s="200"/>
      <c r="HS313" s="200"/>
      <c r="HT313" s="200"/>
      <c r="HU313" s="200"/>
      <c r="HV313" s="200"/>
      <c r="HW313" s="200"/>
      <c r="HX313" s="200"/>
      <c r="HY313" s="200"/>
      <c r="HZ313" s="200"/>
      <c r="IA313" s="200"/>
      <c r="IB313" s="200"/>
      <c r="IC313" s="200"/>
      <c r="ID313" s="200"/>
      <c r="IE313" s="200"/>
      <c r="IF313" s="200"/>
      <c r="IG313" s="200"/>
      <c r="IH313" s="200"/>
      <c r="II313" s="200"/>
      <c r="IJ313" s="200"/>
      <c r="IK313" s="200"/>
      <c r="IL313" s="200"/>
      <c r="IM313" s="200"/>
      <c r="IN313" s="200"/>
      <c r="IO313" s="200"/>
      <c r="IP313" s="200"/>
      <c r="IQ313" s="200"/>
      <c r="IR313" s="200"/>
      <c r="IS313" s="200"/>
      <c r="IT313" s="200"/>
      <c r="IU313" s="210"/>
      <c r="IV313" s="210"/>
    </row>
    <row r="314" spans="1:256" s="241" customFormat="1" x14ac:dyDescent="0.2">
      <c r="A314" s="196" t="s">
        <v>438</v>
      </c>
      <c r="B314" s="197" t="s">
        <v>584</v>
      </c>
      <c r="C314" s="198" t="s">
        <v>323</v>
      </c>
      <c r="D314" s="198" t="s">
        <v>323</v>
      </c>
      <c r="E314" s="197"/>
      <c r="F314" s="197"/>
      <c r="G314" s="199">
        <f>SUM(G315)</f>
        <v>412.71</v>
      </c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2"/>
      <c r="BY314" s="172"/>
      <c r="BZ314" s="172"/>
      <c r="CA314" s="172"/>
      <c r="CB314" s="172"/>
      <c r="CC314" s="172"/>
      <c r="CD314" s="172"/>
      <c r="CE314" s="172"/>
      <c r="CF314" s="172"/>
      <c r="CG314" s="172"/>
      <c r="CH314" s="172"/>
      <c r="CI314" s="172"/>
      <c r="CJ314" s="172"/>
      <c r="CK314" s="172"/>
      <c r="CL314" s="172"/>
      <c r="CM314" s="172"/>
      <c r="CN314" s="172"/>
      <c r="CO314" s="172"/>
      <c r="CP314" s="172"/>
      <c r="CQ314" s="172"/>
      <c r="CR314" s="172"/>
      <c r="CS314" s="172"/>
      <c r="CT314" s="172"/>
      <c r="CU314" s="172"/>
      <c r="CV314" s="172"/>
      <c r="CW314" s="172"/>
      <c r="CX314" s="172"/>
      <c r="CY314" s="172"/>
      <c r="CZ314" s="172"/>
      <c r="DA314" s="172"/>
      <c r="DB314" s="172"/>
      <c r="DC314" s="172"/>
      <c r="DD314" s="172"/>
      <c r="DE314" s="172"/>
      <c r="DF314" s="172"/>
      <c r="DG314" s="172"/>
      <c r="DH314" s="172"/>
      <c r="DI314" s="172"/>
      <c r="DJ314" s="172"/>
      <c r="DK314" s="172"/>
      <c r="DL314" s="172"/>
      <c r="DM314" s="172"/>
      <c r="DN314" s="172"/>
      <c r="DO314" s="172"/>
      <c r="DP314" s="172"/>
      <c r="DQ314" s="172"/>
      <c r="DR314" s="172"/>
      <c r="DS314" s="172"/>
      <c r="DT314" s="172"/>
      <c r="DU314" s="172"/>
      <c r="DV314" s="172"/>
      <c r="DW314" s="172"/>
      <c r="DX314" s="172"/>
      <c r="DY314" s="172"/>
      <c r="DZ314" s="172"/>
      <c r="EA314" s="172"/>
      <c r="EB314" s="172"/>
      <c r="EC314" s="172"/>
      <c r="ED314" s="172"/>
      <c r="EE314" s="172"/>
      <c r="EF314" s="172"/>
      <c r="EG314" s="172"/>
      <c r="EH314" s="172"/>
      <c r="EI314" s="172"/>
      <c r="EJ314" s="172"/>
      <c r="EK314" s="172"/>
      <c r="EL314" s="172"/>
      <c r="EM314" s="172"/>
      <c r="EN314" s="172"/>
      <c r="EO314" s="172"/>
      <c r="EP314" s="172"/>
      <c r="EQ314" s="172"/>
      <c r="ER314" s="172"/>
      <c r="ES314" s="172"/>
      <c r="ET314" s="172"/>
      <c r="EU314" s="172"/>
      <c r="EV314" s="172"/>
      <c r="EW314" s="172"/>
      <c r="EX314" s="172"/>
      <c r="EY314" s="172"/>
      <c r="EZ314" s="172"/>
      <c r="FA314" s="172"/>
      <c r="FB314" s="172"/>
      <c r="FC314" s="172"/>
      <c r="FD314" s="172"/>
      <c r="FE314" s="172"/>
      <c r="FF314" s="172"/>
      <c r="FG314" s="172"/>
      <c r="FH314" s="172"/>
      <c r="FI314" s="172"/>
      <c r="FJ314" s="172"/>
      <c r="FK314" s="172"/>
      <c r="FL314" s="172"/>
      <c r="FM314" s="172"/>
      <c r="FN314" s="172"/>
      <c r="FO314" s="172"/>
      <c r="FP314" s="172"/>
      <c r="FQ314" s="172"/>
      <c r="FR314" s="172"/>
      <c r="FS314" s="172"/>
      <c r="FT314" s="172"/>
      <c r="FU314" s="172"/>
      <c r="FV314" s="172"/>
      <c r="FW314" s="172"/>
      <c r="FX314" s="172"/>
      <c r="FY314" s="172"/>
      <c r="FZ314" s="172"/>
      <c r="GA314" s="172"/>
      <c r="GB314" s="172"/>
      <c r="GC314" s="172"/>
      <c r="GD314" s="172"/>
      <c r="GE314" s="172"/>
      <c r="GF314" s="172"/>
      <c r="GG314" s="172"/>
      <c r="GH314" s="172"/>
      <c r="GI314" s="172"/>
      <c r="GJ314" s="172"/>
      <c r="GK314" s="172"/>
      <c r="GL314" s="172"/>
      <c r="GM314" s="172"/>
      <c r="GN314" s="172"/>
      <c r="GO314" s="172"/>
      <c r="GP314" s="172"/>
      <c r="GQ314" s="172"/>
      <c r="GR314" s="172"/>
      <c r="GS314" s="172"/>
      <c r="GT314" s="172"/>
      <c r="GU314" s="172"/>
      <c r="GV314" s="172"/>
      <c r="GW314" s="172"/>
      <c r="GX314" s="172"/>
      <c r="GY314" s="172"/>
      <c r="GZ314" s="172"/>
      <c r="HA314" s="172"/>
      <c r="HB314" s="172"/>
      <c r="HC314" s="172"/>
      <c r="HD314" s="172"/>
      <c r="HE314" s="172"/>
      <c r="HF314" s="172"/>
      <c r="HG314" s="172"/>
      <c r="HH314" s="172"/>
      <c r="HI314" s="172"/>
      <c r="HJ314" s="172"/>
      <c r="HK314" s="172"/>
      <c r="HL314" s="172"/>
      <c r="HM314" s="172"/>
      <c r="HN314" s="172"/>
      <c r="HO314" s="172"/>
      <c r="HP314" s="172"/>
      <c r="HQ314" s="172"/>
      <c r="HR314" s="172"/>
      <c r="HS314" s="172"/>
      <c r="HT314" s="172"/>
      <c r="HU314" s="172"/>
      <c r="HV314" s="172"/>
      <c r="HW314" s="172"/>
      <c r="HX314" s="172"/>
      <c r="HY314" s="172"/>
      <c r="HZ314" s="172"/>
      <c r="IA314" s="172"/>
      <c r="IB314" s="172"/>
      <c r="IC314" s="172"/>
      <c r="ID314" s="172"/>
      <c r="IE314" s="172"/>
      <c r="IF314" s="172"/>
      <c r="IG314" s="172"/>
      <c r="IH314" s="172"/>
      <c r="II314" s="172"/>
      <c r="IJ314" s="172"/>
      <c r="IK314" s="172"/>
      <c r="IL314" s="172"/>
      <c r="IM314" s="172"/>
      <c r="IN314" s="172"/>
      <c r="IO314" s="172"/>
      <c r="IP314" s="172"/>
      <c r="IQ314" s="172"/>
      <c r="IR314" s="172"/>
      <c r="IS314" s="172"/>
      <c r="IT314" s="172"/>
      <c r="IU314" s="172"/>
      <c r="IV314" s="172"/>
    </row>
    <row r="315" spans="1:256" ht="15" x14ac:dyDescent="0.25">
      <c r="A315" s="235" t="s">
        <v>439</v>
      </c>
      <c r="B315" s="261" t="s">
        <v>584</v>
      </c>
      <c r="C315" s="198" t="s">
        <v>323</v>
      </c>
      <c r="D315" s="197" t="s">
        <v>323</v>
      </c>
      <c r="E315" s="197" t="s">
        <v>349</v>
      </c>
      <c r="F315" s="197"/>
      <c r="G315" s="262">
        <f>SUM(G316)</f>
        <v>412.71</v>
      </c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0"/>
      <c r="AT315" s="200"/>
      <c r="AU315" s="200"/>
      <c r="AV315" s="200"/>
      <c r="AW315" s="200"/>
      <c r="AX315" s="200"/>
      <c r="AY315" s="200"/>
      <c r="AZ315" s="200"/>
      <c r="BA315" s="200"/>
      <c r="BB315" s="200"/>
      <c r="BC315" s="200"/>
      <c r="BD315" s="200"/>
      <c r="BE315" s="200"/>
      <c r="BF315" s="200"/>
      <c r="BG315" s="200"/>
      <c r="BH315" s="200"/>
      <c r="BI315" s="200"/>
      <c r="BJ315" s="200"/>
      <c r="BK315" s="200"/>
      <c r="BL315" s="200"/>
      <c r="BM315" s="200"/>
      <c r="BN315" s="200"/>
      <c r="BO315" s="200"/>
      <c r="BP315" s="200"/>
      <c r="BQ315" s="200"/>
      <c r="BR315" s="200"/>
      <c r="BS315" s="200"/>
      <c r="BT315" s="200"/>
      <c r="BU315" s="200"/>
      <c r="BV315" s="200"/>
      <c r="BW315" s="200"/>
      <c r="BX315" s="200"/>
      <c r="BY315" s="200"/>
      <c r="BZ315" s="200"/>
      <c r="CA315" s="200"/>
      <c r="CB315" s="200"/>
      <c r="CC315" s="200"/>
      <c r="CD315" s="200"/>
      <c r="CE315" s="200"/>
      <c r="CF315" s="200"/>
      <c r="CG315" s="200"/>
      <c r="CH315" s="200"/>
      <c r="CI315" s="200"/>
      <c r="CJ315" s="200"/>
      <c r="CK315" s="200"/>
      <c r="CL315" s="200"/>
      <c r="CM315" s="200"/>
      <c r="CN315" s="200"/>
      <c r="CO315" s="200"/>
      <c r="CP315" s="200"/>
      <c r="CQ315" s="200"/>
      <c r="CR315" s="200"/>
      <c r="CS315" s="200"/>
      <c r="CT315" s="200"/>
      <c r="CU315" s="200"/>
      <c r="CV315" s="200"/>
      <c r="CW315" s="200"/>
      <c r="CX315" s="200"/>
      <c r="CY315" s="200"/>
      <c r="CZ315" s="200"/>
      <c r="DA315" s="200"/>
      <c r="DB315" s="200"/>
      <c r="DC315" s="200"/>
      <c r="DD315" s="200"/>
      <c r="DE315" s="200"/>
      <c r="DF315" s="200"/>
      <c r="DG315" s="200"/>
      <c r="DH315" s="200"/>
      <c r="DI315" s="200"/>
      <c r="DJ315" s="200"/>
      <c r="DK315" s="200"/>
      <c r="DL315" s="200"/>
      <c r="DM315" s="200"/>
      <c r="DN315" s="200"/>
      <c r="DO315" s="200"/>
      <c r="DP315" s="200"/>
      <c r="DQ315" s="200"/>
      <c r="DR315" s="200"/>
      <c r="DS315" s="200"/>
      <c r="DT315" s="200"/>
      <c r="DU315" s="200"/>
      <c r="DV315" s="200"/>
      <c r="DW315" s="200"/>
      <c r="DX315" s="200"/>
      <c r="DY315" s="200"/>
      <c r="DZ315" s="200"/>
      <c r="EA315" s="200"/>
      <c r="EB315" s="200"/>
      <c r="EC315" s="200"/>
      <c r="ED315" s="200"/>
      <c r="EE315" s="200"/>
      <c r="EF315" s="200"/>
      <c r="EG315" s="200"/>
      <c r="EH315" s="200"/>
      <c r="EI315" s="200"/>
      <c r="EJ315" s="200"/>
      <c r="EK315" s="200"/>
      <c r="EL315" s="200"/>
      <c r="EM315" s="200"/>
      <c r="EN315" s="200"/>
      <c r="EO315" s="200"/>
      <c r="EP315" s="200"/>
      <c r="EQ315" s="200"/>
      <c r="ER315" s="200"/>
      <c r="ES315" s="200"/>
      <c r="ET315" s="200"/>
      <c r="EU315" s="200"/>
      <c r="EV315" s="200"/>
      <c r="EW315" s="200"/>
      <c r="EX315" s="200"/>
      <c r="EY315" s="200"/>
      <c r="EZ315" s="200"/>
      <c r="FA315" s="200"/>
      <c r="FB315" s="200"/>
      <c r="FC315" s="200"/>
      <c r="FD315" s="200"/>
      <c r="FE315" s="200"/>
      <c r="FF315" s="200"/>
      <c r="FG315" s="200"/>
      <c r="FH315" s="200"/>
      <c r="FI315" s="200"/>
      <c r="FJ315" s="200"/>
      <c r="FK315" s="200"/>
      <c r="FL315" s="200"/>
      <c r="FM315" s="200"/>
      <c r="FN315" s="200"/>
      <c r="FO315" s="200"/>
      <c r="FP315" s="200"/>
      <c r="FQ315" s="200"/>
      <c r="FR315" s="200"/>
      <c r="FS315" s="200"/>
      <c r="FT315" s="200"/>
      <c r="FU315" s="200"/>
      <c r="FV315" s="200"/>
      <c r="FW315" s="200"/>
      <c r="FX315" s="200"/>
      <c r="FY315" s="200"/>
      <c r="FZ315" s="200"/>
      <c r="GA315" s="200"/>
      <c r="GB315" s="200"/>
      <c r="GC315" s="200"/>
      <c r="GD315" s="200"/>
      <c r="GE315" s="200"/>
      <c r="GF315" s="200"/>
      <c r="GG315" s="200"/>
      <c r="GH315" s="200"/>
      <c r="GI315" s="200"/>
      <c r="GJ315" s="200"/>
      <c r="GK315" s="200"/>
      <c r="GL315" s="200"/>
      <c r="GM315" s="200"/>
      <c r="GN315" s="200"/>
      <c r="GO315" s="200"/>
      <c r="GP315" s="200"/>
      <c r="GQ315" s="200"/>
      <c r="GR315" s="200"/>
      <c r="GS315" s="200"/>
      <c r="GT315" s="200"/>
      <c r="GU315" s="200"/>
      <c r="GV315" s="200"/>
      <c r="GW315" s="200"/>
      <c r="GX315" s="200"/>
      <c r="GY315" s="200"/>
      <c r="GZ315" s="200"/>
      <c r="HA315" s="200"/>
      <c r="HB315" s="200"/>
      <c r="HC315" s="200"/>
      <c r="HD315" s="200"/>
      <c r="HE315" s="200"/>
      <c r="HF315" s="200"/>
      <c r="HG315" s="200"/>
      <c r="HH315" s="200"/>
      <c r="HI315" s="200"/>
      <c r="HJ315" s="200"/>
      <c r="HK315" s="200"/>
      <c r="HL315" s="200"/>
      <c r="HM315" s="200"/>
      <c r="HN315" s="200"/>
      <c r="HO315" s="200"/>
      <c r="HP315" s="200"/>
      <c r="HQ315" s="200"/>
      <c r="HR315" s="200"/>
      <c r="HS315" s="200"/>
      <c r="HT315" s="200"/>
      <c r="HU315" s="200"/>
      <c r="HV315" s="200"/>
      <c r="HW315" s="200"/>
      <c r="HX315" s="200"/>
      <c r="HY315" s="200"/>
      <c r="HZ315" s="200"/>
      <c r="IA315" s="200"/>
      <c r="IB315" s="200"/>
      <c r="IC315" s="200"/>
      <c r="ID315" s="200"/>
      <c r="IE315" s="200"/>
      <c r="IF315" s="200"/>
      <c r="IG315" s="200"/>
      <c r="IH315" s="200"/>
      <c r="II315" s="200"/>
      <c r="IJ315" s="200"/>
      <c r="IK315" s="200"/>
      <c r="IL315" s="200"/>
      <c r="IM315" s="200"/>
      <c r="IN315" s="200"/>
      <c r="IO315" s="200"/>
      <c r="IP315" s="200"/>
      <c r="IQ315" s="200"/>
      <c r="IR315" s="200"/>
      <c r="IS315" s="200"/>
      <c r="IT315" s="200"/>
    </row>
    <row r="316" spans="1:256" s="210" customFormat="1" ht="15" x14ac:dyDescent="0.25">
      <c r="A316" s="202" t="s">
        <v>348</v>
      </c>
      <c r="B316" s="204" t="s">
        <v>584</v>
      </c>
      <c r="C316" s="204" t="s">
        <v>323</v>
      </c>
      <c r="D316" s="222" t="s">
        <v>323</v>
      </c>
      <c r="E316" s="222" t="s">
        <v>349</v>
      </c>
      <c r="F316" s="222"/>
      <c r="G316" s="205">
        <f>SUM(G317)</f>
        <v>412.71</v>
      </c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0"/>
      <c r="AT316" s="200"/>
      <c r="AU316" s="200"/>
      <c r="AV316" s="200"/>
      <c r="AW316" s="200"/>
      <c r="AX316" s="200"/>
      <c r="AY316" s="200"/>
      <c r="AZ316" s="200"/>
      <c r="BA316" s="200"/>
      <c r="BB316" s="200"/>
      <c r="BC316" s="200"/>
      <c r="BD316" s="200"/>
      <c r="BE316" s="200"/>
      <c r="BF316" s="200"/>
      <c r="BG316" s="200"/>
      <c r="BH316" s="200"/>
      <c r="BI316" s="200"/>
      <c r="BJ316" s="200"/>
      <c r="BK316" s="200"/>
      <c r="BL316" s="200"/>
      <c r="BM316" s="200"/>
      <c r="BN316" s="200"/>
      <c r="BO316" s="200"/>
      <c r="BP316" s="200"/>
      <c r="BQ316" s="200"/>
      <c r="BR316" s="200"/>
      <c r="BS316" s="200"/>
      <c r="BT316" s="200"/>
      <c r="BU316" s="200"/>
      <c r="BV316" s="200"/>
      <c r="BW316" s="200"/>
      <c r="BX316" s="200"/>
      <c r="BY316" s="200"/>
      <c r="BZ316" s="200"/>
      <c r="CA316" s="200"/>
      <c r="CB316" s="200"/>
      <c r="CC316" s="200"/>
      <c r="CD316" s="200"/>
      <c r="CE316" s="200"/>
      <c r="CF316" s="200"/>
      <c r="CG316" s="200"/>
      <c r="CH316" s="200"/>
      <c r="CI316" s="200"/>
      <c r="CJ316" s="200"/>
      <c r="CK316" s="200"/>
      <c r="CL316" s="200"/>
      <c r="CM316" s="200"/>
      <c r="CN316" s="200"/>
      <c r="CO316" s="200"/>
      <c r="CP316" s="200"/>
      <c r="CQ316" s="200"/>
      <c r="CR316" s="200"/>
      <c r="CS316" s="200"/>
      <c r="CT316" s="200"/>
      <c r="CU316" s="200"/>
      <c r="CV316" s="200"/>
      <c r="CW316" s="200"/>
      <c r="CX316" s="200"/>
      <c r="CY316" s="200"/>
      <c r="CZ316" s="200"/>
      <c r="DA316" s="200"/>
      <c r="DB316" s="200"/>
      <c r="DC316" s="200"/>
      <c r="DD316" s="200"/>
      <c r="DE316" s="200"/>
      <c r="DF316" s="200"/>
      <c r="DG316" s="200"/>
      <c r="DH316" s="200"/>
      <c r="DI316" s="200"/>
      <c r="DJ316" s="200"/>
      <c r="DK316" s="200"/>
      <c r="DL316" s="200"/>
      <c r="DM316" s="200"/>
      <c r="DN316" s="200"/>
      <c r="DO316" s="200"/>
      <c r="DP316" s="200"/>
      <c r="DQ316" s="200"/>
      <c r="DR316" s="200"/>
      <c r="DS316" s="200"/>
      <c r="DT316" s="200"/>
      <c r="DU316" s="200"/>
      <c r="DV316" s="200"/>
      <c r="DW316" s="200"/>
      <c r="DX316" s="200"/>
      <c r="DY316" s="200"/>
      <c r="DZ316" s="200"/>
      <c r="EA316" s="200"/>
      <c r="EB316" s="200"/>
      <c r="EC316" s="200"/>
      <c r="ED316" s="200"/>
      <c r="EE316" s="200"/>
      <c r="EF316" s="200"/>
      <c r="EG316" s="200"/>
      <c r="EH316" s="200"/>
      <c r="EI316" s="200"/>
      <c r="EJ316" s="200"/>
      <c r="EK316" s="200"/>
      <c r="EL316" s="200"/>
      <c r="EM316" s="200"/>
      <c r="EN316" s="200"/>
      <c r="EO316" s="200"/>
      <c r="EP316" s="200"/>
      <c r="EQ316" s="200"/>
      <c r="ER316" s="200"/>
      <c r="ES316" s="200"/>
      <c r="ET316" s="200"/>
      <c r="EU316" s="200"/>
      <c r="EV316" s="200"/>
      <c r="EW316" s="200"/>
      <c r="EX316" s="200"/>
      <c r="EY316" s="200"/>
      <c r="EZ316" s="200"/>
      <c r="FA316" s="200"/>
      <c r="FB316" s="200"/>
      <c r="FC316" s="200"/>
      <c r="FD316" s="200"/>
      <c r="FE316" s="200"/>
      <c r="FF316" s="200"/>
      <c r="FG316" s="200"/>
      <c r="FH316" s="200"/>
      <c r="FI316" s="200"/>
      <c r="FJ316" s="200"/>
      <c r="FK316" s="200"/>
      <c r="FL316" s="200"/>
      <c r="FM316" s="200"/>
      <c r="FN316" s="200"/>
      <c r="FO316" s="200"/>
      <c r="FP316" s="200"/>
      <c r="FQ316" s="200"/>
      <c r="FR316" s="200"/>
      <c r="FS316" s="200"/>
      <c r="FT316" s="200"/>
      <c r="FU316" s="200"/>
      <c r="FV316" s="200"/>
      <c r="FW316" s="200"/>
      <c r="FX316" s="200"/>
      <c r="FY316" s="200"/>
      <c r="FZ316" s="200"/>
      <c r="GA316" s="200"/>
      <c r="GB316" s="200"/>
      <c r="GC316" s="200"/>
      <c r="GD316" s="200"/>
      <c r="GE316" s="200"/>
      <c r="GF316" s="200"/>
      <c r="GG316" s="200"/>
      <c r="GH316" s="200"/>
      <c r="GI316" s="200"/>
      <c r="GJ316" s="200"/>
      <c r="GK316" s="200"/>
      <c r="GL316" s="200"/>
      <c r="GM316" s="200"/>
      <c r="GN316" s="200"/>
      <c r="GO316" s="200"/>
      <c r="GP316" s="200"/>
      <c r="GQ316" s="200"/>
      <c r="GR316" s="200"/>
      <c r="GS316" s="200"/>
      <c r="GT316" s="200"/>
      <c r="GU316" s="200"/>
      <c r="GV316" s="200"/>
      <c r="GW316" s="200"/>
      <c r="GX316" s="200"/>
      <c r="GY316" s="200"/>
      <c r="GZ316" s="200"/>
      <c r="HA316" s="200"/>
      <c r="HB316" s="200"/>
      <c r="HC316" s="200"/>
      <c r="HD316" s="200"/>
      <c r="HE316" s="200"/>
      <c r="HF316" s="200"/>
      <c r="HG316" s="200"/>
      <c r="HH316" s="200"/>
      <c r="HI316" s="200"/>
      <c r="HJ316" s="200"/>
      <c r="HK316" s="200"/>
      <c r="HL316" s="200"/>
      <c r="HM316" s="200"/>
      <c r="HN316" s="200"/>
      <c r="HO316" s="200"/>
      <c r="HP316" s="200"/>
      <c r="HQ316" s="200"/>
      <c r="HR316" s="200"/>
      <c r="HS316" s="200"/>
      <c r="HT316" s="200"/>
      <c r="HU316" s="200"/>
      <c r="HV316" s="200"/>
      <c r="HW316" s="200"/>
      <c r="HX316" s="200"/>
      <c r="HY316" s="200"/>
      <c r="HZ316" s="200"/>
      <c r="IA316" s="200"/>
      <c r="IB316" s="200"/>
      <c r="IC316" s="200"/>
      <c r="ID316" s="200"/>
      <c r="IE316" s="200"/>
      <c r="IF316" s="200"/>
      <c r="IG316" s="200"/>
      <c r="IH316" s="200"/>
      <c r="II316" s="200"/>
      <c r="IJ316" s="200"/>
      <c r="IK316" s="200"/>
      <c r="IL316" s="200"/>
      <c r="IM316" s="200"/>
      <c r="IN316" s="200"/>
      <c r="IO316" s="200"/>
      <c r="IP316" s="200"/>
      <c r="IQ316" s="200"/>
      <c r="IR316" s="200"/>
      <c r="IS316" s="200"/>
      <c r="IT316" s="200"/>
      <c r="IU316" s="178"/>
      <c r="IV316" s="178"/>
    </row>
    <row r="317" spans="1:256" s="172" customFormat="1" ht="15" x14ac:dyDescent="0.25">
      <c r="A317" s="206" t="s">
        <v>320</v>
      </c>
      <c r="B317" s="208" t="s">
        <v>584</v>
      </c>
      <c r="C317" s="208" t="s">
        <v>323</v>
      </c>
      <c r="D317" s="207" t="s">
        <v>323</v>
      </c>
      <c r="E317" s="207" t="s">
        <v>349</v>
      </c>
      <c r="F317" s="207" t="s">
        <v>321</v>
      </c>
      <c r="G317" s="209">
        <v>412.71</v>
      </c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  <c r="BI317" s="211"/>
      <c r="BJ317" s="211"/>
      <c r="BK317" s="211"/>
      <c r="BL317" s="211"/>
      <c r="BM317" s="211"/>
      <c r="BN317" s="211"/>
      <c r="BO317" s="211"/>
      <c r="BP317" s="211"/>
      <c r="BQ317" s="211"/>
      <c r="BR317" s="211"/>
      <c r="BS317" s="211"/>
      <c r="BT317" s="211"/>
      <c r="BU317" s="211"/>
      <c r="BV317" s="211"/>
      <c r="BW317" s="211"/>
      <c r="BX317" s="211"/>
      <c r="BY317" s="211"/>
      <c r="BZ317" s="211"/>
      <c r="CA317" s="211"/>
      <c r="CB317" s="211"/>
      <c r="CC317" s="211"/>
      <c r="CD317" s="211"/>
      <c r="CE317" s="211"/>
      <c r="CF317" s="211"/>
      <c r="CG317" s="211"/>
      <c r="CH317" s="211"/>
      <c r="CI317" s="211"/>
      <c r="CJ317" s="211"/>
      <c r="CK317" s="211"/>
      <c r="CL317" s="211"/>
      <c r="CM317" s="211"/>
      <c r="CN317" s="211"/>
      <c r="CO317" s="211"/>
      <c r="CP317" s="211"/>
      <c r="CQ317" s="211"/>
      <c r="CR317" s="211"/>
      <c r="CS317" s="211"/>
      <c r="CT317" s="211"/>
      <c r="CU317" s="211"/>
      <c r="CV317" s="211"/>
      <c r="CW317" s="211"/>
      <c r="CX317" s="211"/>
      <c r="CY317" s="211"/>
      <c r="CZ317" s="211"/>
      <c r="DA317" s="211"/>
      <c r="DB317" s="211"/>
      <c r="DC317" s="211"/>
      <c r="DD317" s="211"/>
      <c r="DE317" s="211"/>
      <c r="DF317" s="211"/>
      <c r="DG317" s="211"/>
      <c r="DH317" s="211"/>
      <c r="DI317" s="211"/>
      <c r="DJ317" s="211"/>
      <c r="DK317" s="211"/>
      <c r="DL317" s="211"/>
      <c r="DM317" s="211"/>
      <c r="DN317" s="211"/>
      <c r="DO317" s="211"/>
      <c r="DP317" s="211"/>
      <c r="DQ317" s="211"/>
      <c r="DR317" s="211"/>
      <c r="DS317" s="211"/>
      <c r="DT317" s="211"/>
      <c r="DU317" s="211"/>
      <c r="DV317" s="211"/>
      <c r="DW317" s="211"/>
      <c r="DX317" s="211"/>
      <c r="DY317" s="211"/>
      <c r="DZ317" s="211"/>
      <c r="EA317" s="211"/>
      <c r="EB317" s="211"/>
      <c r="EC317" s="211"/>
      <c r="ED317" s="211"/>
      <c r="EE317" s="211"/>
      <c r="EF317" s="211"/>
      <c r="EG317" s="211"/>
      <c r="EH317" s="211"/>
      <c r="EI317" s="211"/>
      <c r="EJ317" s="211"/>
      <c r="EK317" s="211"/>
      <c r="EL317" s="211"/>
      <c r="EM317" s="211"/>
      <c r="EN317" s="211"/>
      <c r="EO317" s="211"/>
      <c r="EP317" s="211"/>
      <c r="EQ317" s="211"/>
      <c r="ER317" s="211"/>
      <c r="ES317" s="211"/>
      <c r="ET317" s="211"/>
      <c r="EU317" s="211"/>
      <c r="EV317" s="211"/>
      <c r="EW317" s="211"/>
      <c r="EX317" s="211"/>
      <c r="EY317" s="211"/>
      <c r="EZ317" s="211"/>
      <c r="FA317" s="211"/>
      <c r="FB317" s="211"/>
      <c r="FC317" s="211"/>
      <c r="FD317" s="211"/>
      <c r="FE317" s="211"/>
      <c r="FF317" s="211"/>
      <c r="FG317" s="211"/>
      <c r="FH317" s="211"/>
      <c r="FI317" s="211"/>
      <c r="FJ317" s="211"/>
      <c r="FK317" s="211"/>
      <c r="FL317" s="211"/>
      <c r="FM317" s="211"/>
      <c r="FN317" s="211"/>
      <c r="FO317" s="211"/>
      <c r="FP317" s="211"/>
      <c r="FQ317" s="211"/>
      <c r="FR317" s="211"/>
      <c r="FS317" s="211"/>
      <c r="FT317" s="211"/>
      <c r="FU317" s="211"/>
      <c r="FV317" s="211"/>
      <c r="FW317" s="211"/>
      <c r="FX317" s="211"/>
      <c r="FY317" s="211"/>
      <c r="FZ317" s="211"/>
      <c r="GA317" s="211"/>
      <c r="GB317" s="211"/>
      <c r="GC317" s="211"/>
      <c r="GD317" s="211"/>
      <c r="GE317" s="211"/>
      <c r="GF317" s="211"/>
      <c r="GG317" s="211"/>
      <c r="GH317" s="211"/>
      <c r="GI317" s="211"/>
      <c r="GJ317" s="211"/>
      <c r="GK317" s="211"/>
      <c r="GL317" s="211"/>
      <c r="GM317" s="211"/>
      <c r="GN317" s="211"/>
      <c r="GO317" s="211"/>
      <c r="GP317" s="211"/>
      <c r="GQ317" s="211"/>
      <c r="GR317" s="211"/>
      <c r="GS317" s="211"/>
      <c r="GT317" s="211"/>
      <c r="GU317" s="211"/>
      <c r="GV317" s="211"/>
      <c r="GW317" s="211"/>
      <c r="GX317" s="211"/>
      <c r="GY317" s="211"/>
      <c r="GZ317" s="211"/>
      <c r="HA317" s="211"/>
      <c r="HB317" s="211"/>
      <c r="HC317" s="211"/>
      <c r="HD317" s="211"/>
      <c r="HE317" s="211"/>
      <c r="HF317" s="211"/>
      <c r="HG317" s="211"/>
      <c r="HH317" s="211"/>
      <c r="HI317" s="211"/>
      <c r="HJ317" s="211"/>
      <c r="HK317" s="211"/>
      <c r="HL317" s="211"/>
      <c r="HM317" s="211"/>
      <c r="HN317" s="211"/>
      <c r="HO317" s="211"/>
      <c r="HP317" s="211"/>
      <c r="HQ317" s="211"/>
      <c r="HR317" s="211"/>
      <c r="HS317" s="211"/>
      <c r="HT317" s="211"/>
      <c r="HU317" s="211"/>
      <c r="HV317" s="211"/>
      <c r="HW317" s="211"/>
      <c r="HX317" s="211"/>
      <c r="HY317" s="211"/>
      <c r="HZ317" s="211"/>
      <c r="IA317" s="211"/>
      <c r="IB317" s="211"/>
      <c r="IC317" s="211"/>
      <c r="ID317" s="211"/>
      <c r="IE317" s="211"/>
      <c r="IF317" s="211"/>
      <c r="IG317" s="211"/>
      <c r="IH317" s="211"/>
      <c r="II317" s="211"/>
      <c r="IJ317" s="211"/>
      <c r="IK317" s="211"/>
      <c r="IL317" s="211"/>
      <c r="IM317" s="211"/>
      <c r="IN317" s="211"/>
      <c r="IO317" s="211"/>
      <c r="IP317" s="211"/>
      <c r="IQ317" s="211"/>
      <c r="IR317" s="211"/>
      <c r="IS317" s="211"/>
      <c r="IT317" s="211"/>
      <c r="IU317" s="178"/>
      <c r="IV317" s="178"/>
    </row>
    <row r="318" spans="1:256" ht="15.75" x14ac:dyDescent="0.25">
      <c r="A318" s="192" t="s">
        <v>451</v>
      </c>
      <c r="B318" s="258">
        <v>510</v>
      </c>
      <c r="C318" s="194" t="s">
        <v>328</v>
      </c>
      <c r="D318" s="259"/>
      <c r="E318" s="259"/>
      <c r="F318" s="239"/>
      <c r="G318" s="260">
        <f>SUM(G319)</f>
        <v>1551.28</v>
      </c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0"/>
      <c r="AT318" s="200"/>
      <c r="AU318" s="200"/>
      <c r="AV318" s="200"/>
      <c r="AW318" s="200"/>
      <c r="AX318" s="200"/>
      <c r="AY318" s="200"/>
      <c r="AZ318" s="200"/>
      <c r="BA318" s="200"/>
      <c r="BB318" s="200"/>
      <c r="BC318" s="200"/>
      <c r="BD318" s="200"/>
      <c r="BE318" s="200"/>
      <c r="BF318" s="200"/>
      <c r="BG318" s="200"/>
      <c r="BH318" s="200"/>
      <c r="BI318" s="200"/>
      <c r="BJ318" s="200"/>
      <c r="BK318" s="200"/>
      <c r="BL318" s="200"/>
      <c r="BM318" s="200"/>
      <c r="BN318" s="200"/>
      <c r="BO318" s="200"/>
      <c r="BP318" s="200"/>
      <c r="BQ318" s="200"/>
      <c r="BR318" s="200"/>
      <c r="BS318" s="200"/>
      <c r="BT318" s="200"/>
      <c r="BU318" s="200"/>
      <c r="BV318" s="200"/>
      <c r="BW318" s="200"/>
      <c r="BX318" s="200"/>
      <c r="BY318" s="200"/>
      <c r="BZ318" s="200"/>
      <c r="CA318" s="200"/>
      <c r="CB318" s="200"/>
      <c r="CC318" s="200"/>
      <c r="CD318" s="200"/>
      <c r="CE318" s="200"/>
      <c r="CF318" s="200"/>
      <c r="CG318" s="200"/>
      <c r="CH318" s="200"/>
      <c r="CI318" s="200"/>
      <c r="CJ318" s="200"/>
      <c r="CK318" s="200"/>
      <c r="CL318" s="200"/>
      <c r="CM318" s="200"/>
      <c r="CN318" s="200"/>
      <c r="CO318" s="200"/>
      <c r="CP318" s="200"/>
      <c r="CQ318" s="200"/>
      <c r="CR318" s="200"/>
      <c r="CS318" s="200"/>
      <c r="CT318" s="200"/>
      <c r="CU318" s="200"/>
      <c r="CV318" s="200"/>
      <c r="CW318" s="200"/>
      <c r="CX318" s="200"/>
      <c r="CY318" s="200"/>
      <c r="CZ318" s="200"/>
      <c r="DA318" s="200"/>
      <c r="DB318" s="200"/>
      <c r="DC318" s="200"/>
      <c r="DD318" s="200"/>
      <c r="DE318" s="200"/>
      <c r="DF318" s="200"/>
      <c r="DG318" s="200"/>
      <c r="DH318" s="200"/>
      <c r="DI318" s="200"/>
      <c r="DJ318" s="200"/>
      <c r="DK318" s="200"/>
      <c r="DL318" s="200"/>
      <c r="DM318" s="200"/>
      <c r="DN318" s="200"/>
      <c r="DO318" s="200"/>
      <c r="DP318" s="200"/>
      <c r="DQ318" s="200"/>
      <c r="DR318" s="200"/>
      <c r="DS318" s="200"/>
      <c r="DT318" s="200"/>
      <c r="DU318" s="200"/>
      <c r="DV318" s="200"/>
      <c r="DW318" s="200"/>
      <c r="DX318" s="200"/>
      <c r="DY318" s="200"/>
      <c r="DZ318" s="200"/>
      <c r="EA318" s="200"/>
      <c r="EB318" s="200"/>
      <c r="EC318" s="200"/>
      <c r="ED318" s="200"/>
      <c r="EE318" s="200"/>
      <c r="EF318" s="200"/>
      <c r="EG318" s="200"/>
      <c r="EH318" s="200"/>
      <c r="EI318" s="200"/>
      <c r="EJ318" s="200"/>
      <c r="EK318" s="200"/>
      <c r="EL318" s="200"/>
      <c r="EM318" s="200"/>
      <c r="EN318" s="200"/>
      <c r="EO318" s="200"/>
      <c r="EP318" s="200"/>
      <c r="EQ318" s="200"/>
      <c r="ER318" s="200"/>
      <c r="ES318" s="200"/>
      <c r="ET318" s="200"/>
      <c r="EU318" s="200"/>
      <c r="EV318" s="200"/>
      <c r="EW318" s="200"/>
      <c r="EX318" s="200"/>
      <c r="EY318" s="200"/>
      <c r="EZ318" s="200"/>
      <c r="FA318" s="200"/>
      <c r="FB318" s="200"/>
      <c r="FC318" s="200"/>
      <c r="FD318" s="200"/>
      <c r="FE318" s="200"/>
      <c r="FF318" s="200"/>
      <c r="FG318" s="200"/>
      <c r="FH318" s="200"/>
      <c r="FI318" s="200"/>
      <c r="FJ318" s="200"/>
      <c r="FK318" s="200"/>
      <c r="FL318" s="200"/>
      <c r="FM318" s="200"/>
      <c r="FN318" s="200"/>
      <c r="FO318" s="200"/>
      <c r="FP318" s="200"/>
      <c r="FQ318" s="200"/>
      <c r="FR318" s="200"/>
      <c r="FS318" s="200"/>
      <c r="FT318" s="200"/>
      <c r="FU318" s="200"/>
      <c r="FV318" s="200"/>
      <c r="FW318" s="200"/>
      <c r="FX318" s="200"/>
      <c r="FY318" s="200"/>
      <c r="FZ318" s="200"/>
      <c r="GA318" s="200"/>
      <c r="GB318" s="200"/>
      <c r="GC318" s="200"/>
      <c r="GD318" s="200"/>
      <c r="GE318" s="200"/>
      <c r="GF318" s="200"/>
      <c r="GG318" s="200"/>
      <c r="GH318" s="200"/>
      <c r="GI318" s="200"/>
      <c r="GJ318" s="200"/>
      <c r="GK318" s="200"/>
      <c r="GL318" s="200"/>
      <c r="GM318" s="200"/>
      <c r="GN318" s="200"/>
      <c r="GO318" s="200"/>
      <c r="GP318" s="200"/>
      <c r="GQ318" s="200"/>
      <c r="GR318" s="200"/>
      <c r="GS318" s="200"/>
      <c r="GT318" s="200"/>
      <c r="GU318" s="200"/>
      <c r="GV318" s="200"/>
      <c r="GW318" s="200"/>
      <c r="GX318" s="200"/>
      <c r="GY318" s="200"/>
      <c r="GZ318" s="200"/>
      <c r="HA318" s="200"/>
      <c r="HB318" s="200"/>
      <c r="HC318" s="200"/>
      <c r="HD318" s="200"/>
      <c r="HE318" s="200"/>
      <c r="HF318" s="200"/>
      <c r="HG318" s="200"/>
      <c r="HH318" s="200"/>
      <c r="HI318" s="200"/>
      <c r="HJ318" s="200"/>
      <c r="HK318" s="200"/>
      <c r="HL318" s="200"/>
      <c r="HM318" s="200"/>
      <c r="HN318" s="200"/>
      <c r="HO318" s="200"/>
      <c r="HP318" s="200"/>
      <c r="HQ318" s="200"/>
      <c r="HR318" s="200"/>
      <c r="HS318" s="200"/>
      <c r="HT318" s="200"/>
      <c r="HU318" s="200"/>
      <c r="HV318" s="200"/>
      <c r="HW318" s="200"/>
      <c r="HX318" s="200"/>
      <c r="HY318" s="200"/>
      <c r="HZ318" s="200"/>
      <c r="IA318" s="200"/>
      <c r="IB318" s="200"/>
      <c r="IC318" s="200"/>
      <c r="ID318" s="200"/>
      <c r="IE318" s="200"/>
      <c r="IF318" s="200"/>
      <c r="IG318" s="200"/>
      <c r="IH318" s="200"/>
      <c r="II318" s="200"/>
      <c r="IJ318" s="200"/>
      <c r="IK318" s="200"/>
      <c r="IL318" s="200"/>
      <c r="IM318" s="200"/>
      <c r="IN318" s="200"/>
      <c r="IO318" s="200"/>
      <c r="IP318" s="200"/>
      <c r="IQ318" s="200"/>
      <c r="IR318" s="200"/>
      <c r="IS318" s="200"/>
      <c r="IT318" s="200"/>
    </row>
    <row r="319" spans="1:256" ht="15" x14ac:dyDescent="0.25">
      <c r="A319" s="226" t="s">
        <v>632</v>
      </c>
      <c r="B319" s="198" t="s">
        <v>584</v>
      </c>
      <c r="C319" s="197" t="s">
        <v>328</v>
      </c>
      <c r="D319" s="197" t="s">
        <v>328</v>
      </c>
      <c r="E319" s="197"/>
      <c r="F319" s="239"/>
      <c r="G319" s="262">
        <f>SUM(G320)</f>
        <v>1551.28</v>
      </c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Q319" s="200"/>
      <c r="AR319" s="200"/>
      <c r="AS319" s="200"/>
      <c r="AT319" s="200"/>
      <c r="AU319" s="200"/>
      <c r="AV319" s="200"/>
      <c r="AW319" s="200"/>
      <c r="AX319" s="200"/>
      <c r="AY319" s="200"/>
      <c r="AZ319" s="200"/>
      <c r="BA319" s="200"/>
      <c r="BB319" s="200"/>
      <c r="BC319" s="200"/>
      <c r="BD319" s="200"/>
      <c r="BE319" s="200"/>
      <c r="BF319" s="200"/>
      <c r="BG319" s="200"/>
      <c r="BH319" s="200"/>
      <c r="BI319" s="200"/>
      <c r="BJ319" s="200"/>
      <c r="BK319" s="200"/>
      <c r="BL319" s="200"/>
      <c r="BM319" s="200"/>
      <c r="BN319" s="200"/>
      <c r="BO319" s="200"/>
      <c r="BP319" s="200"/>
      <c r="BQ319" s="200"/>
      <c r="BR319" s="200"/>
      <c r="BS319" s="200"/>
      <c r="BT319" s="200"/>
      <c r="BU319" s="200"/>
      <c r="BV319" s="200"/>
      <c r="BW319" s="200"/>
      <c r="BX319" s="200"/>
      <c r="BY319" s="200"/>
      <c r="BZ319" s="200"/>
      <c r="CA319" s="200"/>
      <c r="CB319" s="200"/>
      <c r="CC319" s="200"/>
      <c r="CD319" s="200"/>
      <c r="CE319" s="200"/>
      <c r="CF319" s="200"/>
      <c r="CG319" s="200"/>
      <c r="CH319" s="200"/>
      <c r="CI319" s="200"/>
      <c r="CJ319" s="200"/>
      <c r="CK319" s="200"/>
      <c r="CL319" s="200"/>
      <c r="CM319" s="200"/>
      <c r="CN319" s="200"/>
      <c r="CO319" s="200"/>
      <c r="CP319" s="200"/>
      <c r="CQ319" s="200"/>
      <c r="CR319" s="200"/>
      <c r="CS319" s="200"/>
      <c r="CT319" s="200"/>
      <c r="CU319" s="200"/>
      <c r="CV319" s="200"/>
      <c r="CW319" s="200"/>
      <c r="CX319" s="200"/>
      <c r="CY319" s="200"/>
      <c r="CZ319" s="200"/>
      <c r="DA319" s="200"/>
      <c r="DB319" s="200"/>
      <c r="DC319" s="200"/>
      <c r="DD319" s="200"/>
      <c r="DE319" s="200"/>
      <c r="DF319" s="200"/>
      <c r="DG319" s="200"/>
      <c r="DH319" s="200"/>
      <c r="DI319" s="200"/>
      <c r="DJ319" s="200"/>
      <c r="DK319" s="200"/>
      <c r="DL319" s="200"/>
      <c r="DM319" s="200"/>
      <c r="DN319" s="200"/>
      <c r="DO319" s="200"/>
      <c r="DP319" s="200"/>
      <c r="DQ319" s="200"/>
      <c r="DR319" s="200"/>
      <c r="DS319" s="200"/>
      <c r="DT319" s="200"/>
      <c r="DU319" s="200"/>
      <c r="DV319" s="200"/>
      <c r="DW319" s="200"/>
      <c r="DX319" s="200"/>
      <c r="DY319" s="200"/>
      <c r="DZ319" s="200"/>
      <c r="EA319" s="200"/>
      <c r="EB319" s="200"/>
      <c r="EC319" s="200"/>
      <c r="ED319" s="200"/>
      <c r="EE319" s="200"/>
      <c r="EF319" s="200"/>
      <c r="EG319" s="200"/>
      <c r="EH319" s="200"/>
      <c r="EI319" s="200"/>
      <c r="EJ319" s="200"/>
      <c r="EK319" s="200"/>
      <c r="EL319" s="200"/>
      <c r="EM319" s="200"/>
      <c r="EN319" s="200"/>
      <c r="EO319" s="200"/>
      <c r="EP319" s="200"/>
      <c r="EQ319" s="200"/>
      <c r="ER319" s="200"/>
      <c r="ES319" s="200"/>
      <c r="ET319" s="200"/>
      <c r="EU319" s="200"/>
      <c r="EV319" s="200"/>
      <c r="EW319" s="200"/>
      <c r="EX319" s="200"/>
      <c r="EY319" s="200"/>
      <c r="EZ319" s="200"/>
      <c r="FA319" s="200"/>
      <c r="FB319" s="200"/>
      <c r="FC319" s="200"/>
      <c r="FD319" s="200"/>
      <c r="FE319" s="200"/>
      <c r="FF319" s="200"/>
      <c r="FG319" s="200"/>
      <c r="FH319" s="200"/>
      <c r="FI319" s="200"/>
      <c r="FJ319" s="200"/>
      <c r="FK319" s="200"/>
      <c r="FL319" s="200"/>
      <c r="FM319" s="200"/>
      <c r="FN319" s="200"/>
      <c r="FO319" s="200"/>
      <c r="FP319" s="200"/>
      <c r="FQ319" s="200"/>
      <c r="FR319" s="200"/>
      <c r="FS319" s="200"/>
      <c r="FT319" s="200"/>
      <c r="FU319" s="200"/>
      <c r="FV319" s="200"/>
      <c r="FW319" s="200"/>
      <c r="FX319" s="200"/>
      <c r="FY319" s="200"/>
      <c r="FZ319" s="200"/>
      <c r="GA319" s="200"/>
      <c r="GB319" s="200"/>
      <c r="GC319" s="200"/>
      <c r="GD319" s="200"/>
      <c r="GE319" s="200"/>
      <c r="GF319" s="200"/>
      <c r="GG319" s="200"/>
      <c r="GH319" s="200"/>
      <c r="GI319" s="200"/>
      <c r="GJ319" s="200"/>
      <c r="GK319" s="200"/>
      <c r="GL319" s="200"/>
      <c r="GM319" s="200"/>
      <c r="GN319" s="200"/>
      <c r="GO319" s="200"/>
      <c r="GP319" s="200"/>
      <c r="GQ319" s="200"/>
      <c r="GR319" s="200"/>
      <c r="GS319" s="200"/>
      <c r="GT319" s="200"/>
      <c r="GU319" s="200"/>
      <c r="GV319" s="200"/>
      <c r="GW319" s="200"/>
      <c r="GX319" s="200"/>
      <c r="GY319" s="200"/>
      <c r="GZ319" s="200"/>
      <c r="HA319" s="200"/>
      <c r="HB319" s="200"/>
      <c r="HC319" s="200"/>
      <c r="HD319" s="200"/>
      <c r="HE319" s="200"/>
      <c r="HF319" s="200"/>
      <c r="HG319" s="200"/>
      <c r="HH319" s="200"/>
      <c r="HI319" s="200"/>
      <c r="HJ319" s="200"/>
      <c r="HK319" s="200"/>
      <c r="HL319" s="200"/>
      <c r="HM319" s="200"/>
      <c r="HN319" s="200"/>
      <c r="HO319" s="200"/>
      <c r="HP319" s="200"/>
      <c r="HQ319" s="200"/>
      <c r="HR319" s="200"/>
      <c r="HS319" s="200"/>
      <c r="HT319" s="200"/>
      <c r="HU319" s="200"/>
      <c r="HV319" s="200"/>
      <c r="HW319" s="200"/>
      <c r="HX319" s="200"/>
      <c r="HY319" s="200"/>
      <c r="HZ319" s="200"/>
      <c r="IA319" s="200"/>
      <c r="IB319" s="200"/>
      <c r="IC319" s="200"/>
      <c r="ID319" s="200"/>
      <c r="IE319" s="200"/>
      <c r="IF319" s="200"/>
      <c r="IG319" s="200"/>
      <c r="IH319" s="200"/>
      <c r="II319" s="200"/>
      <c r="IJ319" s="200"/>
      <c r="IK319" s="200"/>
      <c r="IL319" s="200"/>
      <c r="IM319" s="200"/>
      <c r="IN319" s="200"/>
      <c r="IO319" s="200"/>
      <c r="IP319" s="200"/>
      <c r="IQ319" s="200"/>
      <c r="IR319" s="200"/>
      <c r="IS319" s="200"/>
      <c r="IT319" s="200"/>
    </row>
    <row r="320" spans="1:256" s="172" customFormat="1" ht="15" x14ac:dyDescent="0.25">
      <c r="A320" s="196" t="s">
        <v>633</v>
      </c>
      <c r="B320" s="198" t="s">
        <v>584</v>
      </c>
      <c r="C320" s="197" t="s">
        <v>328</v>
      </c>
      <c r="D320" s="197" t="s">
        <v>328</v>
      </c>
      <c r="E320" s="197"/>
      <c r="F320" s="222"/>
      <c r="G320" s="199">
        <f>SUM(G321)</f>
        <v>1551.28</v>
      </c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  <c r="BA320" s="191"/>
      <c r="BB320" s="191"/>
      <c r="BC320" s="191"/>
      <c r="BD320" s="191"/>
      <c r="BE320" s="191"/>
      <c r="BF320" s="191"/>
      <c r="BG320" s="191"/>
      <c r="BH320" s="191"/>
      <c r="BI320" s="191"/>
      <c r="BJ320" s="191"/>
      <c r="BK320" s="191"/>
      <c r="BL320" s="191"/>
      <c r="BM320" s="191"/>
      <c r="BN320" s="191"/>
      <c r="BO320" s="191"/>
      <c r="BP320" s="191"/>
      <c r="BQ320" s="191"/>
      <c r="BR320" s="191"/>
      <c r="BS320" s="191"/>
      <c r="BT320" s="191"/>
      <c r="BU320" s="191"/>
      <c r="BV320" s="191"/>
      <c r="BW320" s="191"/>
      <c r="BX320" s="191"/>
      <c r="BY320" s="191"/>
      <c r="BZ320" s="191"/>
      <c r="CA320" s="191"/>
      <c r="CB320" s="191"/>
      <c r="CC320" s="191"/>
      <c r="CD320" s="191"/>
      <c r="CE320" s="191"/>
      <c r="CF320" s="191"/>
      <c r="CG320" s="191"/>
      <c r="CH320" s="191"/>
      <c r="CI320" s="191"/>
      <c r="CJ320" s="191"/>
      <c r="CK320" s="191"/>
      <c r="CL320" s="191"/>
      <c r="CM320" s="191"/>
      <c r="CN320" s="191"/>
      <c r="CO320" s="191"/>
      <c r="CP320" s="191"/>
      <c r="CQ320" s="191"/>
      <c r="CR320" s="191"/>
      <c r="CS320" s="191"/>
      <c r="CT320" s="191"/>
      <c r="CU320" s="191"/>
      <c r="CV320" s="191"/>
      <c r="CW320" s="191"/>
      <c r="CX320" s="191"/>
      <c r="CY320" s="191"/>
      <c r="CZ320" s="191"/>
      <c r="DA320" s="191"/>
      <c r="DB320" s="191"/>
      <c r="DC320" s="191"/>
      <c r="DD320" s="191"/>
      <c r="DE320" s="191"/>
      <c r="DF320" s="191"/>
      <c r="DG320" s="191"/>
      <c r="DH320" s="191"/>
      <c r="DI320" s="191"/>
      <c r="DJ320" s="191"/>
      <c r="DK320" s="191"/>
      <c r="DL320" s="191"/>
      <c r="DM320" s="191"/>
      <c r="DN320" s="191"/>
      <c r="DO320" s="191"/>
      <c r="DP320" s="191"/>
      <c r="DQ320" s="191"/>
      <c r="DR320" s="191"/>
      <c r="DS320" s="191"/>
      <c r="DT320" s="191"/>
      <c r="DU320" s="191"/>
      <c r="DV320" s="191"/>
      <c r="DW320" s="191"/>
      <c r="DX320" s="191"/>
      <c r="DY320" s="191"/>
      <c r="DZ320" s="191"/>
      <c r="EA320" s="191"/>
      <c r="EB320" s="191"/>
      <c r="EC320" s="191"/>
      <c r="ED320" s="191"/>
      <c r="EE320" s="191"/>
      <c r="EF320" s="191"/>
      <c r="EG320" s="191"/>
      <c r="EH320" s="191"/>
      <c r="EI320" s="191"/>
      <c r="EJ320" s="191"/>
      <c r="EK320" s="191"/>
      <c r="EL320" s="191"/>
      <c r="EM320" s="191"/>
      <c r="EN320" s="191"/>
      <c r="EO320" s="191"/>
      <c r="EP320" s="191"/>
      <c r="EQ320" s="191"/>
      <c r="ER320" s="191"/>
      <c r="ES320" s="191"/>
      <c r="ET320" s="191"/>
      <c r="EU320" s="191"/>
      <c r="EV320" s="191"/>
      <c r="EW320" s="191"/>
      <c r="EX320" s="191"/>
      <c r="EY320" s="191"/>
      <c r="EZ320" s="191"/>
      <c r="FA320" s="191"/>
      <c r="FB320" s="191"/>
      <c r="FC320" s="191"/>
      <c r="FD320" s="191"/>
      <c r="FE320" s="191"/>
      <c r="FF320" s="191"/>
      <c r="FG320" s="191"/>
      <c r="FH320" s="191"/>
      <c r="FI320" s="191"/>
      <c r="FJ320" s="191"/>
      <c r="FK320" s="191"/>
      <c r="FL320" s="191"/>
      <c r="FM320" s="191"/>
      <c r="FN320" s="191"/>
      <c r="FO320" s="191"/>
      <c r="FP320" s="191"/>
      <c r="FQ320" s="191"/>
      <c r="FR320" s="191"/>
      <c r="FS320" s="191"/>
      <c r="FT320" s="191"/>
      <c r="FU320" s="191"/>
      <c r="FV320" s="191"/>
      <c r="FW320" s="191"/>
      <c r="FX320" s="191"/>
      <c r="FY320" s="191"/>
      <c r="FZ320" s="191"/>
      <c r="GA320" s="191"/>
      <c r="GB320" s="191"/>
      <c r="GC320" s="191"/>
      <c r="GD320" s="191"/>
      <c r="GE320" s="191"/>
      <c r="GF320" s="191"/>
      <c r="GG320" s="191"/>
      <c r="GH320" s="191"/>
      <c r="GI320" s="191"/>
      <c r="GJ320" s="191"/>
      <c r="GK320" s="191"/>
      <c r="GL320" s="191"/>
      <c r="GM320" s="191"/>
      <c r="GN320" s="191"/>
      <c r="GO320" s="191"/>
      <c r="GP320" s="191"/>
      <c r="GQ320" s="191"/>
      <c r="GR320" s="191"/>
      <c r="GS320" s="191"/>
      <c r="GT320" s="191"/>
      <c r="GU320" s="191"/>
      <c r="GV320" s="191"/>
      <c r="GW320" s="191"/>
      <c r="GX320" s="191"/>
      <c r="GY320" s="191"/>
      <c r="GZ320" s="191"/>
      <c r="HA320" s="191"/>
      <c r="HB320" s="191"/>
      <c r="HC320" s="191"/>
      <c r="HD320" s="191"/>
      <c r="HE320" s="191"/>
      <c r="HF320" s="191"/>
      <c r="HG320" s="191"/>
      <c r="HH320" s="191"/>
      <c r="HI320" s="191"/>
      <c r="HJ320" s="191"/>
      <c r="HK320" s="191"/>
      <c r="HL320" s="191"/>
      <c r="HM320" s="191"/>
      <c r="HN320" s="191"/>
      <c r="HO320" s="191"/>
      <c r="HP320" s="191"/>
      <c r="HQ320" s="191"/>
      <c r="HR320" s="191"/>
      <c r="HS320" s="191"/>
      <c r="HT320" s="191"/>
      <c r="HU320" s="191"/>
      <c r="HV320" s="191"/>
      <c r="HW320" s="191"/>
      <c r="HX320" s="191"/>
      <c r="HY320" s="191"/>
      <c r="HZ320" s="191"/>
      <c r="IA320" s="191"/>
      <c r="IB320" s="191"/>
      <c r="IC320" s="191"/>
      <c r="ID320" s="191"/>
      <c r="IE320" s="191"/>
      <c r="IF320" s="191"/>
      <c r="IG320" s="191"/>
      <c r="IH320" s="191"/>
      <c r="II320" s="191"/>
      <c r="IJ320" s="191"/>
      <c r="IK320" s="191"/>
      <c r="IL320" s="191"/>
      <c r="IM320" s="191"/>
      <c r="IN320" s="191"/>
      <c r="IO320" s="191"/>
      <c r="IP320" s="191"/>
      <c r="IQ320" s="191"/>
      <c r="IR320" s="191"/>
      <c r="IS320" s="191"/>
      <c r="IT320" s="191"/>
    </row>
    <row r="321" spans="1:256" s="172" customFormat="1" ht="15" x14ac:dyDescent="0.25">
      <c r="A321" s="202" t="s">
        <v>624</v>
      </c>
      <c r="B321" s="204" t="s">
        <v>584</v>
      </c>
      <c r="C321" s="222" t="s">
        <v>328</v>
      </c>
      <c r="D321" s="222" t="s">
        <v>328</v>
      </c>
      <c r="E321" s="222" t="s">
        <v>484</v>
      </c>
      <c r="F321" s="222"/>
      <c r="G321" s="205">
        <f>SUM(G322)</f>
        <v>1551.28</v>
      </c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191"/>
      <c r="BC321" s="191"/>
      <c r="BD321" s="191"/>
      <c r="BE321" s="191"/>
      <c r="BF321" s="191"/>
      <c r="BG321" s="191"/>
      <c r="BH321" s="191"/>
      <c r="BI321" s="191"/>
      <c r="BJ321" s="191"/>
      <c r="BK321" s="191"/>
      <c r="BL321" s="191"/>
      <c r="BM321" s="191"/>
      <c r="BN321" s="191"/>
      <c r="BO321" s="191"/>
      <c r="BP321" s="191"/>
      <c r="BQ321" s="191"/>
      <c r="BR321" s="191"/>
      <c r="BS321" s="191"/>
      <c r="BT321" s="191"/>
      <c r="BU321" s="191"/>
      <c r="BV321" s="191"/>
      <c r="BW321" s="191"/>
      <c r="BX321" s="191"/>
      <c r="BY321" s="191"/>
      <c r="BZ321" s="191"/>
      <c r="CA321" s="191"/>
      <c r="CB321" s="191"/>
      <c r="CC321" s="191"/>
      <c r="CD321" s="191"/>
      <c r="CE321" s="191"/>
      <c r="CF321" s="191"/>
      <c r="CG321" s="191"/>
      <c r="CH321" s="191"/>
      <c r="CI321" s="191"/>
      <c r="CJ321" s="191"/>
      <c r="CK321" s="191"/>
      <c r="CL321" s="191"/>
      <c r="CM321" s="191"/>
      <c r="CN321" s="191"/>
      <c r="CO321" s="191"/>
      <c r="CP321" s="191"/>
      <c r="CQ321" s="191"/>
      <c r="CR321" s="191"/>
      <c r="CS321" s="191"/>
      <c r="CT321" s="191"/>
      <c r="CU321" s="191"/>
      <c r="CV321" s="191"/>
      <c r="CW321" s="191"/>
      <c r="CX321" s="191"/>
      <c r="CY321" s="191"/>
      <c r="CZ321" s="191"/>
      <c r="DA321" s="191"/>
      <c r="DB321" s="191"/>
      <c r="DC321" s="191"/>
      <c r="DD321" s="191"/>
      <c r="DE321" s="191"/>
      <c r="DF321" s="191"/>
      <c r="DG321" s="191"/>
      <c r="DH321" s="191"/>
      <c r="DI321" s="191"/>
      <c r="DJ321" s="191"/>
      <c r="DK321" s="191"/>
      <c r="DL321" s="191"/>
      <c r="DM321" s="191"/>
      <c r="DN321" s="191"/>
      <c r="DO321" s="191"/>
      <c r="DP321" s="191"/>
      <c r="DQ321" s="191"/>
      <c r="DR321" s="191"/>
      <c r="DS321" s="191"/>
      <c r="DT321" s="191"/>
      <c r="DU321" s="191"/>
      <c r="DV321" s="191"/>
      <c r="DW321" s="191"/>
      <c r="DX321" s="191"/>
      <c r="DY321" s="191"/>
      <c r="DZ321" s="191"/>
      <c r="EA321" s="191"/>
      <c r="EB321" s="191"/>
      <c r="EC321" s="191"/>
      <c r="ED321" s="191"/>
      <c r="EE321" s="191"/>
      <c r="EF321" s="191"/>
      <c r="EG321" s="191"/>
      <c r="EH321" s="191"/>
      <c r="EI321" s="191"/>
      <c r="EJ321" s="191"/>
      <c r="EK321" s="191"/>
      <c r="EL321" s="191"/>
      <c r="EM321" s="191"/>
      <c r="EN321" s="191"/>
      <c r="EO321" s="191"/>
      <c r="EP321" s="191"/>
      <c r="EQ321" s="191"/>
      <c r="ER321" s="191"/>
      <c r="ES321" s="191"/>
      <c r="ET321" s="191"/>
      <c r="EU321" s="191"/>
      <c r="EV321" s="191"/>
      <c r="EW321" s="191"/>
      <c r="EX321" s="191"/>
      <c r="EY321" s="191"/>
      <c r="EZ321" s="191"/>
      <c r="FA321" s="191"/>
      <c r="FB321" s="191"/>
      <c r="FC321" s="191"/>
      <c r="FD321" s="191"/>
      <c r="FE321" s="191"/>
      <c r="FF321" s="191"/>
      <c r="FG321" s="191"/>
      <c r="FH321" s="191"/>
      <c r="FI321" s="191"/>
      <c r="FJ321" s="191"/>
      <c r="FK321" s="191"/>
      <c r="FL321" s="191"/>
      <c r="FM321" s="191"/>
      <c r="FN321" s="191"/>
      <c r="FO321" s="191"/>
      <c r="FP321" s="191"/>
      <c r="FQ321" s="191"/>
      <c r="FR321" s="191"/>
      <c r="FS321" s="191"/>
      <c r="FT321" s="191"/>
      <c r="FU321" s="191"/>
      <c r="FV321" s="191"/>
      <c r="FW321" s="191"/>
      <c r="FX321" s="191"/>
      <c r="FY321" s="191"/>
      <c r="FZ321" s="191"/>
      <c r="GA321" s="191"/>
      <c r="GB321" s="191"/>
      <c r="GC321" s="191"/>
      <c r="GD321" s="191"/>
      <c r="GE321" s="191"/>
      <c r="GF321" s="191"/>
      <c r="GG321" s="191"/>
      <c r="GH321" s="191"/>
      <c r="GI321" s="191"/>
      <c r="GJ321" s="191"/>
      <c r="GK321" s="191"/>
      <c r="GL321" s="191"/>
      <c r="GM321" s="191"/>
      <c r="GN321" s="191"/>
      <c r="GO321" s="191"/>
      <c r="GP321" s="191"/>
      <c r="GQ321" s="191"/>
      <c r="GR321" s="191"/>
      <c r="GS321" s="191"/>
      <c r="GT321" s="191"/>
      <c r="GU321" s="191"/>
      <c r="GV321" s="191"/>
      <c r="GW321" s="191"/>
      <c r="GX321" s="191"/>
      <c r="GY321" s="191"/>
      <c r="GZ321" s="191"/>
      <c r="HA321" s="191"/>
      <c r="HB321" s="191"/>
      <c r="HC321" s="191"/>
      <c r="HD321" s="191"/>
      <c r="HE321" s="191"/>
      <c r="HF321" s="191"/>
      <c r="HG321" s="191"/>
      <c r="HH321" s="191"/>
      <c r="HI321" s="191"/>
      <c r="HJ321" s="191"/>
      <c r="HK321" s="191"/>
      <c r="HL321" s="191"/>
      <c r="HM321" s="191"/>
      <c r="HN321" s="191"/>
      <c r="HO321" s="191"/>
      <c r="HP321" s="191"/>
      <c r="HQ321" s="191"/>
      <c r="HR321" s="191"/>
      <c r="HS321" s="191"/>
      <c r="HT321" s="191"/>
      <c r="HU321" s="191"/>
      <c r="HV321" s="191"/>
      <c r="HW321" s="191"/>
      <c r="HX321" s="191"/>
      <c r="HY321" s="191"/>
      <c r="HZ321" s="191"/>
      <c r="IA321" s="191"/>
      <c r="IB321" s="191"/>
      <c r="IC321" s="191"/>
      <c r="ID321" s="191"/>
      <c r="IE321" s="191"/>
      <c r="IF321" s="191"/>
      <c r="IG321" s="191"/>
      <c r="IH321" s="191"/>
      <c r="II321" s="191"/>
      <c r="IJ321" s="191"/>
      <c r="IK321" s="191"/>
      <c r="IL321" s="191"/>
      <c r="IM321" s="191"/>
      <c r="IN321" s="191"/>
      <c r="IO321" s="191"/>
      <c r="IP321" s="191"/>
      <c r="IQ321" s="191"/>
      <c r="IR321" s="191"/>
      <c r="IS321" s="191"/>
      <c r="IT321" s="191"/>
    </row>
    <row r="322" spans="1:256" s="210" customFormat="1" ht="15" x14ac:dyDescent="0.25">
      <c r="A322" s="206" t="s">
        <v>361</v>
      </c>
      <c r="B322" s="208" t="s">
        <v>584</v>
      </c>
      <c r="C322" s="207" t="s">
        <v>328</v>
      </c>
      <c r="D322" s="207" t="s">
        <v>328</v>
      </c>
      <c r="E322" s="207" t="s">
        <v>484</v>
      </c>
      <c r="F322" s="207" t="s">
        <v>362</v>
      </c>
      <c r="G322" s="209">
        <v>1551.28</v>
      </c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  <c r="CF322" s="211"/>
      <c r="CG322" s="211"/>
      <c r="CH322" s="211"/>
      <c r="CI322" s="211"/>
      <c r="CJ322" s="211"/>
      <c r="CK322" s="211"/>
      <c r="CL322" s="211"/>
      <c r="CM322" s="211"/>
      <c r="CN322" s="211"/>
      <c r="CO322" s="211"/>
      <c r="CP322" s="211"/>
      <c r="CQ322" s="211"/>
      <c r="CR322" s="211"/>
      <c r="CS322" s="211"/>
      <c r="CT322" s="211"/>
      <c r="CU322" s="211"/>
      <c r="CV322" s="211"/>
      <c r="CW322" s="211"/>
      <c r="CX322" s="211"/>
      <c r="CY322" s="211"/>
      <c r="CZ322" s="211"/>
      <c r="DA322" s="211"/>
      <c r="DB322" s="211"/>
      <c r="DC322" s="211"/>
      <c r="DD322" s="211"/>
      <c r="DE322" s="211"/>
      <c r="DF322" s="211"/>
      <c r="DG322" s="211"/>
      <c r="DH322" s="211"/>
      <c r="DI322" s="211"/>
      <c r="DJ322" s="211"/>
      <c r="DK322" s="211"/>
      <c r="DL322" s="211"/>
      <c r="DM322" s="211"/>
      <c r="DN322" s="211"/>
      <c r="DO322" s="211"/>
      <c r="DP322" s="211"/>
      <c r="DQ322" s="211"/>
      <c r="DR322" s="211"/>
      <c r="DS322" s="211"/>
      <c r="DT322" s="211"/>
      <c r="DU322" s="211"/>
      <c r="DV322" s="211"/>
      <c r="DW322" s="211"/>
      <c r="DX322" s="211"/>
      <c r="DY322" s="211"/>
      <c r="DZ322" s="211"/>
      <c r="EA322" s="211"/>
      <c r="EB322" s="211"/>
      <c r="EC322" s="211"/>
      <c r="ED322" s="211"/>
      <c r="EE322" s="211"/>
      <c r="EF322" s="211"/>
      <c r="EG322" s="211"/>
      <c r="EH322" s="211"/>
      <c r="EI322" s="211"/>
      <c r="EJ322" s="211"/>
      <c r="EK322" s="211"/>
      <c r="EL322" s="211"/>
      <c r="EM322" s="211"/>
      <c r="EN322" s="211"/>
      <c r="EO322" s="211"/>
      <c r="EP322" s="211"/>
      <c r="EQ322" s="211"/>
      <c r="ER322" s="211"/>
      <c r="ES322" s="211"/>
      <c r="ET322" s="211"/>
      <c r="EU322" s="211"/>
      <c r="EV322" s="211"/>
      <c r="EW322" s="211"/>
      <c r="EX322" s="211"/>
      <c r="EY322" s="211"/>
      <c r="EZ322" s="211"/>
      <c r="FA322" s="211"/>
      <c r="FB322" s="211"/>
      <c r="FC322" s="211"/>
      <c r="FD322" s="211"/>
      <c r="FE322" s="211"/>
      <c r="FF322" s="211"/>
      <c r="FG322" s="211"/>
      <c r="FH322" s="211"/>
      <c r="FI322" s="211"/>
      <c r="FJ322" s="211"/>
      <c r="FK322" s="211"/>
      <c r="FL322" s="211"/>
      <c r="FM322" s="211"/>
      <c r="FN322" s="211"/>
      <c r="FO322" s="211"/>
      <c r="FP322" s="211"/>
      <c r="FQ322" s="211"/>
      <c r="FR322" s="211"/>
      <c r="FS322" s="211"/>
      <c r="FT322" s="211"/>
      <c r="FU322" s="211"/>
      <c r="FV322" s="211"/>
      <c r="FW322" s="211"/>
      <c r="FX322" s="211"/>
      <c r="FY322" s="211"/>
      <c r="FZ322" s="211"/>
      <c r="GA322" s="211"/>
      <c r="GB322" s="211"/>
      <c r="GC322" s="211"/>
      <c r="GD322" s="211"/>
      <c r="GE322" s="211"/>
      <c r="GF322" s="211"/>
      <c r="GG322" s="211"/>
      <c r="GH322" s="211"/>
      <c r="GI322" s="211"/>
      <c r="GJ322" s="211"/>
      <c r="GK322" s="211"/>
      <c r="GL322" s="211"/>
      <c r="GM322" s="211"/>
      <c r="GN322" s="211"/>
      <c r="GO322" s="211"/>
      <c r="GP322" s="211"/>
      <c r="GQ322" s="211"/>
      <c r="GR322" s="211"/>
      <c r="GS322" s="211"/>
      <c r="GT322" s="211"/>
      <c r="GU322" s="211"/>
      <c r="GV322" s="211"/>
      <c r="GW322" s="211"/>
      <c r="GX322" s="211"/>
      <c r="GY322" s="211"/>
      <c r="GZ322" s="211"/>
      <c r="HA322" s="211"/>
      <c r="HB322" s="211"/>
      <c r="HC322" s="211"/>
      <c r="HD322" s="211"/>
      <c r="HE322" s="211"/>
      <c r="HF322" s="211"/>
      <c r="HG322" s="211"/>
      <c r="HH322" s="211"/>
      <c r="HI322" s="211"/>
      <c r="HJ322" s="211"/>
      <c r="HK322" s="211"/>
      <c r="HL322" s="211"/>
      <c r="HM322" s="211"/>
      <c r="HN322" s="211"/>
      <c r="HO322" s="211"/>
      <c r="HP322" s="211"/>
      <c r="HQ322" s="211"/>
      <c r="HR322" s="211"/>
      <c r="HS322" s="211"/>
      <c r="HT322" s="211"/>
      <c r="HU322" s="211"/>
      <c r="HV322" s="211"/>
      <c r="HW322" s="211"/>
      <c r="HX322" s="211"/>
      <c r="HY322" s="211"/>
      <c r="HZ322" s="211"/>
      <c r="IA322" s="211"/>
      <c r="IB322" s="211"/>
      <c r="IC322" s="211"/>
      <c r="ID322" s="211"/>
      <c r="IE322" s="211"/>
      <c r="IF322" s="211"/>
      <c r="IG322" s="211"/>
      <c r="IH322" s="211"/>
      <c r="II322" s="211"/>
      <c r="IJ322" s="211"/>
      <c r="IK322" s="211"/>
      <c r="IL322" s="211"/>
      <c r="IM322" s="211"/>
      <c r="IN322" s="211"/>
      <c r="IO322" s="211"/>
      <c r="IP322" s="211"/>
      <c r="IQ322" s="211"/>
      <c r="IR322" s="211"/>
      <c r="IS322" s="211"/>
      <c r="IT322" s="211"/>
      <c r="IU322" s="229"/>
      <c r="IV322" s="229"/>
    </row>
    <row r="323" spans="1:256" ht="15" x14ac:dyDescent="0.25">
      <c r="A323" s="235" t="s">
        <v>625</v>
      </c>
      <c r="B323" s="198" t="s">
        <v>584</v>
      </c>
      <c r="C323" s="197" t="s">
        <v>388</v>
      </c>
      <c r="D323" s="197" t="s">
        <v>314</v>
      </c>
      <c r="E323" s="197"/>
      <c r="F323" s="197"/>
      <c r="G323" s="205">
        <f>SUM(G324)</f>
        <v>41.86</v>
      </c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191"/>
      <c r="BC323" s="191"/>
      <c r="BD323" s="191"/>
      <c r="BE323" s="191"/>
      <c r="BF323" s="191"/>
      <c r="BG323" s="191"/>
      <c r="BH323" s="191"/>
      <c r="BI323" s="191"/>
      <c r="BJ323" s="191"/>
      <c r="BK323" s="191"/>
      <c r="BL323" s="191"/>
      <c r="BM323" s="191"/>
      <c r="BN323" s="191"/>
      <c r="BO323" s="191"/>
      <c r="BP323" s="191"/>
      <c r="BQ323" s="191"/>
      <c r="BR323" s="191"/>
      <c r="BS323" s="191"/>
      <c r="BT323" s="191"/>
      <c r="BU323" s="191"/>
      <c r="BV323" s="191"/>
      <c r="BW323" s="191"/>
      <c r="BX323" s="191"/>
      <c r="BY323" s="191"/>
      <c r="BZ323" s="191"/>
      <c r="CA323" s="191"/>
      <c r="CB323" s="191"/>
      <c r="CC323" s="191"/>
      <c r="CD323" s="191"/>
      <c r="CE323" s="191"/>
      <c r="CF323" s="191"/>
      <c r="CG323" s="191"/>
      <c r="CH323" s="191"/>
      <c r="CI323" s="191"/>
      <c r="CJ323" s="191"/>
      <c r="CK323" s="191"/>
      <c r="CL323" s="191"/>
      <c r="CM323" s="191"/>
      <c r="CN323" s="191"/>
      <c r="CO323" s="191"/>
      <c r="CP323" s="191"/>
      <c r="CQ323" s="191"/>
      <c r="CR323" s="191"/>
      <c r="CS323" s="191"/>
      <c r="CT323" s="191"/>
      <c r="CU323" s="191"/>
      <c r="CV323" s="191"/>
      <c r="CW323" s="191"/>
      <c r="CX323" s="191"/>
      <c r="CY323" s="191"/>
      <c r="CZ323" s="191"/>
      <c r="DA323" s="191"/>
      <c r="DB323" s="191"/>
      <c r="DC323" s="191"/>
      <c r="DD323" s="191"/>
      <c r="DE323" s="191"/>
      <c r="DF323" s="191"/>
      <c r="DG323" s="191"/>
      <c r="DH323" s="191"/>
      <c r="DI323" s="191"/>
      <c r="DJ323" s="191"/>
      <c r="DK323" s="191"/>
      <c r="DL323" s="191"/>
      <c r="DM323" s="191"/>
      <c r="DN323" s="191"/>
      <c r="DO323" s="191"/>
      <c r="DP323" s="191"/>
      <c r="DQ323" s="191"/>
      <c r="DR323" s="191"/>
      <c r="DS323" s="191"/>
      <c r="DT323" s="191"/>
      <c r="DU323" s="191"/>
      <c r="DV323" s="191"/>
      <c r="DW323" s="191"/>
      <c r="DX323" s="191"/>
      <c r="DY323" s="191"/>
      <c r="DZ323" s="191"/>
      <c r="EA323" s="191"/>
      <c r="EB323" s="191"/>
      <c r="EC323" s="191"/>
      <c r="ED323" s="191"/>
      <c r="EE323" s="191"/>
      <c r="EF323" s="191"/>
      <c r="EG323" s="191"/>
      <c r="EH323" s="191"/>
      <c r="EI323" s="191"/>
      <c r="EJ323" s="191"/>
      <c r="EK323" s="191"/>
      <c r="EL323" s="191"/>
      <c r="EM323" s="191"/>
      <c r="EN323" s="191"/>
      <c r="EO323" s="191"/>
      <c r="EP323" s="191"/>
      <c r="EQ323" s="191"/>
      <c r="ER323" s="191"/>
      <c r="ES323" s="191"/>
      <c r="ET323" s="191"/>
      <c r="EU323" s="191"/>
      <c r="EV323" s="191"/>
      <c r="EW323" s="191"/>
      <c r="EX323" s="191"/>
      <c r="EY323" s="191"/>
      <c r="EZ323" s="191"/>
      <c r="FA323" s="191"/>
      <c r="FB323" s="191"/>
      <c r="FC323" s="191"/>
      <c r="FD323" s="191"/>
      <c r="FE323" s="191"/>
      <c r="FF323" s="191"/>
      <c r="FG323" s="191"/>
      <c r="FH323" s="191"/>
      <c r="FI323" s="191"/>
      <c r="FJ323" s="191"/>
      <c r="FK323" s="191"/>
      <c r="FL323" s="191"/>
      <c r="FM323" s="191"/>
      <c r="FN323" s="191"/>
      <c r="FO323" s="191"/>
      <c r="FP323" s="191"/>
      <c r="FQ323" s="191"/>
      <c r="FR323" s="191"/>
      <c r="FS323" s="191"/>
      <c r="FT323" s="191"/>
      <c r="FU323" s="191"/>
      <c r="FV323" s="191"/>
      <c r="FW323" s="191"/>
      <c r="FX323" s="191"/>
      <c r="FY323" s="191"/>
      <c r="FZ323" s="191"/>
      <c r="GA323" s="191"/>
      <c r="GB323" s="191"/>
      <c r="GC323" s="191"/>
      <c r="GD323" s="191"/>
      <c r="GE323" s="191"/>
      <c r="GF323" s="191"/>
      <c r="GG323" s="191"/>
      <c r="GH323" s="191"/>
      <c r="GI323" s="191"/>
      <c r="GJ323" s="191"/>
      <c r="GK323" s="191"/>
      <c r="GL323" s="191"/>
      <c r="GM323" s="191"/>
      <c r="GN323" s="191"/>
      <c r="GO323" s="191"/>
      <c r="GP323" s="191"/>
      <c r="GQ323" s="191"/>
      <c r="GR323" s="191"/>
      <c r="GS323" s="191"/>
      <c r="GT323" s="191"/>
      <c r="GU323" s="191"/>
      <c r="GV323" s="191"/>
      <c r="GW323" s="191"/>
      <c r="GX323" s="191"/>
      <c r="GY323" s="191"/>
      <c r="GZ323" s="191"/>
      <c r="HA323" s="191"/>
      <c r="HB323" s="191"/>
      <c r="HC323" s="191"/>
      <c r="HD323" s="191"/>
      <c r="HE323" s="191"/>
      <c r="HF323" s="191"/>
      <c r="HG323" s="191"/>
      <c r="HH323" s="191"/>
      <c r="HI323" s="191"/>
      <c r="HJ323" s="191"/>
      <c r="HK323" s="191"/>
      <c r="HL323" s="191"/>
      <c r="HM323" s="191"/>
      <c r="HN323" s="191"/>
      <c r="HO323" s="191"/>
      <c r="HP323" s="191"/>
      <c r="HQ323" s="191"/>
      <c r="HR323" s="191"/>
      <c r="HS323" s="191"/>
      <c r="HT323" s="191"/>
      <c r="HU323" s="191"/>
      <c r="HV323" s="191"/>
      <c r="HW323" s="191"/>
      <c r="HX323" s="191"/>
      <c r="HY323" s="191"/>
      <c r="HZ323" s="191"/>
      <c r="IA323" s="191"/>
      <c r="IB323" s="191"/>
      <c r="IC323" s="191"/>
      <c r="ID323" s="191"/>
      <c r="IE323" s="191"/>
      <c r="IF323" s="191"/>
      <c r="IG323" s="191"/>
      <c r="IH323" s="191"/>
      <c r="II323" s="191"/>
      <c r="IJ323" s="191"/>
      <c r="IK323" s="191"/>
      <c r="IL323" s="191"/>
      <c r="IM323" s="191"/>
      <c r="IN323" s="191"/>
      <c r="IO323" s="191"/>
      <c r="IP323" s="191"/>
      <c r="IQ323" s="191"/>
      <c r="IR323" s="191"/>
      <c r="IS323" s="191"/>
      <c r="IT323" s="191"/>
      <c r="IU323" s="238"/>
      <c r="IV323" s="238"/>
    </row>
    <row r="324" spans="1:256" ht="26.25" x14ac:dyDescent="0.25">
      <c r="A324" s="202" t="s">
        <v>495</v>
      </c>
      <c r="B324" s="204" t="s">
        <v>584</v>
      </c>
      <c r="C324" s="222" t="s">
        <v>388</v>
      </c>
      <c r="D324" s="222" t="s">
        <v>314</v>
      </c>
      <c r="E324" s="222" t="s">
        <v>497</v>
      </c>
      <c r="F324" s="222"/>
      <c r="G324" s="205">
        <f>SUM(G325)</f>
        <v>41.86</v>
      </c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  <c r="BA324" s="191"/>
      <c r="BB324" s="191"/>
      <c r="BC324" s="191"/>
      <c r="BD324" s="191"/>
      <c r="BE324" s="191"/>
      <c r="BF324" s="191"/>
      <c r="BG324" s="191"/>
      <c r="BH324" s="191"/>
      <c r="BI324" s="191"/>
      <c r="BJ324" s="191"/>
      <c r="BK324" s="191"/>
      <c r="BL324" s="191"/>
      <c r="BM324" s="191"/>
      <c r="BN324" s="191"/>
      <c r="BO324" s="191"/>
      <c r="BP324" s="191"/>
      <c r="BQ324" s="191"/>
      <c r="BR324" s="191"/>
      <c r="BS324" s="191"/>
      <c r="BT324" s="191"/>
      <c r="BU324" s="191"/>
      <c r="BV324" s="191"/>
      <c r="BW324" s="191"/>
      <c r="BX324" s="191"/>
      <c r="BY324" s="191"/>
      <c r="BZ324" s="191"/>
      <c r="CA324" s="191"/>
      <c r="CB324" s="191"/>
      <c r="CC324" s="191"/>
      <c r="CD324" s="191"/>
      <c r="CE324" s="191"/>
      <c r="CF324" s="191"/>
      <c r="CG324" s="191"/>
      <c r="CH324" s="191"/>
      <c r="CI324" s="191"/>
      <c r="CJ324" s="191"/>
      <c r="CK324" s="191"/>
      <c r="CL324" s="191"/>
      <c r="CM324" s="191"/>
      <c r="CN324" s="191"/>
      <c r="CO324" s="191"/>
      <c r="CP324" s="191"/>
      <c r="CQ324" s="191"/>
      <c r="CR324" s="191"/>
      <c r="CS324" s="191"/>
      <c r="CT324" s="191"/>
      <c r="CU324" s="191"/>
      <c r="CV324" s="191"/>
      <c r="CW324" s="191"/>
      <c r="CX324" s="191"/>
      <c r="CY324" s="191"/>
      <c r="CZ324" s="191"/>
      <c r="DA324" s="191"/>
      <c r="DB324" s="191"/>
      <c r="DC324" s="191"/>
      <c r="DD324" s="191"/>
      <c r="DE324" s="191"/>
      <c r="DF324" s="191"/>
      <c r="DG324" s="191"/>
      <c r="DH324" s="191"/>
      <c r="DI324" s="191"/>
      <c r="DJ324" s="191"/>
      <c r="DK324" s="191"/>
      <c r="DL324" s="191"/>
      <c r="DM324" s="191"/>
      <c r="DN324" s="191"/>
      <c r="DO324" s="191"/>
      <c r="DP324" s="191"/>
      <c r="DQ324" s="191"/>
      <c r="DR324" s="191"/>
      <c r="DS324" s="191"/>
      <c r="DT324" s="191"/>
      <c r="DU324" s="191"/>
      <c r="DV324" s="191"/>
      <c r="DW324" s="191"/>
      <c r="DX324" s="191"/>
      <c r="DY324" s="191"/>
      <c r="DZ324" s="191"/>
      <c r="EA324" s="191"/>
      <c r="EB324" s="191"/>
      <c r="EC324" s="191"/>
      <c r="ED324" s="191"/>
      <c r="EE324" s="191"/>
      <c r="EF324" s="191"/>
      <c r="EG324" s="191"/>
      <c r="EH324" s="191"/>
      <c r="EI324" s="191"/>
      <c r="EJ324" s="191"/>
      <c r="EK324" s="191"/>
      <c r="EL324" s="191"/>
      <c r="EM324" s="191"/>
      <c r="EN324" s="191"/>
      <c r="EO324" s="191"/>
      <c r="EP324" s="191"/>
      <c r="EQ324" s="191"/>
      <c r="ER324" s="191"/>
      <c r="ES324" s="191"/>
      <c r="ET324" s="191"/>
      <c r="EU324" s="191"/>
      <c r="EV324" s="191"/>
      <c r="EW324" s="191"/>
      <c r="EX324" s="191"/>
      <c r="EY324" s="191"/>
      <c r="EZ324" s="191"/>
      <c r="FA324" s="191"/>
      <c r="FB324" s="191"/>
      <c r="FC324" s="191"/>
      <c r="FD324" s="191"/>
      <c r="FE324" s="191"/>
      <c r="FF324" s="191"/>
      <c r="FG324" s="191"/>
      <c r="FH324" s="191"/>
      <c r="FI324" s="191"/>
      <c r="FJ324" s="191"/>
      <c r="FK324" s="191"/>
      <c r="FL324" s="191"/>
      <c r="FM324" s="191"/>
      <c r="FN324" s="191"/>
      <c r="FO324" s="191"/>
      <c r="FP324" s="191"/>
      <c r="FQ324" s="191"/>
      <c r="FR324" s="191"/>
      <c r="FS324" s="191"/>
      <c r="FT324" s="191"/>
      <c r="FU324" s="191"/>
      <c r="FV324" s="191"/>
      <c r="FW324" s="191"/>
      <c r="FX324" s="191"/>
      <c r="FY324" s="191"/>
      <c r="FZ324" s="191"/>
      <c r="GA324" s="191"/>
      <c r="GB324" s="191"/>
      <c r="GC324" s="191"/>
      <c r="GD324" s="191"/>
      <c r="GE324" s="191"/>
      <c r="GF324" s="191"/>
      <c r="GG324" s="191"/>
      <c r="GH324" s="191"/>
      <c r="GI324" s="191"/>
      <c r="GJ324" s="191"/>
      <c r="GK324" s="191"/>
      <c r="GL324" s="191"/>
      <c r="GM324" s="191"/>
      <c r="GN324" s="191"/>
      <c r="GO324" s="191"/>
      <c r="GP324" s="191"/>
      <c r="GQ324" s="191"/>
      <c r="GR324" s="191"/>
      <c r="GS324" s="191"/>
      <c r="GT324" s="191"/>
      <c r="GU324" s="191"/>
      <c r="GV324" s="191"/>
      <c r="GW324" s="191"/>
      <c r="GX324" s="191"/>
      <c r="GY324" s="191"/>
      <c r="GZ324" s="191"/>
      <c r="HA324" s="191"/>
      <c r="HB324" s="191"/>
      <c r="HC324" s="191"/>
      <c r="HD324" s="191"/>
      <c r="HE324" s="191"/>
      <c r="HF324" s="191"/>
      <c r="HG324" s="191"/>
      <c r="HH324" s="191"/>
      <c r="HI324" s="191"/>
      <c r="HJ324" s="191"/>
      <c r="HK324" s="191"/>
      <c r="HL324" s="191"/>
      <c r="HM324" s="191"/>
      <c r="HN324" s="191"/>
      <c r="HO324" s="191"/>
      <c r="HP324" s="191"/>
      <c r="HQ324" s="191"/>
      <c r="HR324" s="191"/>
      <c r="HS324" s="191"/>
      <c r="HT324" s="191"/>
      <c r="HU324" s="191"/>
      <c r="HV324" s="191"/>
      <c r="HW324" s="191"/>
      <c r="HX324" s="191"/>
      <c r="HY324" s="191"/>
      <c r="HZ324" s="191"/>
      <c r="IA324" s="191"/>
      <c r="IB324" s="191"/>
      <c r="IC324" s="191"/>
      <c r="ID324" s="191"/>
      <c r="IE324" s="191"/>
      <c r="IF324" s="191"/>
      <c r="IG324" s="191"/>
      <c r="IH324" s="191"/>
      <c r="II324" s="191"/>
      <c r="IJ324" s="191"/>
      <c r="IK324" s="191"/>
      <c r="IL324" s="191"/>
      <c r="IM324" s="191"/>
      <c r="IN324" s="191"/>
      <c r="IO324" s="191"/>
      <c r="IP324" s="191"/>
      <c r="IQ324" s="191"/>
      <c r="IR324" s="191"/>
      <c r="IS324" s="191"/>
      <c r="IT324" s="191"/>
      <c r="IU324" s="238"/>
      <c r="IV324" s="238"/>
    </row>
    <row r="325" spans="1:256" s="210" customFormat="1" ht="15" x14ac:dyDescent="0.25">
      <c r="A325" s="206" t="s">
        <v>586</v>
      </c>
      <c r="B325" s="248">
        <v>510</v>
      </c>
      <c r="C325" s="207" t="s">
        <v>388</v>
      </c>
      <c r="D325" s="207" t="s">
        <v>314</v>
      </c>
      <c r="E325" s="207" t="s">
        <v>497</v>
      </c>
      <c r="F325" s="207" t="s">
        <v>312</v>
      </c>
      <c r="G325" s="209">
        <v>41.86</v>
      </c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  <c r="BI325" s="211"/>
      <c r="BJ325" s="211"/>
      <c r="BK325" s="211"/>
      <c r="BL325" s="211"/>
      <c r="BM325" s="211"/>
      <c r="BN325" s="211"/>
      <c r="BO325" s="211"/>
      <c r="BP325" s="211"/>
      <c r="BQ325" s="211"/>
      <c r="BR325" s="211"/>
      <c r="BS325" s="211"/>
      <c r="BT325" s="211"/>
      <c r="BU325" s="211"/>
      <c r="BV325" s="211"/>
      <c r="BW325" s="211"/>
      <c r="BX325" s="211"/>
      <c r="BY325" s="211"/>
      <c r="BZ325" s="211"/>
      <c r="CA325" s="211"/>
      <c r="CB325" s="211"/>
      <c r="CC325" s="211"/>
      <c r="CD325" s="211"/>
      <c r="CE325" s="211"/>
      <c r="CF325" s="211"/>
      <c r="CG325" s="211"/>
      <c r="CH325" s="211"/>
      <c r="CI325" s="211"/>
      <c r="CJ325" s="211"/>
      <c r="CK325" s="211"/>
      <c r="CL325" s="211"/>
      <c r="CM325" s="211"/>
      <c r="CN325" s="211"/>
      <c r="CO325" s="211"/>
      <c r="CP325" s="211"/>
      <c r="CQ325" s="211"/>
      <c r="CR325" s="211"/>
      <c r="CS325" s="211"/>
      <c r="CT325" s="211"/>
      <c r="CU325" s="211"/>
      <c r="CV325" s="211"/>
      <c r="CW325" s="211"/>
      <c r="CX325" s="211"/>
      <c r="CY325" s="211"/>
      <c r="CZ325" s="211"/>
      <c r="DA325" s="211"/>
      <c r="DB325" s="211"/>
      <c r="DC325" s="211"/>
      <c r="DD325" s="211"/>
      <c r="DE325" s="211"/>
      <c r="DF325" s="211"/>
      <c r="DG325" s="211"/>
      <c r="DH325" s="211"/>
      <c r="DI325" s="211"/>
      <c r="DJ325" s="211"/>
      <c r="DK325" s="211"/>
      <c r="DL325" s="211"/>
      <c r="DM325" s="211"/>
      <c r="DN325" s="211"/>
      <c r="DO325" s="211"/>
      <c r="DP325" s="211"/>
      <c r="DQ325" s="211"/>
      <c r="DR325" s="211"/>
      <c r="DS325" s="211"/>
      <c r="DT325" s="211"/>
      <c r="DU325" s="211"/>
      <c r="DV325" s="211"/>
      <c r="DW325" s="211"/>
      <c r="DX325" s="211"/>
      <c r="DY325" s="211"/>
      <c r="DZ325" s="211"/>
      <c r="EA325" s="211"/>
      <c r="EB325" s="211"/>
      <c r="EC325" s="211"/>
      <c r="ED325" s="211"/>
      <c r="EE325" s="211"/>
      <c r="EF325" s="211"/>
      <c r="EG325" s="211"/>
      <c r="EH325" s="211"/>
      <c r="EI325" s="211"/>
      <c r="EJ325" s="211"/>
      <c r="EK325" s="211"/>
      <c r="EL325" s="211"/>
      <c r="EM325" s="211"/>
      <c r="EN325" s="211"/>
      <c r="EO325" s="211"/>
      <c r="EP325" s="211"/>
      <c r="EQ325" s="211"/>
      <c r="ER325" s="211"/>
      <c r="ES325" s="211"/>
      <c r="ET325" s="211"/>
      <c r="EU325" s="211"/>
      <c r="EV325" s="211"/>
      <c r="EW325" s="211"/>
      <c r="EX325" s="211"/>
      <c r="EY325" s="211"/>
      <c r="EZ325" s="211"/>
      <c r="FA325" s="211"/>
      <c r="FB325" s="211"/>
      <c r="FC325" s="211"/>
      <c r="FD325" s="211"/>
      <c r="FE325" s="211"/>
      <c r="FF325" s="211"/>
      <c r="FG325" s="211"/>
      <c r="FH325" s="211"/>
      <c r="FI325" s="211"/>
      <c r="FJ325" s="211"/>
      <c r="FK325" s="211"/>
      <c r="FL325" s="211"/>
      <c r="FM325" s="211"/>
      <c r="FN325" s="211"/>
      <c r="FO325" s="211"/>
      <c r="FP325" s="211"/>
      <c r="FQ325" s="211"/>
      <c r="FR325" s="211"/>
      <c r="FS325" s="211"/>
      <c r="FT325" s="211"/>
      <c r="FU325" s="211"/>
      <c r="FV325" s="211"/>
      <c r="FW325" s="211"/>
      <c r="FX325" s="211"/>
      <c r="FY325" s="211"/>
      <c r="FZ325" s="211"/>
      <c r="GA325" s="211"/>
      <c r="GB325" s="211"/>
      <c r="GC325" s="211"/>
      <c r="GD325" s="211"/>
      <c r="GE325" s="211"/>
      <c r="GF325" s="211"/>
      <c r="GG325" s="211"/>
      <c r="GH325" s="211"/>
      <c r="GI325" s="211"/>
      <c r="GJ325" s="211"/>
      <c r="GK325" s="211"/>
      <c r="GL325" s="211"/>
      <c r="GM325" s="211"/>
      <c r="GN325" s="211"/>
      <c r="GO325" s="211"/>
      <c r="GP325" s="211"/>
      <c r="GQ325" s="211"/>
      <c r="GR325" s="211"/>
      <c r="GS325" s="211"/>
      <c r="GT325" s="211"/>
      <c r="GU325" s="211"/>
      <c r="GV325" s="211"/>
      <c r="GW325" s="211"/>
      <c r="GX325" s="211"/>
      <c r="GY325" s="211"/>
      <c r="GZ325" s="211"/>
      <c r="HA325" s="211"/>
      <c r="HB325" s="211"/>
      <c r="HC325" s="211"/>
      <c r="HD325" s="211"/>
      <c r="HE325" s="211"/>
      <c r="HF325" s="211"/>
      <c r="HG325" s="211"/>
      <c r="HH325" s="211"/>
      <c r="HI325" s="211"/>
      <c r="HJ325" s="211"/>
      <c r="HK325" s="211"/>
      <c r="HL325" s="211"/>
      <c r="HM325" s="211"/>
      <c r="HN325" s="211"/>
      <c r="HO325" s="211"/>
      <c r="HP325" s="211"/>
      <c r="HQ325" s="211"/>
      <c r="HR325" s="211"/>
      <c r="HS325" s="211"/>
      <c r="HT325" s="211"/>
      <c r="HU325" s="211"/>
      <c r="HV325" s="211"/>
      <c r="HW325" s="211"/>
      <c r="HX325" s="211"/>
      <c r="HY325" s="211"/>
      <c r="HZ325" s="211"/>
      <c r="IA325" s="211"/>
      <c r="IB325" s="211"/>
      <c r="IC325" s="211"/>
      <c r="ID325" s="211"/>
      <c r="IE325" s="211"/>
      <c r="IF325" s="211"/>
      <c r="IG325" s="211"/>
      <c r="IH325" s="211"/>
      <c r="II325" s="211"/>
      <c r="IJ325" s="211"/>
      <c r="IK325" s="211"/>
      <c r="IL325" s="211"/>
      <c r="IM325" s="211"/>
      <c r="IN325" s="211"/>
      <c r="IO325" s="211"/>
      <c r="IP325" s="211"/>
      <c r="IQ325" s="211"/>
      <c r="IR325" s="211"/>
      <c r="IS325" s="211"/>
      <c r="IT325" s="211"/>
      <c r="IU325" s="229"/>
      <c r="IV325" s="229"/>
    </row>
    <row r="326" spans="1:256" ht="15" x14ac:dyDescent="0.25">
      <c r="A326" s="263" t="s">
        <v>519</v>
      </c>
      <c r="B326" s="218" t="s">
        <v>584</v>
      </c>
      <c r="C326" s="218" t="s">
        <v>510</v>
      </c>
      <c r="D326" s="218" t="s">
        <v>306</v>
      </c>
      <c r="E326" s="218"/>
      <c r="F326" s="218"/>
      <c r="G326" s="264">
        <f>SUM(G327)</f>
        <v>845</v>
      </c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  <c r="AA326" s="241"/>
      <c r="AB326" s="241"/>
      <c r="AC326" s="241"/>
      <c r="AD326" s="241"/>
      <c r="AE326" s="241"/>
      <c r="AF326" s="241"/>
      <c r="AG326" s="241"/>
      <c r="AH326" s="241"/>
      <c r="AI326" s="241"/>
      <c r="AJ326" s="241"/>
      <c r="AK326" s="241"/>
      <c r="AL326" s="241"/>
      <c r="AM326" s="241"/>
      <c r="AN326" s="241"/>
      <c r="AO326" s="241"/>
      <c r="AP326" s="241"/>
      <c r="AQ326" s="241"/>
      <c r="AR326" s="241"/>
      <c r="AS326" s="241"/>
      <c r="AT326" s="241"/>
      <c r="AU326" s="241"/>
      <c r="AV326" s="241"/>
      <c r="AW326" s="241"/>
      <c r="AX326" s="241"/>
      <c r="AY326" s="241"/>
      <c r="AZ326" s="241"/>
      <c r="BA326" s="241"/>
      <c r="BB326" s="241"/>
      <c r="BC326" s="241"/>
      <c r="BD326" s="241"/>
      <c r="BE326" s="241"/>
      <c r="BF326" s="241"/>
      <c r="BG326" s="241"/>
      <c r="BH326" s="241"/>
      <c r="BI326" s="241"/>
      <c r="BJ326" s="241"/>
      <c r="BK326" s="241"/>
      <c r="BL326" s="241"/>
      <c r="BM326" s="241"/>
      <c r="BN326" s="241"/>
      <c r="BO326" s="241"/>
      <c r="BP326" s="241"/>
      <c r="BQ326" s="241"/>
      <c r="BR326" s="241"/>
      <c r="BS326" s="241"/>
      <c r="BT326" s="241"/>
      <c r="BU326" s="241"/>
      <c r="BV326" s="241"/>
      <c r="BW326" s="241"/>
      <c r="BX326" s="241"/>
      <c r="BY326" s="241"/>
      <c r="BZ326" s="241"/>
      <c r="CA326" s="241"/>
      <c r="CB326" s="241"/>
      <c r="CC326" s="241"/>
      <c r="CD326" s="241"/>
      <c r="CE326" s="241"/>
      <c r="CF326" s="241"/>
      <c r="CG326" s="241"/>
      <c r="CH326" s="241"/>
      <c r="CI326" s="241"/>
      <c r="CJ326" s="241"/>
      <c r="CK326" s="241"/>
      <c r="CL326" s="241"/>
      <c r="CM326" s="241"/>
      <c r="CN326" s="241"/>
      <c r="CO326" s="241"/>
      <c r="CP326" s="241"/>
      <c r="CQ326" s="241"/>
      <c r="CR326" s="241"/>
      <c r="CS326" s="241"/>
      <c r="CT326" s="241"/>
      <c r="CU326" s="241"/>
      <c r="CV326" s="241"/>
      <c r="CW326" s="241"/>
      <c r="CX326" s="241"/>
      <c r="CY326" s="241"/>
      <c r="CZ326" s="241"/>
      <c r="DA326" s="241"/>
      <c r="DB326" s="241"/>
      <c r="DC326" s="241"/>
      <c r="DD326" s="241"/>
      <c r="DE326" s="241"/>
      <c r="DF326" s="241"/>
      <c r="DG326" s="241"/>
      <c r="DH326" s="241"/>
      <c r="DI326" s="241"/>
      <c r="DJ326" s="241"/>
      <c r="DK326" s="241"/>
      <c r="DL326" s="241"/>
      <c r="DM326" s="241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1"/>
      <c r="ER326" s="241"/>
      <c r="ES326" s="241"/>
      <c r="ET326" s="241"/>
      <c r="EU326" s="241"/>
      <c r="EV326" s="241"/>
      <c r="EW326" s="241"/>
      <c r="EX326" s="241"/>
      <c r="EY326" s="241"/>
      <c r="EZ326" s="241"/>
      <c r="FA326" s="241"/>
      <c r="FB326" s="241"/>
      <c r="FC326" s="241"/>
      <c r="FD326" s="241"/>
      <c r="FE326" s="241"/>
      <c r="FF326" s="241"/>
      <c r="FG326" s="241"/>
      <c r="FH326" s="241"/>
      <c r="FI326" s="241"/>
      <c r="FJ326" s="241"/>
      <c r="FK326" s="241"/>
      <c r="FL326" s="241"/>
      <c r="FM326" s="241"/>
      <c r="FN326" s="241"/>
      <c r="FO326" s="241"/>
      <c r="FP326" s="241"/>
      <c r="FQ326" s="241"/>
      <c r="FR326" s="241"/>
      <c r="FS326" s="241"/>
      <c r="FT326" s="241"/>
      <c r="FU326" s="241"/>
      <c r="FV326" s="241"/>
      <c r="FW326" s="241"/>
      <c r="FX326" s="241"/>
      <c r="FY326" s="241"/>
      <c r="FZ326" s="241"/>
      <c r="GA326" s="241"/>
      <c r="GB326" s="241"/>
      <c r="GC326" s="241"/>
      <c r="GD326" s="241"/>
      <c r="GE326" s="241"/>
      <c r="GF326" s="241"/>
      <c r="GG326" s="241"/>
      <c r="GH326" s="241"/>
      <c r="GI326" s="241"/>
      <c r="GJ326" s="241"/>
      <c r="GK326" s="241"/>
      <c r="GL326" s="241"/>
      <c r="GM326" s="241"/>
      <c r="GN326" s="241"/>
      <c r="GO326" s="241"/>
      <c r="GP326" s="241"/>
      <c r="GQ326" s="241"/>
      <c r="GR326" s="241"/>
      <c r="GS326" s="241"/>
      <c r="GT326" s="241"/>
      <c r="GU326" s="241"/>
      <c r="GV326" s="241"/>
      <c r="GW326" s="241"/>
      <c r="GX326" s="241"/>
      <c r="GY326" s="241"/>
      <c r="GZ326" s="241"/>
      <c r="HA326" s="241"/>
      <c r="HB326" s="241"/>
      <c r="HC326" s="241"/>
      <c r="HD326" s="241"/>
      <c r="HE326" s="241"/>
      <c r="HF326" s="241"/>
      <c r="HG326" s="241"/>
      <c r="HH326" s="241"/>
      <c r="HI326" s="241"/>
      <c r="HJ326" s="241"/>
      <c r="HK326" s="241"/>
      <c r="HL326" s="241"/>
      <c r="HM326" s="241"/>
      <c r="HN326" s="241"/>
      <c r="HO326" s="241"/>
      <c r="HP326" s="241"/>
      <c r="HQ326" s="241"/>
      <c r="HR326" s="241"/>
      <c r="HS326" s="241"/>
      <c r="HT326" s="241"/>
      <c r="HU326" s="241"/>
      <c r="HV326" s="241"/>
      <c r="HW326" s="241"/>
      <c r="HX326" s="241"/>
      <c r="HY326" s="241"/>
      <c r="HZ326" s="241"/>
      <c r="IA326" s="241"/>
      <c r="IB326" s="241"/>
      <c r="IC326" s="241"/>
      <c r="ID326" s="241"/>
      <c r="IE326" s="241"/>
      <c r="IF326" s="241"/>
      <c r="IG326" s="241"/>
      <c r="IH326" s="241"/>
      <c r="II326" s="241"/>
      <c r="IJ326" s="241"/>
      <c r="IK326" s="241"/>
      <c r="IL326" s="241"/>
      <c r="IM326" s="241"/>
      <c r="IN326" s="241"/>
      <c r="IO326" s="241"/>
      <c r="IP326" s="241"/>
      <c r="IQ326" s="241"/>
      <c r="IR326" s="241"/>
      <c r="IS326" s="241"/>
      <c r="IT326" s="241"/>
      <c r="IU326" s="238"/>
      <c r="IV326" s="238"/>
    </row>
    <row r="327" spans="1:256" s="224" customFormat="1" x14ac:dyDescent="0.2">
      <c r="A327" s="265" t="s">
        <v>520</v>
      </c>
      <c r="B327" s="197" t="s">
        <v>584</v>
      </c>
      <c r="C327" s="198" t="s">
        <v>510</v>
      </c>
      <c r="D327" s="198" t="s">
        <v>306</v>
      </c>
      <c r="E327" s="198"/>
      <c r="F327" s="198"/>
      <c r="G327" s="220">
        <f>SUM(G328+G344)</f>
        <v>845</v>
      </c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  <c r="IC327" s="172"/>
      <c r="ID327" s="172"/>
      <c r="IE327" s="172"/>
      <c r="IF327" s="172"/>
      <c r="IG327" s="172"/>
      <c r="IH327" s="172"/>
      <c r="II327" s="172"/>
      <c r="IJ327" s="172"/>
      <c r="IK327" s="172"/>
      <c r="IL327" s="172"/>
      <c r="IM327" s="172"/>
      <c r="IN327" s="172"/>
      <c r="IO327" s="172"/>
      <c r="IP327" s="172"/>
      <c r="IQ327" s="172"/>
      <c r="IR327" s="172"/>
      <c r="IS327" s="172"/>
      <c r="IT327" s="172"/>
      <c r="IU327" s="172"/>
      <c r="IV327" s="172"/>
    </row>
    <row r="328" spans="1:256" s="224" customFormat="1" ht="24.75" x14ac:dyDescent="0.25">
      <c r="A328" s="266" t="s">
        <v>513</v>
      </c>
      <c r="B328" s="197" t="s">
        <v>584</v>
      </c>
      <c r="C328" s="198" t="s">
        <v>510</v>
      </c>
      <c r="D328" s="198" t="s">
        <v>306</v>
      </c>
      <c r="E328" s="198"/>
      <c r="F328" s="198"/>
      <c r="G328" s="220">
        <f>SUM(G329+G332+G335+G338+G341)</f>
        <v>655.02</v>
      </c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  <c r="FF328" s="178"/>
      <c r="FG328" s="178"/>
      <c r="FH328" s="178"/>
      <c r="FI328" s="178"/>
      <c r="FJ328" s="178"/>
      <c r="FK328" s="178"/>
      <c r="FL328" s="178"/>
      <c r="FM328" s="178"/>
      <c r="FN328" s="178"/>
      <c r="FO328" s="178"/>
      <c r="FP328" s="178"/>
      <c r="FQ328" s="178"/>
      <c r="FR328" s="178"/>
      <c r="FS328" s="178"/>
      <c r="FT328" s="178"/>
      <c r="FU328" s="178"/>
      <c r="FV328" s="178"/>
      <c r="FW328" s="178"/>
      <c r="FX328" s="178"/>
      <c r="FY328" s="178"/>
      <c r="FZ328" s="178"/>
      <c r="GA328" s="178"/>
      <c r="GB328" s="178"/>
      <c r="GC328" s="178"/>
      <c r="GD328" s="178"/>
      <c r="GE328" s="178"/>
      <c r="GF328" s="178"/>
      <c r="GG328" s="178"/>
      <c r="GH328" s="178"/>
      <c r="GI328" s="178"/>
      <c r="GJ328" s="178"/>
      <c r="GK328" s="178"/>
      <c r="GL328" s="178"/>
      <c r="GM328" s="178"/>
      <c r="GN328" s="178"/>
      <c r="GO328" s="178"/>
      <c r="GP328" s="178"/>
      <c r="GQ328" s="178"/>
      <c r="GR328" s="178"/>
      <c r="GS328" s="178"/>
      <c r="GT328" s="178"/>
      <c r="GU328" s="178"/>
      <c r="GV328" s="178"/>
      <c r="GW328" s="178"/>
      <c r="GX328" s="178"/>
      <c r="GY328" s="178"/>
      <c r="GZ328" s="178"/>
      <c r="HA328" s="178"/>
      <c r="HB328" s="178"/>
      <c r="HC328" s="178"/>
      <c r="HD328" s="178"/>
      <c r="HE328" s="178"/>
      <c r="HF328" s="178"/>
      <c r="HG328" s="178"/>
      <c r="HH328" s="178"/>
      <c r="HI328" s="178"/>
      <c r="HJ328" s="178"/>
      <c r="HK328" s="178"/>
      <c r="HL328" s="178"/>
      <c r="HM328" s="178"/>
      <c r="HN328" s="178"/>
      <c r="HO328" s="178"/>
      <c r="HP328" s="178"/>
      <c r="HQ328" s="178"/>
      <c r="HR328" s="178"/>
      <c r="HS328" s="178"/>
      <c r="HT328" s="178"/>
      <c r="HU328" s="178"/>
      <c r="HV328" s="178"/>
      <c r="HW328" s="178"/>
      <c r="HX328" s="178"/>
      <c r="HY328" s="178"/>
      <c r="HZ328" s="178"/>
      <c r="IA328" s="178"/>
      <c r="IB328" s="178"/>
      <c r="IC328" s="178"/>
      <c r="ID328" s="178"/>
      <c r="IE328" s="178"/>
      <c r="IF328" s="178"/>
      <c r="IG328" s="178"/>
      <c r="IH328" s="178"/>
      <c r="II328" s="178"/>
      <c r="IJ328" s="178"/>
      <c r="IK328" s="178"/>
      <c r="IL328" s="178"/>
      <c r="IM328" s="178"/>
      <c r="IN328" s="178"/>
      <c r="IO328" s="178"/>
      <c r="IP328" s="178"/>
      <c r="IQ328" s="178"/>
      <c r="IR328" s="178"/>
      <c r="IS328" s="178"/>
      <c r="IT328" s="178"/>
      <c r="IU328" s="238"/>
      <c r="IV328" s="238"/>
    </row>
    <row r="329" spans="1:256" ht="38.25" x14ac:dyDescent="0.2">
      <c r="A329" s="249" t="s">
        <v>634</v>
      </c>
      <c r="B329" s="222" t="s">
        <v>584</v>
      </c>
      <c r="C329" s="204" t="s">
        <v>510</v>
      </c>
      <c r="D329" s="204" t="s">
        <v>306</v>
      </c>
      <c r="E329" s="204" t="s">
        <v>523</v>
      </c>
      <c r="F329" s="204"/>
      <c r="G329" s="243">
        <f>SUM(G331+G330)</f>
        <v>106.19999999999999</v>
      </c>
      <c r="IU329" s="172"/>
      <c r="IV329" s="172"/>
    </row>
    <row r="330" spans="1:256" s="238" customFormat="1" ht="13.5" x14ac:dyDescent="0.25">
      <c r="A330" s="206" t="s">
        <v>586</v>
      </c>
      <c r="B330" s="207" t="s">
        <v>584</v>
      </c>
      <c r="C330" s="208" t="s">
        <v>510</v>
      </c>
      <c r="D330" s="208" t="s">
        <v>306</v>
      </c>
      <c r="E330" s="208" t="s">
        <v>523</v>
      </c>
      <c r="F330" s="208" t="s">
        <v>312</v>
      </c>
      <c r="G330" s="240">
        <v>0.21</v>
      </c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BE330" s="178"/>
      <c r="BF330" s="178"/>
      <c r="BG330" s="178"/>
      <c r="BH330" s="178"/>
      <c r="BI330" s="178"/>
      <c r="BJ330" s="178"/>
      <c r="BK330" s="178"/>
      <c r="BL330" s="178"/>
      <c r="BM330" s="178"/>
      <c r="BN330" s="178"/>
      <c r="BO330" s="178"/>
      <c r="BP330" s="178"/>
      <c r="BQ330" s="178"/>
      <c r="BR330" s="178"/>
      <c r="BS330" s="178"/>
      <c r="BT330" s="178"/>
      <c r="BU330" s="178"/>
      <c r="BV330" s="178"/>
      <c r="BW330" s="178"/>
      <c r="BX330" s="178"/>
      <c r="BY330" s="178"/>
      <c r="BZ330" s="178"/>
      <c r="CA330" s="178"/>
      <c r="CB330" s="178"/>
      <c r="CC330" s="178"/>
      <c r="CD330" s="178"/>
      <c r="CE330" s="178"/>
      <c r="CF330" s="178"/>
      <c r="CG330" s="178"/>
      <c r="CH330" s="178"/>
      <c r="CI330" s="178"/>
      <c r="CJ330" s="178"/>
      <c r="CK330" s="178"/>
      <c r="CL330" s="178"/>
      <c r="CM330" s="178"/>
      <c r="CN330" s="178"/>
      <c r="CO330" s="178"/>
      <c r="CP330" s="178"/>
      <c r="CQ330" s="178"/>
      <c r="CR330" s="178"/>
      <c r="CS330" s="178"/>
      <c r="CT330" s="178"/>
      <c r="CU330" s="178"/>
      <c r="CV330" s="178"/>
      <c r="CW330" s="178"/>
      <c r="CX330" s="178"/>
      <c r="CY330" s="178"/>
      <c r="CZ330" s="178"/>
      <c r="DA330" s="178"/>
      <c r="DB330" s="178"/>
      <c r="DC330" s="178"/>
      <c r="DD330" s="178"/>
      <c r="DE330" s="178"/>
      <c r="DF330" s="178"/>
      <c r="DG330" s="178"/>
      <c r="DH330" s="178"/>
      <c r="DI330" s="178"/>
      <c r="DJ330" s="178"/>
      <c r="DK330" s="178"/>
      <c r="DL330" s="178"/>
      <c r="DM330" s="178"/>
      <c r="DN330" s="178"/>
      <c r="DO330" s="178"/>
      <c r="DP330" s="178"/>
      <c r="DQ330" s="178"/>
      <c r="DR330" s="178"/>
      <c r="DS330" s="178"/>
      <c r="DT330" s="178"/>
      <c r="DU330" s="178"/>
      <c r="DV330" s="178"/>
      <c r="DW330" s="178"/>
      <c r="DX330" s="178"/>
      <c r="DY330" s="178"/>
      <c r="DZ330" s="178"/>
      <c r="EA330" s="178"/>
      <c r="EB330" s="178"/>
      <c r="EC330" s="178"/>
      <c r="ED330" s="178"/>
      <c r="EE330" s="178"/>
      <c r="EF330" s="178"/>
      <c r="EG330" s="178"/>
      <c r="EH330" s="178"/>
      <c r="EI330" s="178"/>
      <c r="EJ330" s="178"/>
      <c r="EK330" s="178"/>
      <c r="EL330" s="178"/>
      <c r="EM330" s="178"/>
      <c r="EN330" s="178"/>
      <c r="EO330" s="178"/>
      <c r="EP330" s="178"/>
      <c r="EQ330" s="178"/>
      <c r="ER330" s="178"/>
      <c r="ES330" s="178"/>
      <c r="ET330" s="178"/>
      <c r="EU330" s="178"/>
      <c r="EV330" s="178"/>
      <c r="EW330" s="178"/>
      <c r="EX330" s="178"/>
      <c r="EY330" s="178"/>
      <c r="EZ330" s="178"/>
      <c r="FA330" s="178"/>
      <c r="FB330" s="178"/>
      <c r="FC330" s="178"/>
      <c r="FD330" s="178"/>
      <c r="FE330" s="178"/>
      <c r="FF330" s="178"/>
      <c r="FG330" s="178"/>
      <c r="FH330" s="178"/>
      <c r="FI330" s="178"/>
      <c r="FJ330" s="178"/>
      <c r="FK330" s="178"/>
      <c r="FL330" s="178"/>
      <c r="FM330" s="178"/>
      <c r="FN330" s="178"/>
      <c r="FO330" s="178"/>
      <c r="FP330" s="178"/>
      <c r="FQ330" s="178"/>
      <c r="FR330" s="178"/>
      <c r="FS330" s="178"/>
      <c r="FT330" s="178"/>
      <c r="FU330" s="178"/>
      <c r="FV330" s="178"/>
      <c r="FW330" s="178"/>
      <c r="FX330" s="178"/>
      <c r="FY330" s="178"/>
      <c r="FZ330" s="178"/>
      <c r="GA330" s="178"/>
      <c r="GB330" s="178"/>
      <c r="GC330" s="178"/>
      <c r="GD330" s="178"/>
      <c r="GE330" s="178"/>
      <c r="GF330" s="178"/>
      <c r="GG330" s="178"/>
      <c r="GH330" s="178"/>
      <c r="GI330" s="178"/>
      <c r="GJ330" s="178"/>
      <c r="GK330" s="178"/>
      <c r="GL330" s="178"/>
      <c r="GM330" s="178"/>
      <c r="GN330" s="178"/>
      <c r="GO330" s="178"/>
      <c r="GP330" s="178"/>
      <c r="GQ330" s="178"/>
      <c r="GR330" s="178"/>
      <c r="GS330" s="178"/>
      <c r="GT330" s="178"/>
      <c r="GU330" s="178"/>
      <c r="GV330" s="178"/>
      <c r="GW330" s="178"/>
      <c r="GX330" s="178"/>
      <c r="GY330" s="178"/>
      <c r="GZ330" s="178"/>
      <c r="HA330" s="178"/>
      <c r="HB330" s="178"/>
      <c r="HC330" s="178"/>
      <c r="HD330" s="178"/>
      <c r="HE330" s="178"/>
      <c r="HF330" s="178"/>
      <c r="HG330" s="178"/>
      <c r="HH330" s="178"/>
      <c r="HI330" s="178"/>
      <c r="HJ330" s="178"/>
      <c r="HK330" s="178"/>
      <c r="HL330" s="178"/>
      <c r="HM330" s="178"/>
      <c r="HN330" s="178"/>
      <c r="HO330" s="178"/>
      <c r="HP330" s="178"/>
      <c r="HQ330" s="178"/>
      <c r="HR330" s="178"/>
      <c r="HS330" s="178"/>
      <c r="HT330" s="178"/>
      <c r="HU330" s="178"/>
      <c r="HV330" s="178"/>
      <c r="HW330" s="178"/>
      <c r="HX330" s="178"/>
      <c r="HY330" s="178"/>
      <c r="HZ330" s="178"/>
      <c r="IA330" s="178"/>
      <c r="IB330" s="178"/>
      <c r="IC330" s="178"/>
      <c r="ID330" s="178"/>
      <c r="IE330" s="178"/>
      <c r="IF330" s="178"/>
      <c r="IG330" s="178"/>
      <c r="IH330" s="178"/>
      <c r="II330" s="178"/>
      <c r="IJ330" s="178"/>
      <c r="IK330" s="178"/>
      <c r="IL330" s="178"/>
      <c r="IM330" s="178"/>
      <c r="IN330" s="178"/>
      <c r="IO330" s="178"/>
      <c r="IP330" s="178"/>
      <c r="IQ330" s="178"/>
      <c r="IR330" s="178"/>
      <c r="IS330" s="178"/>
      <c r="IT330" s="178"/>
      <c r="IU330" s="172"/>
      <c r="IV330" s="172"/>
    </row>
    <row r="331" spans="1:256" s="238" customFormat="1" ht="13.5" x14ac:dyDescent="0.25">
      <c r="A331" s="206" t="s">
        <v>361</v>
      </c>
      <c r="B331" s="207" t="s">
        <v>584</v>
      </c>
      <c r="C331" s="208" t="s">
        <v>510</v>
      </c>
      <c r="D331" s="208" t="s">
        <v>306</v>
      </c>
      <c r="E331" s="208" t="s">
        <v>523</v>
      </c>
      <c r="F331" s="208" t="s">
        <v>362</v>
      </c>
      <c r="G331" s="240">
        <v>105.99</v>
      </c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178"/>
      <c r="AY331" s="178"/>
      <c r="AZ331" s="178"/>
      <c r="BA331" s="178"/>
      <c r="BB331" s="178"/>
      <c r="BC331" s="178"/>
      <c r="BD331" s="178"/>
      <c r="BE331" s="178"/>
      <c r="BF331" s="178"/>
      <c r="BG331" s="178"/>
      <c r="BH331" s="178"/>
      <c r="BI331" s="178"/>
      <c r="BJ331" s="178"/>
      <c r="BK331" s="178"/>
      <c r="BL331" s="178"/>
      <c r="BM331" s="178"/>
      <c r="BN331" s="178"/>
      <c r="BO331" s="178"/>
      <c r="BP331" s="178"/>
      <c r="BQ331" s="178"/>
      <c r="BR331" s="178"/>
      <c r="BS331" s="178"/>
      <c r="BT331" s="178"/>
      <c r="BU331" s="178"/>
      <c r="BV331" s="178"/>
      <c r="BW331" s="178"/>
      <c r="BX331" s="178"/>
      <c r="BY331" s="178"/>
      <c r="BZ331" s="178"/>
      <c r="CA331" s="178"/>
      <c r="CB331" s="178"/>
      <c r="CC331" s="178"/>
      <c r="CD331" s="178"/>
      <c r="CE331" s="178"/>
      <c r="CF331" s="178"/>
      <c r="CG331" s="178"/>
      <c r="CH331" s="178"/>
      <c r="CI331" s="178"/>
      <c r="CJ331" s="178"/>
      <c r="CK331" s="178"/>
      <c r="CL331" s="178"/>
      <c r="CM331" s="178"/>
      <c r="CN331" s="178"/>
      <c r="CO331" s="178"/>
      <c r="CP331" s="178"/>
      <c r="CQ331" s="178"/>
      <c r="CR331" s="178"/>
      <c r="CS331" s="178"/>
      <c r="CT331" s="178"/>
      <c r="CU331" s="178"/>
      <c r="CV331" s="178"/>
      <c r="CW331" s="178"/>
      <c r="CX331" s="178"/>
      <c r="CY331" s="178"/>
      <c r="CZ331" s="178"/>
      <c r="DA331" s="178"/>
      <c r="DB331" s="178"/>
      <c r="DC331" s="178"/>
      <c r="DD331" s="178"/>
      <c r="DE331" s="178"/>
      <c r="DF331" s="178"/>
      <c r="DG331" s="178"/>
      <c r="DH331" s="178"/>
      <c r="DI331" s="178"/>
      <c r="DJ331" s="178"/>
      <c r="DK331" s="178"/>
      <c r="DL331" s="178"/>
      <c r="DM331" s="178"/>
      <c r="DN331" s="178"/>
      <c r="DO331" s="178"/>
      <c r="DP331" s="178"/>
      <c r="DQ331" s="178"/>
      <c r="DR331" s="178"/>
      <c r="DS331" s="178"/>
      <c r="DT331" s="178"/>
      <c r="DU331" s="178"/>
      <c r="DV331" s="178"/>
      <c r="DW331" s="178"/>
      <c r="DX331" s="178"/>
      <c r="DY331" s="178"/>
      <c r="DZ331" s="178"/>
      <c r="EA331" s="178"/>
      <c r="EB331" s="178"/>
      <c r="EC331" s="178"/>
      <c r="ED331" s="178"/>
      <c r="EE331" s="178"/>
      <c r="EF331" s="178"/>
      <c r="EG331" s="178"/>
      <c r="EH331" s="178"/>
      <c r="EI331" s="178"/>
      <c r="EJ331" s="178"/>
      <c r="EK331" s="178"/>
      <c r="EL331" s="178"/>
      <c r="EM331" s="178"/>
      <c r="EN331" s="178"/>
      <c r="EO331" s="178"/>
      <c r="EP331" s="178"/>
      <c r="EQ331" s="178"/>
      <c r="ER331" s="178"/>
      <c r="ES331" s="178"/>
      <c r="ET331" s="178"/>
      <c r="EU331" s="178"/>
      <c r="EV331" s="178"/>
      <c r="EW331" s="178"/>
      <c r="EX331" s="178"/>
      <c r="EY331" s="178"/>
      <c r="EZ331" s="178"/>
      <c r="FA331" s="178"/>
      <c r="FB331" s="178"/>
      <c r="FC331" s="178"/>
      <c r="FD331" s="178"/>
      <c r="FE331" s="178"/>
      <c r="FF331" s="178"/>
      <c r="FG331" s="178"/>
      <c r="FH331" s="178"/>
      <c r="FI331" s="178"/>
      <c r="FJ331" s="178"/>
      <c r="FK331" s="178"/>
      <c r="FL331" s="178"/>
      <c r="FM331" s="178"/>
      <c r="FN331" s="178"/>
      <c r="FO331" s="178"/>
      <c r="FP331" s="178"/>
      <c r="FQ331" s="178"/>
      <c r="FR331" s="178"/>
      <c r="FS331" s="178"/>
      <c r="FT331" s="178"/>
      <c r="FU331" s="178"/>
      <c r="FV331" s="178"/>
      <c r="FW331" s="178"/>
      <c r="FX331" s="178"/>
      <c r="FY331" s="178"/>
      <c r="FZ331" s="178"/>
      <c r="GA331" s="178"/>
      <c r="GB331" s="178"/>
      <c r="GC331" s="178"/>
      <c r="GD331" s="178"/>
      <c r="GE331" s="178"/>
      <c r="GF331" s="178"/>
      <c r="GG331" s="178"/>
      <c r="GH331" s="178"/>
      <c r="GI331" s="178"/>
      <c r="GJ331" s="178"/>
      <c r="GK331" s="178"/>
      <c r="GL331" s="178"/>
      <c r="GM331" s="178"/>
      <c r="GN331" s="178"/>
      <c r="GO331" s="178"/>
      <c r="GP331" s="178"/>
      <c r="GQ331" s="178"/>
      <c r="GR331" s="178"/>
      <c r="GS331" s="178"/>
      <c r="GT331" s="178"/>
      <c r="GU331" s="178"/>
      <c r="GV331" s="178"/>
      <c r="GW331" s="178"/>
      <c r="GX331" s="178"/>
      <c r="GY331" s="178"/>
      <c r="GZ331" s="178"/>
      <c r="HA331" s="178"/>
      <c r="HB331" s="178"/>
      <c r="HC331" s="178"/>
      <c r="HD331" s="178"/>
      <c r="HE331" s="178"/>
      <c r="HF331" s="178"/>
      <c r="HG331" s="178"/>
      <c r="HH331" s="178"/>
      <c r="HI331" s="178"/>
      <c r="HJ331" s="178"/>
      <c r="HK331" s="178"/>
      <c r="HL331" s="178"/>
      <c r="HM331" s="178"/>
      <c r="HN331" s="178"/>
      <c r="HO331" s="178"/>
      <c r="HP331" s="178"/>
      <c r="HQ331" s="178"/>
      <c r="HR331" s="178"/>
      <c r="HS331" s="178"/>
      <c r="HT331" s="178"/>
      <c r="HU331" s="178"/>
      <c r="HV331" s="178"/>
      <c r="HW331" s="178"/>
      <c r="HX331" s="178"/>
      <c r="HY331" s="178"/>
      <c r="HZ331" s="178"/>
      <c r="IA331" s="178"/>
      <c r="IB331" s="178"/>
      <c r="IC331" s="178"/>
      <c r="ID331" s="178"/>
      <c r="IE331" s="178"/>
      <c r="IF331" s="178"/>
      <c r="IG331" s="178"/>
      <c r="IH331" s="178"/>
      <c r="II331" s="178"/>
      <c r="IJ331" s="178"/>
      <c r="IK331" s="178"/>
      <c r="IL331" s="178"/>
      <c r="IM331" s="178"/>
      <c r="IN331" s="178"/>
      <c r="IO331" s="178"/>
      <c r="IP331" s="178"/>
      <c r="IQ331" s="178"/>
      <c r="IR331" s="178"/>
      <c r="IS331" s="178"/>
      <c r="IT331" s="178"/>
      <c r="IU331" s="210"/>
      <c r="IV331" s="210"/>
    </row>
    <row r="332" spans="1:256" s="238" customFormat="1" ht="39" x14ac:dyDescent="0.25">
      <c r="A332" s="249" t="s">
        <v>635</v>
      </c>
      <c r="B332" s="222" t="s">
        <v>584</v>
      </c>
      <c r="C332" s="204" t="s">
        <v>510</v>
      </c>
      <c r="D332" s="204" t="s">
        <v>306</v>
      </c>
      <c r="E332" s="204" t="s">
        <v>525</v>
      </c>
      <c r="F332" s="204"/>
      <c r="G332" s="243">
        <f>SUM(G334+G333)</f>
        <v>296.32</v>
      </c>
      <c r="IU332" s="178"/>
      <c r="IV332" s="178"/>
    </row>
    <row r="333" spans="1:256" s="238" customFormat="1" ht="13.5" x14ac:dyDescent="0.25">
      <c r="A333" s="206" t="s">
        <v>586</v>
      </c>
      <c r="B333" s="207" t="s">
        <v>584</v>
      </c>
      <c r="C333" s="208" t="s">
        <v>510</v>
      </c>
      <c r="D333" s="208" t="s">
        <v>306</v>
      </c>
      <c r="E333" s="208" t="s">
        <v>525</v>
      </c>
      <c r="F333" s="208" t="s">
        <v>312</v>
      </c>
      <c r="G333" s="240">
        <v>0.56999999999999995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4"/>
      <c r="BA333" s="224"/>
      <c r="BB333" s="224"/>
      <c r="BC333" s="224"/>
      <c r="BD333" s="224"/>
      <c r="BE333" s="224"/>
      <c r="BF333" s="224"/>
      <c r="BG333" s="224"/>
      <c r="BH333" s="224"/>
      <c r="BI333" s="224"/>
      <c r="BJ333" s="224"/>
      <c r="BK333" s="224"/>
      <c r="BL333" s="224"/>
      <c r="BM333" s="224"/>
      <c r="BN333" s="224"/>
      <c r="BO333" s="224"/>
      <c r="BP333" s="224"/>
      <c r="BQ333" s="224"/>
      <c r="BR333" s="224"/>
      <c r="BS333" s="224"/>
      <c r="BT333" s="224"/>
      <c r="BU333" s="224"/>
      <c r="BV333" s="224"/>
      <c r="BW333" s="224"/>
      <c r="BX333" s="224"/>
      <c r="BY333" s="224"/>
      <c r="BZ333" s="224"/>
      <c r="CA333" s="224"/>
      <c r="CB333" s="224"/>
      <c r="CC333" s="224"/>
      <c r="CD333" s="224"/>
      <c r="CE333" s="224"/>
      <c r="CF333" s="224"/>
      <c r="CG333" s="224"/>
      <c r="CH333" s="224"/>
      <c r="CI333" s="224"/>
      <c r="CJ333" s="224"/>
      <c r="CK333" s="224"/>
      <c r="CL333" s="224"/>
      <c r="CM333" s="224"/>
      <c r="CN333" s="224"/>
      <c r="CO333" s="224"/>
      <c r="CP333" s="224"/>
      <c r="CQ333" s="224"/>
      <c r="CR333" s="224"/>
      <c r="CS333" s="224"/>
      <c r="CT333" s="224"/>
      <c r="CU333" s="224"/>
      <c r="CV333" s="224"/>
      <c r="CW333" s="224"/>
      <c r="CX333" s="224"/>
      <c r="CY333" s="224"/>
      <c r="CZ333" s="224"/>
      <c r="DA333" s="224"/>
      <c r="DB333" s="224"/>
      <c r="DC333" s="224"/>
      <c r="DD333" s="224"/>
      <c r="DE333" s="224"/>
      <c r="DF333" s="224"/>
      <c r="DG333" s="224"/>
      <c r="DH333" s="224"/>
      <c r="DI333" s="224"/>
      <c r="DJ333" s="224"/>
      <c r="DK333" s="224"/>
      <c r="DL333" s="224"/>
      <c r="DM333" s="224"/>
      <c r="DN333" s="224"/>
      <c r="DO333" s="224"/>
      <c r="DP333" s="224"/>
      <c r="DQ333" s="224"/>
      <c r="DR333" s="224"/>
      <c r="DS333" s="224"/>
      <c r="DT333" s="224"/>
      <c r="DU333" s="224"/>
      <c r="DV333" s="224"/>
      <c r="DW333" s="224"/>
      <c r="DX333" s="224"/>
      <c r="DY333" s="224"/>
      <c r="DZ333" s="224"/>
      <c r="EA333" s="224"/>
      <c r="EB333" s="224"/>
      <c r="EC333" s="224"/>
      <c r="ED333" s="224"/>
      <c r="EE333" s="224"/>
      <c r="EF333" s="224"/>
      <c r="EG333" s="224"/>
      <c r="EH333" s="224"/>
      <c r="EI333" s="224"/>
      <c r="EJ333" s="224"/>
      <c r="EK333" s="224"/>
      <c r="EL333" s="224"/>
      <c r="EM333" s="224"/>
      <c r="EN333" s="224"/>
      <c r="EO333" s="224"/>
      <c r="EP333" s="224"/>
      <c r="EQ333" s="224"/>
      <c r="ER333" s="224"/>
      <c r="ES333" s="224"/>
      <c r="ET333" s="224"/>
      <c r="EU333" s="224"/>
      <c r="EV333" s="224"/>
      <c r="EW333" s="224"/>
      <c r="EX333" s="224"/>
      <c r="EY333" s="224"/>
      <c r="EZ333" s="224"/>
      <c r="FA333" s="224"/>
      <c r="FB333" s="224"/>
      <c r="FC333" s="224"/>
      <c r="FD333" s="224"/>
      <c r="FE333" s="224"/>
      <c r="FF333" s="224"/>
      <c r="FG333" s="224"/>
      <c r="FH333" s="224"/>
      <c r="FI333" s="224"/>
      <c r="FJ333" s="224"/>
      <c r="FK333" s="224"/>
      <c r="FL333" s="224"/>
      <c r="FM333" s="224"/>
      <c r="FN333" s="224"/>
      <c r="FO333" s="224"/>
      <c r="FP333" s="224"/>
      <c r="FQ333" s="224"/>
      <c r="FR333" s="224"/>
      <c r="FS333" s="224"/>
      <c r="FT333" s="224"/>
      <c r="FU333" s="224"/>
      <c r="FV333" s="224"/>
      <c r="FW333" s="224"/>
      <c r="FX333" s="224"/>
      <c r="FY333" s="224"/>
      <c r="FZ333" s="224"/>
      <c r="GA333" s="224"/>
      <c r="GB333" s="224"/>
      <c r="GC333" s="224"/>
      <c r="GD333" s="224"/>
      <c r="GE333" s="224"/>
      <c r="GF333" s="224"/>
      <c r="GG333" s="224"/>
      <c r="GH333" s="224"/>
      <c r="GI333" s="224"/>
      <c r="GJ333" s="224"/>
      <c r="GK333" s="224"/>
      <c r="GL333" s="224"/>
      <c r="GM333" s="224"/>
      <c r="GN333" s="224"/>
      <c r="GO333" s="224"/>
      <c r="GP333" s="224"/>
      <c r="GQ333" s="224"/>
      <c r="GR333" s="224"/>
      <c r="GS333" s="224"/>
      <c r="GT333" s="224"/>
      <c r="GU333" s="224"/>
      <c r="GV333" s="224"/>
      <c r="GW333" s="224"/>
      <c r="GX333" s="224"/>
      <c r="GY333" s="224"/>
      <c r="GZ333" s="224"/>
      <c r="HA333" s="224"/>
      <c r="HB333" s="224"/>
      <c r="HC333" s="224"/>
      <c r="HD333" s="224"/>
      <c r="HE333" s="224"/>
      <c r="HF333" s="224"/>
      <c r="HG333" s="224"/>
      <c r="HH333" s="224"/>
      <c r="HI333" s="224"/>
      <c r="HJ333" s="224"/>
      <c r="HK333" s="224"/>
      <c r="HL333" s="224"/>
      <c r="HM333" s="224"/>
      <c r="HN333" s="224"/>
      <c r="HO333" s="224"/>
      <c r="HP333" s="224"/>
      <c r="HQ333" s="224"/>
      <c r="HR333" s="224"/>
      <c r="HS333" s="224"/>
      <c r="HT333" s="224"/>
      <c r="HU333" s="224"/>
      <c r="HV333" s="224"/>
      <c r="HW333" s="224"/>
      <c r="HX333" s="224"/>
      <c r="HY333" s="224"/>
      <c r="HZ333" s="224"/>
      <c r="IA333" s="224"/>
      <c r="IB333" s="224"/>
      <c r="IC333" s="224"/>
      <c r="ID333" s="224"/>
      <c r="IE333" s="224"/>
      <c r="IF333" s="224"/>
      <c r="IG333" s="224"/>
      <c r="IH333" s="224"/>
      <c r="II333" s="224"/>
      <c r="IJ333" s="224"/>
      <c r="IK333" s="224"/>
      <c r="IL333" s="224"/>
      <c r="IM333" s="224"/>
      <c r="IN333" s="224"/>
      <c r="IO333" s="224"/>
      <c r="IP333" s="224"/>
      <c r="IQ333" s="224"/>
      <c r="IR333" s="224"/>
      <c r="IS333" s="224"/>
      <c r="IT333" s="224"/>
      <c r="IU333" s="178"/>
      <c r="IV333" s="178"/>
    </row>
    <row r="334" spans="1:256" s="224" customFormat="1" x14ac:dyDescent="0.2">
      <c r="A334" s="206" t="s">
        <v>361</v>
      </c>
      <c r="B334" s="207" t="s">
        <v>584</v>
      </c>
      <c r="C334" s="208" t="s">
        <v>510</v>
      </c>
      <c r="D334" s="208" t="s">
        <v>306</v>
      </c>
      <c r="E334" s="208" t="s">
        <v>525</v>
      </c>
      <c r="F334" s="208" t="s">
        <v>362</v>
      </c>
      <c r="G334" s="240">
        <v>295.75</v>
      </c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  <c r="AW334" s="178"/>
      <c r="AX334" s="178"/>
      <c r="AY334" s="178"/>
      <c r="AZ334" s="178"/>
      <c r="BA334" s="178"/>
      <c r="BB334" s="178"/>
      <c r="BC334" s="178"/>
      <c r="BD334" s="178"/>
      <c r="BE334" s="178"/>
      <c r="BF334" s="178"/>
      <c r="BG334" s="178"/>
      <c r="BH334" s="178"/>
      <c r="BI334" s="178"/>
      <c r="BJ334" s="178"/>
      <c r="BK334" s="178"/>
      <c r="BL334" s="178"/>
      <c r="BM334" s="178"/>
      <c r="BN334" s="178"/>
      <c r="BO334" s="178"/>
      <c r="BP334" s="178"/>
      <c r="BQ334" s="178"/>
      <c r="BR334" s="178"/>
      <c r="BS334" s="178"/>
      <c r="BT334" s="178"/>
      <c r="BU334" s="178"/>
      <c r="BV334" s="178"/>
      <c r="BW334" s="178"/>
      <c r="BX334" s="178"/>
      <c r="BY334" s="178"/>
      <c r="BZ334" s="178"/>
      <c r="CA334" s="178"/>
      <c r="CB334" s="178"/>
      <c r="CC334" s="178"/>
      <c r="CD334" s="178"/>
      <c r="CE334" s="178"/>
      <c r="CF334" s="178"/>
      <c r="CG334" s="178"/>
      <c r="CH334" s="178"/>
      <c r="CI334" s="178"/>
      <c r="CJ334" s="178"/>
      <c r="CK334" s="178"/>
      <c r="CL334" s="178"/>
      <c r="CM334" s="178"/>
      <c r="CN334" s="178"/>
      <c r="CO334" s="178"/>
      <c r="CP334" s="178"/>
      <c r="CQ334" s="178"/>
      <c r="CR334" s="178"/>
      <c r="CS334" s="178"/>
      <c r="CT334" s="178"/>
      <c r="CU334" s="178"/>
      <c r="CV334" s="178"/>
      <c r="CW334" s="178"/>
      <c r="CX334" s="178"/>
      <c r="CY334" s="178"/>
      <c r="CZ334" s="178"/>
      <c r="DA334" s="178"/>
      <c r="DB334" s="178"/>
      <c r="DC334" s="178"/>
      <c r="DD334" s="178"/>
      <c r="DE334" s="178"/>
      <c r="DF334" s="178"/>
      <c r="DG334" s="178"/>
      <c r="DH334" s="178"/>
      <c r="DI334" s="178"/>
      <c r="DJ334" s="178"/>
      <c r="DK334" s="178"/>
      <c r="DL334" s="178"/>
      <c r="DM334" s="178"/>
      <c r="DN334" s="178"/>
      <c r="DO334" s="178"/>
      <c r="DP334" s="178"/>
      <c r="DQ334" s="178"/>
      <c r="DR334" s="178"/>
      <c r="DS334" s="178"/>
      <c r="DT334" s="178"/>
      <c r="DU334" s="178"/>
      <c r="DV334" s="178"/>
      <c r="DW334" s="178"/>
      <c r="DX334" s="178"/>
      <c r="DY334" s="178"/>
      <c r="DZ334" s="178"/>
      <c r="EA334" s="178"/>
      <c r="EB334" s="178"/>
      <c r="EC334" s="178"/>
      <c r="ED334" s="178"/>
      <c r="EE334" s="178"/>
      <c r="EF334" s="178"/>
      <c r="EG334" s="178"/>
      <c r="EH334" s="178"/>
      <c r="EI334" s="178"/>
      <c r="EJ334" s="178"/>
      <c r="EK334" s="178"/>
      <c r="EL334" s="178"/>
      <c r="EM334" s="178"/>
      <c r="EN334" s="178"/>
      <c r="EO334" s="178"/>
      <c r="EP334" s="178"/>
      <c r="EQ334" s="178"/>
      <c r="ER334" s="178"/>
      <c r="ES334" s="178"/>
      <c r="ET334" s="178"/>
      <c r="EU334" s="178"/>
      <c r="EV334" s="178"/>
      <c r="EW334" s="178"/>
      <c r="EX334" s="178"/>
      <c r="EY334" s="178"/>
      <c r="EZ334" s="178"/>
      <c r="FA334" s="178"/>
      <c r="FB334" s="178"/>
      <c r="FC334" s="178"/>
      <c r="FD334" s="178"/>
      <c r="FE334" s="178"/>
      <c r="FF334" s="178"/>
      <c r="FG334" s="178"/>
      <c r="FH334" s="178"/>
      <c r="FI334" s="178"/>
      <c r="FJ334" s="178"/>
      <c r="FK334" s="178"/>
      <c r="FL334" s="178"/>
      <c r="FM334" s="178"/>
      <c r="FN334" s="178"/>
      <c r="FO334" s="178"/>
      <c r="FP334" s="178"/>
      <c r="FQ334" s="178"/>
      <c r="FR334" s="178"/>
      <c r="FS334" s="178"/>
      <c r="FT334" s="178"/>
      <c r="FU334" s="178"/>
      <c r="FV334" s="178"/>
      <c r="FW334" s="178"/>
      <c r="FX334" s="178"/>
      <c r="FY334" s="178"/>
      <c r="FZ334" s="178"/>
      <c r="GA334" s="178"/>
      <c r="GB334" s="178"/>
      <c r="GC334" s="178"/>
      <c r="GD334" s="178"/>
      <c r="GE334" s="178"/>
      <c r="GF334" s="178"/>
      <c r="GG334" s="178"/>
      <c r="GH334" s="178"/>
      <c r="GI334" s="178"/>
      <c r="GJ334" s="178"/>
      <c r="GK334" s="178"/>
      <c r="GL334" s="178"/>
      <c r="GM334" s="178"/>
      <c r="GN334" s="178"/>
      <c r="GO334" s="178"/>
      <c r="GP334" s="178"/>
      <c r="GQ334" s="178"/>
      <c r="GR334" s="178"/>
      <c r="GS334" s="178"/>
      <c r="GT334" s="178"/>
      <c r="GU334" s="178"/>
      <c r="GV334" s="178"/>
      <c r="GW334" s="178"/>
      <c r="GX334" s="178"/>
      <c r="GY334" s="178"/>
      <c r="GZ334" s="178"/>
      <c r="HA334" s="178"/>
      <c r="HB334" s="178"/>
      <c r="HC334" s="178"/>
      <c r="HD334" s="178"/>
      <c r="HE334" s="178"/>
      <c r="HF334" s="178"/>
      <c r="HG334" s="178"/>
      <c r="HH334" s="178"/>
      <c r="HI334" s="178"/>
      <c r="HJ334" s="178"/>
      <c r="HK334" s="178"/>
      <c r="HL334" s="178"/>
      <c r="HM334" s="178"/>
      <c r="HN334" s="178"/>
      <c r="HO334" s="178"/>
      <c r="HP334" s="178"/>
      <c r="HQ334" s="178"/>
      <c r="HR334" s="178"/>
      <c r="HS334" s="178"/>
      <c r="HT334" s="178"/>
      <c r="HU334" s="178"/>
      <c r="HV334" s="178"/>
      <c r="HW334" s="178"/>
      <c r="HX334" s="178"/>
      <c r="HY334" s="178"/>
      <c r="HZ334" s="178"/>
      <c r="IA334" s="178"/>
      <c r="IB334" s="178"/>
      <c r="IC334" s="178"/>
      <c r="ID334" s="178"/>
      <c r="IE334" s="178"/>
      <c r="IF334" s="178"/>
      <c r="IG334" s="178"/>
      <c r="IH334" s="178"/>
      <c r="II334" s="178"/>
      <c r="IJ334" s="178"/>
      <c r="IK334" s="178"/>
      <c r="IL334" s="178"/>
      <c r="IM334" s="178"/>
      <c r="IN334" s="178"/>
      <c r="IO334" s="178"/>
      <c r="IP334" s="178"/>
      <c r="IQ334" s="178"/>
      <c r="IR334" s="178"/>
      <c r="IS334" s="178"/>
      <c r="IT334" s="178"/>
      <c r="IU334" s="178"/>
      <c r="IV334" s="178"/>
    </row>
    <row r="335" spans="1:256" ht="39" x14ac:dyDescent="0.25">
      <c r="A335" s="249" t="s">
        <v>636</v>
      </c>
      <c r="B335" s="222" t="s">
        <v>584</v>
      </c>
      <c r="C335" s="204" t="s">
        <v>510</v>
      </c>
      <c r="D335" s="204" t="s">
        <v>306</v>
      </c>
      <c r="E335" s="204" t="s">
        <v>527</v>
      </c>
      <c r="F335" s="204"/>
      <c r="G335" s="243">
        <f>SUM(G337+G336)</f>
        <v>252.5</v>
      </c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238"/>
      <c r="BB335" s="238"/>
      <c r="BC335" s="238"/>
      <c r="BD335" s="238"/>
      <c r="BE335" s="238"/>
      <c r="BF335" s="238"/>
      <c r="BG335" s="238"/>
      <c r="BH335" s="238"/>
      <c r="BI335" s="238"/>
      <c r="BJ335" s="238"/>
      <c r="BK335" s="238"/>
      <c r="BL335" s="238"/>
      <c r="BM335" s="238"/>
      <c r="BN335" s="238"/>
      <c r="BO335" s="238"/>
      <c r="BP335" s="238"/>
      <c r="BQ335" s="238"/>
      <c r="BR335" s="238"/>
      <c r="BS335" s="238"/>
      <c r="BT335" s="238"/>
      <c r="BU335" s="238"/>
      <c r="BV335" s="238"/>
      <c r="BW335" s="238"/>
      <c r="BX335" s="238"/>
      <c r="BY335" s="238"/>
      <c r="BZ335" s="238"/>
      <c r="CA335" s="238"/>
      <c r="CB335" s="238"/>
      <c r="CC335" s="238"/>
      <c r="CD335" s="238"/>
      <c r="CE335" s="238"/>
      <c r="CF335" s="238"/>
      <c r="CG335" s="238"/>
      <c r="CH335" s="238"/>
      <c r="CI335" s="238"/>
      <c r="CJ335" s="238"/>
      <c r="CK335" s="238"/>
      <c r="CL335" s="238"/>
      <c r="CM335" s="238"/>
      <c r="CN335" s="238"/>
      <c r="CO335" s="238"/>
      <c r="CP335" s="238"/>
      <c r="CQ335" s="238"/>
      <c r="CR335" s="238"/>
      <c r="CS335" s="238"/>
      <c r="CT335" s="238"/>
      <c r="CU335" s="238"/>
      <c r="CV335" s="238"/>
      <c r="CW335" s="238"/>
      <c r="CX335" s="238"/>
      <c r="CY335" s="238"/>
      <c r="CZ335" s="238"/>
      <c r="DA335" s="238"/>
      <c r="DB335" s="238"/>
      <c r="DC335" s="238"/>
      <c r="DD335" s="238"/>
      <c r="DE335" s="238"/>
      <c r="DF335" s="238"/>
      <c r="DG335" s="238"/>
      <c r="DH335" s="238"/>
      <c r="DI335" s="238"/>
      <c r="DJ335" s="238"/>
      <c r="DK335" s="238"/>
      <c r="DL335" s="238"/>
      <c r="DM335" s="238"/>
      <c r="DN335" s="238"/>
      <c r="DO335" s="238"/>
      <c r="DP335" s="238"/>
      <c r="DQ335" s="238"/>
      <c r="DR335" s="238"/>
      <c r="DS335" s="238"/>
      <c r="DT335" s="238"/>
      <c r="DU335" s="238"/>
      <c r="DV335" s="238"/>
      <c r="DW335" s="238"/>
      <c r="DX335" s="238"/>
      <c r="DY335" s="238"/>
      <c r="DZ335" s="238"/>
      <c r="EA335" s="238"/>
      <c r="EB335" s="238"/>
      <c r="EC335" s="238"/>
      <c r="ED335" s="238"/>
      <c r="EE335" s="238"/>
      <c r="EF335" s="238"/>
      <c r="EG335" s="238"/>
      <c r="EH335" s="238"/>
      <c r="EI335" s="238"/>
      <c r="EJ335" s="238"/>
      <c r="EK335" s="238"/>
      <c r="EL335" s="238"/>
      <c r="EM335" s="238"/>
      <c r="EN335" s="238"/>
      <c r="EO335" s="238"/>
      <c r="EP335" s="238"/>
      <c r="EQ335" s="238"/>
      <c r="ER335" s="238"/>
      <c r="ES335" s="238"/>
      <c r="ET335" s="238"/>
      <c r="EU335" s="238"/>
      <c r="EV335" s="238"/>
      <c r="EW335" s="238"/>
      <c r="EX335" s="238"/>
      <c r="EY335" s="238"/>
      <c r="EZ335" s="238"/>
      <c r="FA335" s="238"/>
      <c r="FB335" s="238"/>
      <c r="FC335" s="238"/>
      <c r="FD335" s="238"/>
      <c r="FE335" s="238"/>
      <c r="FF335" s="238"/>
      <c r="FG335" s="238"/>
      <c r="FH335" s="238"/>
      <c r="FI335" s="238"/>
      <c r="FJ335" s="238"/>
      <c r="FK335" s="238"/>
      <c r="FL335" s="238"/>
      <c r="FM335" s="238"/>
      <c r="FN335" s="238"/>
      <c r="FO335" s="238"/>
      <c r="FP335" s="238"/>
      <c r="FQ335" s="238"/>
      <c r="FR335" s="238"/>
      <c r="FS335" s="238"/>
      <c r="FT335" s="238"/>
      <c r="FU335" s="238"/>
      <c r="FV335" s="238"/>
      <c r="FW335" s="238"/>
      <c r="FX335" s="238"/>
      <c r="FY335" s="238"/>
      <c r="FZ335" s="238"/>
      <c r="GA335" s="238"/>
      <c r="GB335" s="238"/>
      <c r="GC335" s="238"/>
      <c r="GD335" s="238"/>
      <c r="GE335" s="238"/>
      <c r="GF335" s="238"/>
      <c r="GG335" s="238"/>
      <c r="GH335" s="238"/>
      <c r="GI335" s="238"/>
      <c r="GJ335" s="238"/>
      <c r="GK335" s="238"/>
      <c r="GL335" s="238"/>
      <c r="GM335" s="238"/>
      <c r="GN335" s="238"/>
      <c r="GO335" s="238"/>
      <c r="GP335" s="238"/>
      <c r="GQ335" s="238"/>
      <c r="GR335" s="238"/>
      <c r="GS335" s="238"/>
      <c r="GT335" s="238"/>
      <c r="GU335" s="238"/>
      <c r="GV335" s="238"/>
      <c r="GW335" s="238"/>
      <c r="GX335" s="238"/>
      <c r="GY335" s="238"/>
      <c r="GZ335" s="238"/>
      <c r="HA335" s="238"/>
      <c r="HB335" s="238"/>
      <c r="HC335" s="238"/>
      <c r="HD335" s="238"/>
      <c r="HE335" s="238"/>
      <c r="HF335" s="238"/>
      <c r="HG335" s="238"/>
      <c r="HH335" s="238"/>
      <c r="HI335" s="238"/>
      <c r="HJ335" s="238"/>
      <c r="HK335" s="238"/>
      <c r="HL335" s="238"/>
      <c r="HM335" s="238"/>
      <c r="HN335" s="238"/>
      <c r="HO335" s="238"/>
      <c r="HP335" s="238"/>
      <c r="HQ335" s="238"/>
      <c r="HR335" s="238"/>
      <c r="HS335" s="238"/>
      <c r="HT335" s="238"/>
      <c r="HU335" s="238"/>
      <c r="HV335" s="238"/>
      <c r="HW335" s="238"/>
      <c r="HX335" s="238"/>
      <c r="HY335" s="238"/>
      <c r="HZ335" s="238"/>
      <c r="IA335" s="238"/>
      <c r="IB335" s="238"/>
      <c r="IC335" s="238"/>
      <c r="ID335" s="238"/>
      <c r="IE335" s="238"/>
      <c r="IF335" s="238"/>
      <c r="IG335" s="238"/>
      <c r="IH335" s="238"/>
      <c r="II335" s="238"/>
      <c r="IJ335" s="238"/>
      <c r="IK335" s="238"/>
      <c r="IL335" s="238"/>
      <c r="IM335" s="238"/>
      <c r="IN335" s="238"/>
      <c r="IO335" s="238"/>
      <c r="IP335" s="238"/>
      <c r="IQ335" s="238"/>
      <c r="IR335" s="238"/>
      <c r="IS335" s="238"/>
      <c r="IT335" s="238"/>
    </row>
    <row r="336" spans="1:256" s="238" customFormat="1" ht="13.5" x14ac:dyDescent="0.25">
      <c r="A336" s="206" t="s">
        <v>586</v>
      </c>
      <c r="B336" s="207" t="s">
        <v>584</v>
      </c>
      <c r="C336" s="208" t="s">
        <v>510</v>
      </c>
      <c r="D336" s="208" t="s">
        <v>306</v>
      </c>
      <c r="E336" s="208" t="s">
        <v>527</v>
      </c>
      <c r="F336" s="208" t="s">
        <v>312</v>
      </c>
      <c r="G336" s="240">
        <v>0.5</v>
      </c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  <c r="AI336" s="224"/>
      <c r="AJ336" s="224"/>
      <c r="AK336" s="224"/>
      <c r="AL336" s="224"/>
      <c r="AM336" s="224"/>
      <c r="AN336" s="224"/>
      <c r="AO336" s="224"/>
      <c r="AP336" s="224"/>
      <c r="AQ336" s="224"/>
      <c r="AR336" s="224"/>
      <c r="AS336" s="224"/>
      <c r="AT336" s="224"/>
      <c r="AU336" s="224"/>
      <c r="AV336" s="224"/>
      <c r="AW336" s="224"/>
      <c r="AX336" s="224"/>
      <c r="AY336" s="224"/>
      <c r="AZ336" s="224"/>
      <c r="BA336" s="224"/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4"/>
      <c r="BN336" s="224"/>
      <c r="BO336" s="224"/>
      <c r="BP336" s="224"/>
      <c r="BQ336" s="224"/>
      <c r="BR336" s="224"/>
      <c r="BS336" s="224"/>
      <c r="BT336" s="224"/>
      <c r="BU336" s="224"/>
      <c r="BV336" s="224"/>
      <c r="BW336" s="224"/>
      <c r="BX336" s="224"/>
      <c r="BY336" s="224"/>
      <c r="BZ336" s="224"/>
      <c r="CA336" s="224"/>
      <c r="CB336" s="224"/>
      <c r="CC336" s="224"/>
      <c r="CD336" s="224"/>
      <c r="CE336" s="224"/>
      <c r="CF336" s="224"/>
      <c r="CG336" s="224"/>
      <c r="CH336" s="224"/>
      <c r="CI336" s="224"/>
      <c r="CJ336" s="224"/>
      <c r="CK336" s="224"/>
      <c r="CL336" s="224"/>
      <c r="CM336" s="224"/>
      <c r="CN336" s="224"/>
      <c r="CO336" s="224"/>
      <c r="CP336" s="224"/>
      <c r="CQ336" s="224"/>
      <c r="CR336" s="224"/>
      <c r="CS336" s="224"/>
      <c r="CT336" s="224"/>
      <c r="CU336" s="224"/>
      <c r="CV336" s="224"/>
      <c r="CW336" s="224"/>
      <c r="CX336" s="224"/>
      <c r="CY336" s="224"/>
      <c r="CZ336" s="224"/>
      <c r="DA336" s="224"/>
      <c r="DB336" s="224"/>
      <c r="DC336" s="224"/>
      <c r="DD336" s="224"/>
      <c r="DE336" s="224"/>
      <c r="DF336" s="224"/>
      <c r="DG336" s="224"/>
      <c r="DH336" s="224"/>
      <c r="DI336" s="224"/>
      <c r="DJ336" s="224"/>
      <c r="DK336" s="224"/>
      <c r="DL336" s="224"/>
      <c r="DM336" s="224"/>
      <c r="DN336" s="224"/>
      <c r="DO336" s="224"/>
      <c r="DP336" s="224"/>
      <c r="DQ336" s="224"/>
      <c r="DR336" s="224"/>
      <c r="DS336" s="224"/>
      <c r="DT336" s="224"/>
      <c r="DU336" s="224"/>
      <c r="DV336" s="224"/>
      <c r="DW336" s="224"/>
      <c r="DX336" s="224"/>
      <c r="DY336" s="224"/>
      <c r="DZ336" s="224"/>
      <c r="EA336" s="224"/>
      <c r="EB336" s="224"/>
      <c r="EC336" s="224"/>
      <c r="ED336" s="224"/>
      <c r="EE336" s="224"/>
      <c r="EF336" s="224"/>
      <c r="EG336" s="224"/>
      <c r="EH336" s="224"/>
      <c r="EI336" s="224"/>
      <c r="EJ336" s="224"/>
      <c r="EK336" s="224"/>
      <c r="EL336" s="224"/>
      <c r="EM336" s="224"/>
      <c r="EN336" s="224"/>
      <c r="EO336" s="224"/>
      <c r="EP336" s="224"/>
      <c r="EQ336" s="224"/>
      <c r="ER336" s="224"/>
      <c r="ES336" s="224"/>
      <c r="ET336" s="224"/>
      <c r="EU336" s="224"/>
      <c r="EV336" s="224"/>
      <c r="EW336" s="224"/>
      <c r="EX336" s="224"/>
      <c r="EY336" s="224"/>
      <c r="EZ336" s="224"/>
      <c r="FA336" s="224"/>
      <c r="FB336" s="224"/>
      <c r="FC336" s="224"/>
      <c r="FD336" s="224"/>
      <c r="FE336" s="224"/>
      <c r="FF336" s="224"/>
      <c r="FG336" s="224"/>
      <c r="FH336" s="224"/>
      <c r="FI336" s="224"/>
      <c r="FJ336" s="224"/>
      <c r="FK336" s="224"/>
      <c r="FL336" s="224"/>
      <c r="FM336" s="224"/>
      <c r="FN336" s="224"/>
      <c r="FO336" s="224"/>
      <c r="FP336" s="224"/>
      <c r="FQ336" s="224"/>
      <c r="FR336" s="224"/>
      <c r="FS336" s="224"/>
      <c r="FT336" s="224"/>
      <c r="FU336" s="224"/>
      <c r="FV336" s="224"/>
      <c r="FW336" s="224"/>
      <c r="FX336" s="224"/>
      <c r="FY336" s="224"/>
      <c r="FZ336" s="224"/>
      <c r="GA336" s="224"/>
      <c r="GB336" s="224"/>
      <c r="GC336" s="224"/>
      <c r="GD336" s="224"/>
      <c r="GE336" s="224"/>
      <c r="GF336" s="224"/>
      <c r="GG336" s="224"/>
      <c r="GH336" s="224"/>
      <c r="GI336" s="224"/>
      <c r="GJ336" s="224"/>
      <c r="GK336" s="224"/>
      <c r="GL336" s="224"/>
      <c r="GM336" s="224"/>
      <c r="GN336" s="224"/>
      <c r="GO336" s="224"/>
      <c r="GP336" s="224"/>
      <c r="GQ336" s="224"/>
      <c r="GR336" s="224"/>
      <c r="GS336" s="224"/>
      <c r="GT336" s="224"/>
      <c r="GU336" s="224"/>
      <c r="GV336" s="224"/>
      <c r="GW336" s="224"/>
      <c r="GX336" s="224"/>
      <c r="GY336" s="224"/>
      <c r="GZ336" s="224"/>
      <c r="HA336" s="224"/>
      <c r="HB336" s="224"/>
      <c r="HC336" s="224"/>
      <c r="HD336" s="224"/>
      <c r="HE336" s="224"/>
      <c r="HF336" s="224"/>
      <c r="HG336" s="224"/>
      <c r="HH336" s="224"/>
      <c r="HI336" s="224"/>
      <c r="HJ336" s="224"/>
      <c r="HK336" s="224"/>
      <c r="HL336" s="224"/>
      <c r="HM336" s="224"/>
      <c r="HN336" s="224"/>
      <c r="HO336" s="224"/>
      <c r="HP336" s="224"/>
      <c r="HQ336" s="224"/>
      <c r="HR336" s="224"/>
      <c r="HS336" s="224"/>
      <c r="HT336" s="224"/>
      <c r="HU336" s="224"/>
      <c r="HV336" s="224"/>
      <c r="HW336" s="224"/>
      <c r="HX336" s="224"/>
      <c r="HY336" s="224"/>
      <c r="HZ336" s="224"/>
      <c r="IA336" s="224"/>
      <c r="IB336" s="224"/>
      <c r="IC336" s="224"/>
      <c r="ID336" s="224"/>
      <c r="IE336" s="224"/>
      <c r="IF336" s="224"/>
      <c r="IG336" s="224"/>
      <c r="IH336" s="224"/>
      <c r="II336" s="224"/>
      <c r="IJ336" s="224"/>
      <c r="IK336" s="224"/>
      <c r="IL336" s="224"/>
      <c r="IM336" s="224"/>
      <c r="IN336" s="224"/>
      <c r="IO336" s="224"/>
      <c r="IP336" s="224"/>
      <c r="IQ336" s="224"/>
      <c r="IR336" s="224"/>
      <c r="IS336" s="224"/>
      <c r="IT336" s="224"/>
      <c r="IU336" s="178"/>
      <c r="IV336" s="178"/>
    </row>
    <row r="337" spans="1:256" x14ac:dyDescent="0.2">
      <c r="A337" s="206" t="s">
        <v>361</v>
      </c>
      <c r="B337" s="207" t="s">
        <v>584</v>
      </c>
      <c r="C337" s="208" t="s">
        <v>510</v>
      </c>
      <c r="D337" s="208" t="s">
        <v>306</v>
      </c>
      <c r="E337" s="208" t="s">
        <v>527</v>
      </c>
      <c r="F337" s="208" t="s">
        <v>362</v>
      </c>
      <c r="G337" s="240">
        <v>252</v>
      </c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  <c r="BZ337" s="210"/>
      <c r="CA337" s="210"/>
      <c r="CB337" s="210"/>
      <c r="CC337" s="210"/>
      <c r="CD337" s="210"/>
      <c r="CE337" s="210"/>
      <c r="CF337" s="210"/>
      <c r="CG337" s="210"/>
      <c r="CH337" s="210"/>
      <c r="CI337" s="210"/>
      <c r="CJ337" s="210"/>
      <c r="CK337" s="210"/>
      <c r="CL337" s="210"/>
      <c r="CM337" s="210"/>
      <c r="CN337" s="210"/>
      <c r="CO337" s="210"/>
      <c r="CP337" s="210"/>
      <c r="CQ337" s="210"/>
      <c r="CR337" s="210"/>
      <c r="CS337" s="210"/>
      <c r="CT337" s="210"/>
      <c r="CU337" s="210"/>
      <c r="CV337" s="210"/>
      <c r="CW337" s="210"/>
      <c r="CX337" s="210"/>
      <c r="CY337" s="210"/>
      <c r="CZ337" s="210"/>
      <c r="DA337" s="210"/>
      <c r="DB337" s="210"/>
      <c r="DC337" s="210"/>
      <c r="DD337" s="210"/>
      <c r="DE337" s="210"/>
      <c r="DF337" s="210"/>
      <c r="DG337" s="210"/>
      <c r="DH337" s="210"/>
      <c r="DI337" s="210"/>
      <c r="DJ337" s="210"/>
      <c r="DK337" s="210"/>
      <c r="DL337" s="210"/>
      <c r="DM337" s="210"/>
      <c r="DN337" s="210"/>
      <c r="DO337" s="210"/>
      <c r="DP337" s="210"/>
      <c r="DQ337" s="210"/>
      <c r="DR337" s="210"/>
      <c r="DS337" s="210"/>
      <c r="DT337" s="210"/>
      <c r="DU337" s="210"/>
      <c r="DV337" s="210"/>
      <c r="DW337" s="210"/>
      <c r="DX337" s="210"/>
      <c r="DY337" s="210"/>
      <c r="DZ337" s="210"/>
      <c r="EA337" s="210"/>
      <c r="EB337" s="210"/>
      <c r="EC337" s="210"/>
      <c r="ED337" s="210"/>
      <c r="EE337" s="210"/>
      <c r="EF337" s="210"/>
      <c r="EG337" s="210"/>
      <c r="EH337" s="210"/>
      <c r="EI337" s="210"/>
      <c r="EJ337" s="210"/>
      <c r="EK337" s="210"/>
      <c r="EL337" s="210"/>
      <c r="EM337" s="210"/>
      <c r="EN337" s="210"/>
      <c r="EO337" s="210"/>
      <c r="EP337" s="210"/>
      <c r="EQ337" s="210"/>
      <c r="ER337" s="210"/>
      <c r="ES337" s="210"/>
      <c r="ET337" s="210"/>
      <c r="EU337" s="210"/>
      <c r="EV337" s="210"/>
      <c r="EW337" s="210"/>
      <c r="EX337" s="210"/>
      <c r="EY337" s="210"/>
      <c r="EZ337" s="210"/>
      <c r="FA337" s="210"/>
      <c r="FB337" s="210"/>
      <c r="FC337" s="210"/>
      <c r="FD337" s="210"/>
      <c r="FE337" s="210"/>
      <c r="FF337" s="210"/>
      <c r="FG337" s="210"/>
      <c r="FH337" s="210"/>
      <c r="FI337" s="210"/>
      <c r="FJ337" s="210"/>
      <c r="FK337" s="210"/>
      <c r="FL337" s="210"/>
      <c r="FM337" s="210"/>
      <c r="FN337" s="210"/>
      <c r="FO337" s="210"/>
      <c r="FP337" s="210"/>
      <c r="FQ337" s="210"/>
      <c r="FR337" s="210"/>
      <c r="FS337" s="210"/>
      <c r="FT337" s="210"/>
      <c r="FU337" s="210"/>
      <c r="FV337" s="210"/>
      <c r="FW337" s="210"/>
      <c r="FX337" s="210"/>
      <c r="FY337" s="210"/>
      <c r="FZ337" s="210"/>
      <c r="GA337" s="210"/>
      <c r="GB337" s="210"/>
      <c r="GC337" s="210"/>
      <c r="GD337" s="210"/>
      <c r="GE337" s="210"/>
      <c r="GF337" s="210"/>
      <c r="GG337" s="210"/>
      <c r="GH337" s="210"/>
      <c r="GI337" s="210"/>
      <c r="GJ337" s="210"/>
      <c r="GK337" s="210"/>
      <c r="GL337" s="210"/>
      <c r="GM337" s="210"/>
      <c r="GN337" s="210"/>
      <c r="GO337" s="210"/>
      <c r="GP337" s="210"/>
      <c r="GQ337" s="210"/>
      <c r="GR337" s="210"/>
      <c r="GS337" s="210"/>
      <c r="GT337" s="210"/>
      <c r="GU337" s="210"/>
      <c r="GV337" s="210"/>
      <c r="GW337" s="210"/>
      <c r="GX337" s="210"/>
      <c r="GY337" s="210"/>
      <c r="GZ337" s="210"/>
      <c r="HA337" s="210"/>
      <c r="HB337" s="210"/>
      <c r="HC337" s="210"/>
      <c r="HD337" s="210"/>
      <c r="HE337" s="210"/>
      <c r="HF337" s="210"/>
      <c r="HG337" s="210"/>
      <c r="HH337" s="210"/>
      <c r="HI337" s="210"/>
      <c r="HJ337" s="210"/>
      <c r="HK337" s="210"/>
      <c r="HL337" s="210"/>
      <c r="HM337" s="210"/>
      <c r="HN337" s="210"/>
      <c r="HO337" s="210"/>
      <c r="HP337" s="210"/>
      <c r="HQ337" s="210"/>
      <c r="HR337" s="210"/>
      <c r="HS337" s="210"/>
      <c r="HT337" s="210"/>
      <c r="HU337" s="210"/>
      <c r="HV337" s="210"/>
      <c r="HW337" s="210"/>
      <c r="HX337" s="210"/>
      <c r="HY337" s="210"/>
      <c r="HZ337" s="210"/>
      <c r="IA337" s="210"/>
      <c r="IB337" s="210"/>
      <c r="IC337" s="210"/>
      <c r="ID337" s="210"/>
      <c r="IE337" s="210"/>
      <c r="IF337" s="210"/>
      <c r="IG337" s="210"/>
      <c r="IH337" s="210"/>
      <c r="II337" s="210"/>
      <c r="IJ337" s="210"/>
      <c r="IK337" s="210"/>
      <c r="IL337" s="210"/>
      <c r="IM337" s="210"/>
      <c r="IN337" s="210"/>
      <c r="IO337" s="210"/>
      <c r="IP337" s="210"/>
      <c r="IQ337" s="210"/>
      <c r="IR337" s="210"/>
      <c r="IS337" s="210"/>
      <c r="IT337" s="210"/>
    </row>
    <row r="338" spans="1:256" ht="38.25" x14ac:dyDescent="0.2">
      <c r="A338" s="202" t="s">
        <v>637</v>
      </c>
      <c r="B338" s="222" t="s">
        <v>584</v>
      </c>
      <c r="C338" s="204" t="s">
        <v>510</v>
      </c>
      <c r="D338" s="204" t="s">
        <v>306</v>
      </c>
      <c r="E338" s="204" t="s">
        <v>529</v>
      </c>
      <c r="F338" s="204"/>
      <c r="G338" s="243">
        <f>SUM(G339:G340)</f>
        <v>0</v>
      </c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2"/>
      <c r="BY338" s="172"/>
      <c r="BZ338" s="172"/>
      <c r="CA338" s="172"/>
      <c r="CB338" s="172"/>
      <c r="CC338" s="172"/>
      <c r="CD338" s="172"/>
      <c r="CE338" s="172"/>
      <c r="CF338" s="172"/>
      <c r="CG338" s="172"/>
      <c r="CH338" s="172"/>
      <c r="CI338" s="172"/>
      <c r="CJ338" s="172"/>
      <c r="CK338" s="172"/>
      <c r="CL338" s="172"/>
      <c r="CM338" s="172"/>
      <c r="CN338" s="172"/>
      <c r="CO338" s="172"/>
      <c r="CP338" s="172"/>
      <c r="CQ338" s="172"/>
      <c r="CR338" s="172"/>
      <c r="CS338" s="172"/>
      <c r="CT338" s="172"/>
      <c r="CU338" s="172"/>
      <c r="CV338" s="172"/>
      <c r="CW338" s="172"/>
      <c r="CX338" s="172"/>
      <c r="CY338" s="172"/>
      <c r="CZ338" s="172"/>
      <c r="DA338" s="172"/>
      <c r="DB338" s="172"/>
      <c r="DC338" s="172"/>
      <c r="DD338" s="172"/>
      <c r="DE338" s="172"/>
      <c r="DF338" s="172"/>
      <c r="DG338" s="172"/>
      <c r="DH338" s="172"/>
      <c r="DI338" s="172"/>
      <c r="DJ338" s="172"/>
      <c r="DK338" s="172"/>
      <c r="DL338" s="172"/>
      <c r="DM338" s="172"/>
      <c r="DN338" s="172"/>
      <c r="DO338" s="172"/>
      <c r="DP338" s="172"/>
      <c r="DQ338" s="172"/>
      <c r="DR338" s="172"/>
      <c r="DS338" s="172"/>
      <c r="DT338" s="172"/>
      <c r="DU338" s="172"/>
      <c r="DV338" s="172"/>
      <c r="DW338" s="172"/>
      <c r="DX338" s="172"/>
      <c r="DY338" s="172"/>
      <c r="DZ338" s="172"/>
      <c r="EA338" s="172"/>
      <c r="EB338" s="172"/>
      <c r="EC338" s="172"/>
      <c r="ED338" s="172"/>
      <c r="EE338" s="172"/>
      <c r="EF338" s="172"/>
      <c r="EG338" s="172"/>
      <c r="EH338" s="172"/>
      <c r="EI338" s="172"/>
      <c r="EJ338" s="172"/>
      <c r="EK338" s="172"/>
      <c r="EL338" s="172"/>
      <c r="EM338" s="172"/>
      <c r="EN338" s="172"/>
      <c r="EO338" s="172"/>
      <c r="EP338" s="172"/>
      <c r="EQ338" s="172"/>
      <c r="ER338" s="172"/>
      <c r="ES338" s="172"/>
      <c r="ET338" s="172"/>
      <c r="EU338" s="172"/>
      <c r="EV338" s="172"/>
      <c r="EW338" s="172"/>
      <c r="EX338" s="172"/>
      <c r="EY338" s="172"/>
      <c r="EZ338" s="172"/>
      <c r="FA338" s="172"/>
      <c r="FB338" s="172"/>
      <c r="FC338" s="172"/>
      <c r="FD338" s="172"/>
      <c r="FE338" s="172"/>
      <c r="FF338" s="172"/>
      <c r="FG338" s="172"/>
      <c r="FH338" s="172"/>
      <c r="FI338" s="172"/>
      <c r="FJ338" s="172"/>
      <c r="FK338" s="172"/>
      <c r="FL338" s="172"/>
      <c r="FM338" s="172"/>
      <c r="FN338" s="172"/>
      <c r="FO338" s="172"/>
      <c r="FP338" s="172"/>
      <c r="FQ338" s="172"/>
      <c r="FR338" s="172"/>
      <c r="FS338" s="172"/>
      <c r="FT338" s="172"/>
      <c r="FU338" s="172"/>
      <c r="FV338" s="172"/>
      <c r="FW338" s="172"/>
      <c r="FX338" s="172"/>
      <c r="FY338" s="172"/>
      <c r="FZ338" s="172"/>
      <c r="GA338" s="172"/>
      <c r="GB338" s="172"/>
      <c r="GC338" s="172"/>
      <c r="GD338" s="172"/>
      <c r="GE338" s="172"/>
      <c r="GF338" s="172"/>
      <c r="GG338" s="172"/>
      <c r="GH338" s="172"/>
      <c r="GI338" s="172"/>
      <c r="GJ338" s="172"/>
      <c r="GK338" s="172"/>
      <c r="GL338" s="172"/>
      <c r="GM338" s="172"/>
      <c r="GN338" s="172"/>
      <c r="GO338" s="172"/>
      <c r="GP338" s="172"/>
      <c r="GQ338" s="172"/>
      <c r="GR338" s="172"/>
      <c r="GS338" s="172"/>
      <c r="GT338" s="172"/>
      <c r="GU338" s="172"/>
      <c r="GV338" s="172"/>
      <c r="GW338" s="172"/>
      <c r="GX338" s="172"/>
      <c r="GY338" s="172"/>
      <c r="GZ338" s="172"/>
      <c r="HA338" s="172"/>
      <c r="HB338" s="172"/>
      <c r="HC338" s="172"/>
      <c r="HD338" s="172"/>
      <c r="HE338" s="172"/>
      <c r="HF338" s="172"/>
      <c r="HG338" s="172"/>
      <c r="HH338" s="172"/>
      <c r="HI338" s="172"/>
      <c r="HJ338" s="172"/>
      <c r="HK338" s="172"/>
      <c r="HL338" s="172"/>
      <c r="HM338" s="172"/>
      <c r="HN338" s="172"/>
      <c r="HO338" s="172"/>
      <c r="HP338" s="172"/>
      <c r="HQ338" s="172"/>
      <c r="HR338" s="172"/>
      <c r="HS338" s="172"/>
      <c r="HT338" s="172"/>
      <c r="HU338" s="172"/>
      <c r="HV338" s="172"/>
      <c r="HW338" s="172"/>
      <c r="HX338" s="172"/>
      <c r="HY338" s="172"/>
      <c r="HZ338" s="172"/>
      <c r="IA338" s="172"/>
      <c r="IB338" s="172"/>
      <c r="IC338" s="172"/>
      <c r="ID338" s="172"/>
      <c r="IE338" s="172"/>
      <c r="IF338" s="172"/>
      <c r="IG338" s="172"/>
      <c r="IH338" s="172"/>
      <c r="II338" s="172"/>
      <c r="IJ338" s="172"/>
      <c r="IK338" s="172"/>
      <c r="IL338" s="172"/>
      <c r="IM338" s="172"/>
      <c r="IN338" s="172"/>
      <c r="IO338" s="172"/>
      <c r="IP338" s="172"/>
      <c r="IQ338" s="172"/>
      <c r="IR338" s="172"/>
      <c r="IS338" s="172"/>
      <c r="IT338" s="172"/>
    </row>
    <row r="339" spans="1:256" x14ac:dyDescent="0.2">
      <c r="A339" s="206" t="s">
        <v>586</v>
      </c>
      <c r="B339" s="207" t="s">
        <v>584</v>
      </c>
      <c r="C339" s="208" t="s">
        <v>510</v>
      </c>
      <c r="D339" s="208" t="s">
        <v>306</v>
      </c>
      <c r="E339" s="208" t="s">
        <v>529</v>
      </c>
      <c r="F339" s="208" t="s">
        <v>312</v>
      </c>
      <c r="G339" s="240">
        <v>0</v>
      </c>
    </row>
    <row r="340" spans="1:256" s="238" customFormat="1" ht="13.5" x14ac:dyDescent="0.25">
      <c r="A340" s="206" t="s">
        <v>361</v>
      </c>
      <c r="B340" s="207" t="s">
        <v>584</v>
      </c>
      <c r="C340" s="208" t="s">
        <v>510</v>
      </c>
      <c r="D340" s="208" t="s">
        <v>306</v>
      </c>
      <c r="E340" s="208" t="s">
        <v>529</v>
      </c>
      <c r="F340" s="208" t="s">
        <v>362</v>
      </c>
      <c r="G340" s="240">
        <v>0</v>
      </c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BE340" s="178"/>
      <c r="BF340" s="178"/>
      <c r="BG340" s="178"/>
      <c r="BH340" s="178"/>
      <c r="BI340" s="178"/>
      <c r="BJ340" s="178"/>
      <c r="BK340" s="178"/>
      <c r="BL340" s="178"/>
      <c r="BM340" s="178"/>
      <c r="BN340" s="178"/>
      <c r="BO340" s="178"/>
      <c r="BP340" s="178"/>
      <c r="BQ340" s="178"/>
      <c r="BR340" s="178"/>
      <c r="BS340" s="178"/>
      <c r="BT340" s="178"/>
      <c r="BU340" s="178"/>
      <c r="BV340" s="178"/>
      <c r="BW340" s="178"/>
      <c r="BX340" s="178"/>
      <c r="BY340" s="178"/>
      <c r="BZ340" s="178"/>
      <c r="CA340" s="178"/>
      <c r="CB340" s="178"/>
      <c r="CC340" s="178"/>
      <c r="CD340" s="178"/>
      <c r="CE340" s="178"/>
      <c r="CF340" s="178"/>
      <c r="CG340" s="178"/>
      <c r="CH340" s="178"/>
      <c r="CI340" s="178"/>
      <c r="CJ340" s="178"/>
      <c r="CK340" s="178"/>
      <c r="CL340" s="178"/>
      <c r="CM340" s="178"/>
      <c r="CN340" s="178"/>
      <c r="CO340" s="178"/>
      <c r="CP340" s="178"/>
      <c r="CQ340" s="178"/>
      <c r="CR340" s="178"/>
      <c r="CS340" s="178"/>
      <c r="CT340" s="178"/>
      <c r="CU340" s="178"/>
      <c r="CV340" s="178"/>
      <c r="CW340" s="178"/>
      <c r="CX340" s="178"/>
      <c r="CY340" s="178"/>
      <c r="CZ340" s="178"/>
      <c r="DA340" s="178"/>
      <c r="DB340" s="178"/>
      <c r="DC340" s="178"/>
      <c r="DD340" s="178"/>
      <c r="DE340" s="178"/>
      <c r="DF340" s="178"/>
      <c r="DG340" s="178"/>
      <c r="DH340" s="178"/>
      <c r="DI340" s="178"/>
      <c r="DJ340" s="178"/>
      <c r="DK340" s="178"/>
      <c r="DL340" s="178"/>
      <c r="DM340" s="178"/>
      <c r="DN340" s="178"/>
      <c r="DO340" s="178"/>
      <c r="DP340" s="178"/>
      <c r="DQ340" s="178"/>
      <c r="DR340" s="178"/>
      <c r="DS340" s="178"/>
      <c r="DT340" s="178"/>
      <c r="DU340" s="178"/>
      <c r="DV340" s="178"/>
      <c r="DW340" s="178"/>
      <c r="DX340" s="178"/>
      <c r="DY340" s="178"/>
      <c r="DZ340" s="178"/>
      <c r="EA340" s="178"/>
      <c r="EB340" s="178"/>
      <c r="EC340" s="178"/>
      <c r="ED340" s="178"/>
      <c r="EE340" s="178"/>
      <c r="EF340" s="178"/>
      <c r="EG340" s="178"/>
      <c r="EH340" s="178"/>
      <c r="EI340" s="178"/>
      <c r="EJ340" s="178"/>
      <c r="EK340" s="178"/>
      <c r="EL340" s="178"/>
      <c r="EM340" s="178"/>
      <c r="EN340" s="178"/>
      <c r="EO340" s="178"/>
      <c r="EP340" s="178"/>
      <c r="EQ340" s="178"/>
      <c r="ER340" s="178"/>
      <c r="ES340" s="178"/>
      <c r="ET340" s="178"/>
      <c r="EU340" s="178"/>
      <c r="EV340" s="178"/>
      <c r="EW340" s="178"/>
      <c r="EX340" s="178"/>
      <c r="EY340" s="178"/>
      <c r="EZ340" s="178"/>
      <c r="FA340" s="178"/>
      <c r="FB340" s="178"/>
      <c r="FC340" s="178"/>
      <c r="FD340" s="178"/>
      <c r="FE340" s="178"/>
      <c r="FF340" s="178"/>
      <c r="FG340" s="178"/>
      <c r="FH340" s="178"/>
      <c r="FI340" s="178"/>
      <c r="FJ340" s="178"/>
      <c r="FK340" s="178"/>
      <c r="FL340" s="178"/>
      <c r="FM340" s="178"/>
      <c r="FN340" s="178"/>
      <c r="FO340" s="178"/>
      <c r="FP340" s="178"/>
      <c r="FQ340" s="178"/>
      <c r="FR340" s="178"/>
      <c r="FS340" s="178"/>
      <c r="FT340" s="178"/>
      <c r="FU340" s="178"/>
      <c r="FV340" s="178"/>
      <c r="FW340" s="178"/>
      <c r="FX340" s="178"/>
      <c r="FY340" s="178"/>
      <c r="FZ340" s="178"/>
      <c r="GA340" s="178"/>
      <c r="GB340" s="178"/>
      <c r="GC340" s="178"/>
      <c r="GD340" s="178"/>
      <c r="GE340" s="178"/>
      <c r="GF340" s="178"/>
      <c r="GG340" s="178"/>
      <c r="GH340" s="178"/>
      <c r="GI340" s="178"/>
      <c r="GJ340" s="178"/>
      <c r="GK340" s="178"/>
      <c r="GL340" s="178"/>
      <c r="GM340" s="178"/>
      <c r="GN340" s="178"/>
      <c r="GO340" s="178"/>
      <c r="GP340" s="178"/>
      <c r="GQ340" s="178"/>
      <c r="GR340" s="178"/>
      <c r="GS340" s="178"/>
      <c r="GT340" s="178"/>
      <c r="GU340" s="178"/>
      <c r="GV340" s="178"/>
      <c r="GW340" s="178"/>
      <c r="GX340" s="178"/>
      <c r="GY340" s="178"/>
      <c r="GZ340" s="178"/>
      <c r="HA340" s="178"/>
      <c r="HB340" s="178"/>
      <c r="HC340" s="178"/>
      <c r="HD340" s="178"/>
      <c r="HE340" s="178"/>
      <c r="HF340" s="178"/>
      <c r="HG340" s="178"/>
      <c r="HH340" s="178"/>
      <c r="HI340" s="178"/>
      <c r="HJ340" s="178"/>
      <c r="HK340" s="178"/>
      <c r="HL340" s="178"/>
      <c r="HM340" s="178"/>
      <c r="HN340" s="178"/>
      <c r="HO340" s="178"/>
      <c r="HP340" s="178"/>
      <c r="HQ340" s="178"/>
      <c r="HR340" s="178"/>
      <c r="HS340" s="178"/>
      <c r="HT340" s="178"/>
      <c r="HU340" s="178"/>
      <c r="HV340" s="178"/>
      <c r="HW340" s="178"/>
      <c r="HX340" s="178"/>
      <c r="HY340" s="178"/>
      <c r="HZ340" s="178"/>
      <c r="IA340" s="178"/>
      <c r="IB340" s="178"/>
      <c r="IC340" s="178"/>
      <c r="ID340" s="178"/>
      <c r="IE340" s="178"/>
      <c r="IF340" s="178"/>
      <c r="IG340" s="178"/>
      <c r="IH340" s="178"/>
      <c r="II340" s="178"/>
      <c r="IJ340" s="178"/>
      <c r="IK340" s="178"/>
      <c r="IL340" s="178"/>
      <c r="IM340" s="178"/>
      <c r="IN340" s="178"/>
      <c r="IO340" s="178"/>
      <c r="IP340" s="178"/>
      <c r="IQ340" s="178"/>
      <c r="IR340" s="178"/>
      <c r="IS340" s="178"/>
      <c r="IT340" s="178"/>
      <c r="IU340" s="178"/>
      <c r="IV340" s="178"/>
    </row>
    <row r="341" spans="1:256" s="238" customFormat="1" ht="39" x14ac:dyDescent="0.25">
      <c r="A341" s="202" t="s">
        <v>637</v>
      </c>
      <c r="B341" s="222" t="s">
        <v>584</v>
      </c>
      <c r="C341" s="204" t="s">
        <v>510</v>
      </c>
      <c r="D341" s="204" t="s">
        <v>306</v>
      </c>
      <c r="E341" s="204" t="s">
        <v>531</v>
      </c>
      <c r="F341" s="208"/>
      <c r="G341" s="243">
        <f>SUM(G342:G343)</f>
        <v>0</v>
      </c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  <c r="AW341" s="178"/>
      <c r="AX341" s="178"/>
      <c r="AY341" s="178"/>
      <c r="AZ341" s="178"/>
      <c r="BA341" s="178"/>
      <c r="BB341" s="178"/>
      <c r="BC341" s="178"/>
      <c r="BD341" s="178"/>
      <c r="BE341" s="178"/>
      <c r="BF341" s="178"/>
      <c r="BG341" s="178"/>
      <c r="BH341" s="178"/>
      <c r="BI341" s="178"/>
      <c r="BJ341" s="178"/>
      <c r="BK341" s="178"/>
      <c r="BL341" s="178"/>
      <c r="BM341" s="178"/>
      <c r="BN341" s="178"/>
      <c r="BO341" s="178"/>
      <c r="BP341" s="178"/>
      <c r="BQ341" s="178"/>
      <c r="BR341" s="178"/>
      <c r="BS341" s="178"/>
      <c r="BT341" s="178"/>
      <c r="BU341" s="178"/>
      <c r="BV341" s="178"/>
      <c r="BW341" s="178"/>
      <c r="BX341" s="178"/>
      <c r="BY341" s="178"/>
      <c r="BZ341" s="178"/>
      <c r="CA341" s="178"/>
      <c r="CB341" s="178"/>
      <c r="CC341" s="178"/>
      <c r="CD341" s="178"/>
      <c r="CE341" s="178"/>
      <c r="CF341" s="178"/>
      <c r="CG341" s="178"/>
      <c r="CH341" s="178"/>
      <c r="CI341" s="178"/>
      <c r="CJ341" s="178"/>
      <c r="CK341" s="178"/>
      <c r="CL341" s="178"/>
      <c r="CM341" s="178"/>
      <c r="CN341" s="178"/>
      <c r="CO341" s="178"/>
      <c r="CP341" s="178"/>
      <c r="CQ341" s="178"/>
      <c r="CR341" s="178"/>
      <c r="CS341" s="178"/>
      <c r="CT341" s="178"/>
      <c r="CU341" s="178"/>
      <c r="CV341" s="178"/>
      <c r="CW341" s="178"/>
      <c r="CX341" s="178"/>
      <c r="CY341" s="178"/>
      <c r="CZ341" s="178"/>
      <c r="DA341" s="178"/>
      <c r="DB341" s="178"/>
      <c r="DC341" s="178"/>
      <c r="DD341" s="178"/>
      <c r="DE341" s="178"/>
      <c r="DF341" s="178"/>
      <c r="DG341" s="178"/>
      <c r="DH341" s="178"/>
      <c r="DI341" s="178"/>
      <c r="DJ341" s="178"/>
      <c r="DK341" s="178"/>
      <c r="DL341" s="178"/>
      <c r="DM341" s="178"/>
      <c r="DN341" s="178"/>
      <c r="DO341" s="178"/>
      <c r="DP341" s="178"/>
      <c r="DQ341" s="178"/>
      <c r="DR341" s="178"/>
      <c r="DS341" s="178"/>
      <c r="DT341" s="178"/>
      <c r="DU341" s="178"/>
      <c r="DV341" s="178"/>
      <c r="DW341" s="178"/>
      <c r="DX341" s="178"/>
      <c r="DY341" s="178"/>
      <c r="DZ341" s="178"/>
      <c r="EA341" s="178"/>
      <c r="EB341" s="178"/>
      <c r="EC341" s="178"/>
      <c r="ED341" s="178"/>
      <c r="EE341" s="178"/>
      <c r="EF341" s="178"/>
      <c r="EG341" s="178"/>
      <c r="EH341" s="178"/>
      <c r="EI341" s="178"/>
      <c r="EJ341" s="178"/>
      <c r="EK341" s="178"/>
      <c r="EL341" s="178"/>
      <c r="EM341" s="178"/>
      <c r="EN341" s="178"/>
      <c r="EO341" s="178"/>
      <c r="EP341" s="178"/>
      <c r="EQ341" s="178"/>
      <c r="ER341" s="178"/>
      <c r="ES341" s="178"/>
      <c r="ET341" s="178"/>
      <c r="EU341" s="178"/>
      <c r="EV341" s="178"/>
      <c r="EW341" s="178"/>
      <c r="EX341" s="178"/>
      <c r="EY341" s="178"/>
      <c r="EZ341" s="178"/>
      <c r="FA341" s="178"/>
      <c r="FB341" s="178"/>
      <c r="FC341" s="178"/>
      <c r="FD341" s="178"/>
      <c r="FE341" s="178"/>
      <c r="FF341" s="178"/>
      <c r="FG341" s="178"/>
      <c r="FH341" s="178"/>
      <c r="FI341" s="178"/>
      <c r="FJ341" s="178"/>
      <c r="FK341" s="178"/>
      <c r="FL341" s="178"/>
      <c r="FM341" s="178"/>
      <c r="FN341" s="178"/>
      <c r="FO341" s="178"/>
      <c r="FP341" s="178"/>
      <c r="FQ341" s="178"/>
      <c r="FR341" s="178"/>
      <c r="FS341" s="178"/>
      <c r="FT341" s="178"/>
      <c r="FU341" s="178"/>
      <c r="FV341" s="178"/>
      <c r="FW341" s="178"/>
      <c r="FX341" s="178"/>
      <c r="FY341" s="178"/>
      <c r="FZ341" s="178"/>
      <c r="GA341" s="178"/>
      <c r="GB341" s="178"/>
      <c r="GC341" s="178"/>
      <c r="GD341" s="178"/>
      <c r="GE341" s="178"/>
      <c r="GF341" s="178"/>
      <c r="GG341" s="178"/>
      <c r="GH341" s="178"/>
      <c r="GI341" s="178"/>
      <c r="GJ341" s="178"/>
      <c r="GK341" s="178"/>
      <c r="GL341" s="178"/>
      <c r="GM341" s="178"/>
      <c r="GN341" s="178"/>
      <c r="GO341" s="178"/>
      <c r="GP341" s="178"/>
      <c r="GQ341" s="178"/>
      <c r="GR341" s="178"/>
      <c r="GS341" s="178"/>
      <c r="GT341" s="178"/>
      <c r="GU341" s="178"/>
      <c r="GV341" s="178"/>
      <c r="GW341" s="178"/>
      <c r="GX341" s="178"/>
      <c r="GY341" s="178"/>
      <c r="GZ341" s="178"/>
      <c r="HA341" s="178"/>
      <c r="HB341" s="178"/>
      <c r="HC341" s="178"/>
      <c r="HD341" s="178"/>
      <c r="HE341" s="178"/>
      <c r="HF341" s="178"/>
      <c r="HG341" s="178"/>
      <c r="HH341" s="178"/>
      <c r="HI341" s="178"/>
      <c r="HJ341" s="178"/>
      <c r="HK341" s="178"/>
      <c r="HL341" s="178"/>
      <c r="HM341" s="178"/>
      <c r="HN341" s="178"/>
      <c r="HO341" s="178"/>
      <c r="HP341" s="178"/>
      <c r="HQ341" s="178"/>
      <c r="HR341" s="178"/>
      <c r="HS341" s="178"/>
      <c r="HT341" s="178"/>
      <c r="HU341" s="178"/>
      <c r="HV341" s="178"/>
      <c r="HW341" s="178"/>
      <c r="HX341" s="178"/>
      <c r="HY341" s="178"/>
      <c r="HZ341" s="178"/>
      <c r="IA341" s="178"/>
      <c r="IB341" s="178"/>
      <c r="IC341" s="178"/>
      <c r="ID341" s="178"/>
      <c r="IE341" s="178"/>
      <c r="IF341" s="178"/>
      <c r="IG341" s="178"/>
      <c r="IH341" s="178"/>
      <c r="II341" s="178"/>
      <c r="IJ341" s="178"/>
      <c r="IK341" s="178"/>
      <c r="IL341" s="178"/>
      <c r="IM341" s="178"/>
      <c r="IN341" s="178"/>
      <c r="IO341" s="178"/>
      <c r="IP341" s="178"/>
      <c r="IQ341" s="178"/>
      <c r="IR341" s="178"/>
      <c r="IS341" s="178"/>
      <c r="IT341" s="178"/>
      <c r="IU341" s="178"/>
      <c r="IV341" s="178"/>
    </row>
    <row r="342" spans="1:256" x14ac:dyDescent="0.2">
      <c r="A342" s="206" t="s">
        <v>586</v>
      </c>
      <c r="B342" s="207" t="s">
        <v>584</v>
      </c>
      <c r="C342" s="208" t="s">
        <v>510</v>
      </c>
      <c r="D342" s="208" t="s">
        <v>306</v>
      </c>
      <c r="E342" s="208" t="s">
        <v>531</v>
      </c>
      <c r="F342" s="208" t="s">
        <v>312</v>
      </c>
      <c r="G342" s="240">
        <v>0</v>
      </c>
    </row>
    <row r="343" spans="1:256" x14ac:dyDescent="0.2">
      <c r="A343" s="206" t="s">
        <v>361</v>
      </c>
      <c r="B343" s="207" t="s">
        <v>584</v>
      </c>
      <c r="C343" s="208" t="s">
        <v>510</v>
      </c>
      <c r="D343" s="208" t="s">
        <v>306</v>
      </c>
      <c r="E343" s="208" t="s">
        <v>531</v>
      </c>
      <c r="F343" s="208" t="s">
        <v>362</v>
      </c>
      <c r="G343" s="240">
        <v>0</v>
      </c>
    </row>
    <row r="344" spans="1:256" s="172" customFormat="1" x14ac:dyDescent="0.2">
      <c r="A344" s="196" t="s">
        <v>356</v>
      </c>
      <c r="B344" s="197" t="s">
        <v>584</v>
      </c>
      <c r="C344" s="198" t="s">
        <v>510</v>
      </c>
      <c r="D344" s="198" t="s">
        <v>306</v>
      </c>
      <c r="E344" s="198" t="s">
        <v>638</v>
      </c>
      <c r="F344" s="198"/>
      <c r="G344" s="220">
        <f>SUM(G345)</f>
        <v>189.98</v>
      </c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  <c r="AI344" s="224"/>
      <c r="AJ344" s="224"/>
      <c r="AK344" s="224"/>
      <c r="AL344" s="224"/>
      <c r="AM344" s="224"/>
      <c r="AN344" s="224"/>
      <c r="AO344" s="224"/>
      <c r="AP344" s="224"/>
      <c r="AQ344" s="224"/>
      <c r="AR344" s="224"/>
      <c r="AS344" s="224"/>
      <c r="AT344" s="224"/>
      <c r="AU344" s="224"/>
      <c r="AV344" s="224"/>
      <c r="AW344" s="224"/>
      <c r="AX344" s="224"/>
      <c r="AY344" s="224"/>
      <c r="AZ344" s="224"/>
      <c r="BA344" s="224"/>
      <c r="BB344" s="224"/>
      <c r="BC344" s="224"/>
      <c r="BD344" s="224"/>
      <c r="BE344" s="224"/>
      <c r="BF344" s="224"/>
      <c r="BG344" s="224"/>
      <c r="BH344" s="224"/>
      <c r="BI344" s="224"/>
      <c r="BJ344" s="224"/>
      <c r="BK344" s="224"/>
      <c r="BL344" s="224"/>
      <c r="BM344" s="224"/>
      <c r="BN344" s="224"/>
      <c r="BO344" s="224"/>
      <c r="BP344" s="224"/>
      <c r="BQ344" s="224"/>
      <c r="BR344" s="224"/>
      <c r="BS344" s="224"/>
      <c r="BT344" s="224"/>
      <c r="BU344" s="224"/>
      <c r="BV344" s="224"/>
      <c r="BW344" s="224"/>
      <c r="BX344" s="224"/>
      <c r="BY344" s="224"/>
      <c r="BZ344" s="224"/>
      <c r="CA344" s="224"/>
      <c r="CB344" s="224"/>
      <c r="CC344" s="224"/>
      <c r="CD344" s="224"/>
      <c r="CE344" s="224"/>
      <c r="CF344" s="224"/>
      <c r="CG344" s="224"/>
      <c r="CH344" s="224"/>
      <c r="CI344" s="224"/>
      <c r="CJ344" s="224"/>
      <c r="CK344" s="224"/>
      <c r="CL344" s="224"/>
      <c r="CM344" s="224"/>
      <c r="CN344" s="224"/>
      <c r="CO344" s="224"/>
      <c r="CP344" s="224"/>
      <c r="CQ344" s="224"/>
      <c r="CR344" s="224"/>
      <c r="CS344" s="224"/>
      <c r="CT344" s="224"/>
      <c r="CU344" s="224"/>
      <c r="CV344" s="224"/>
      <c r="CW344" s="224"/>
      <c r="CX344" s="224"/>
      <c r="CY344" s="224"/>
      <c r="CZ344" s="224"/>
      <c r="DA344" s="224"/>
      <c r="DB344" s="224"/>
      <c r="DC344" s="224"/>
      <c r="DD344" s="224"/>
      <c r="DE344" s="224"/>
      <c r="DF344" s="224"/>
      <c r="DG344" s="224"/>
      <c r="DH344" s="224"/>
      <c r="DI344" s="224"/>
      <c r="DJ344" s="224"/>
      <c r="DK344" s="224"/>
      <c r="DL344" s="224"/>
      <c r="DM344" s="224"/>
      <c r="DN344" s="224"/>
      <c r="DO344" s="224"/>
      <c r="DP344" s="224"/>
      <c r="DQ344" s="224"/>
      <c r="DR344" s="224"/>
      <c r="DS344" s="224"/>
      <c r="DT344" s="224"/>
      <c r="DU344" s="224"/>
      <c r="DV344" s="224"/>
      <c r="DW344" s="224"/>
      <c r="DX344" s="224"/>
      <c r="DY344" s="224"/>
      <c r="DZ344" s="224"/>
      <c r="EA344" s="224"/>
      <c r="EB344" s="224"/>
      <c r="EC344" s="224"/>
      <c r="ED344" s="224"/>
      <c r="EE344" s="224"/>
      <c r="EF344" s="224"/>
      <c r="EG344" s="224"/>
      <c r="EH344" s="224"/>
      <c r="EI344" s="224"/>
      <c r="EJ344" s="224"/>
      <c r="EK344" s="224"/>
      <c r="EL344" s="224"/>
      <c r="EM344" s="224"/>
      <c r="EN344" s="224"/>
      <c r="EO344" s="224"/>
      <c r="EP344" s="224"/>
      <c r="EQ344" s="224"/>
      <c r="ER344" s="224"/>
      <c r="ES344" s="224"/>
      <c r="ET344" s="224"/>
      <c r="EU344" s="224"/>
      <c r="EV344" s="224"/>
      <c r="EW344" s="224"/>
      <c r="EX344" s="224"/>
      <c r="EY344" s="224"/>
      <c r="EZ344" s="224"/>
      <c r="FA344" s="224"/>
      <c r="FB344" s="224"/>
      <c r="FC344" s="224"/>
      <c r="FD344" s="224"/>
      <c r="FE344" s="224"/>
      <c r="FF344" s="224"/>
      <c r="FG344" s="224"/>
      <c r="FH344" s="224"/>
      <c r="FI344" s="224"/>
      <c r="FJ344" s="224"/>
      <c r="FK344" s="224"/>
      <c r="FL344" s="224"/>
      <c r="FM344" s="224"/>
      <c r="FN344" s="224"/>
      <c r="FO344" s="224"/>
      <c r="FP344" s="224"/>
      <c r="FQ344" s="224"/>
      <c r="FR344" s="224"/>
      <c r="FS344" s="224"/>
      <c r="FT344" s="224"/>
      <c r="FU344" s="224"/>
      <c r="FV344" s="224"/>
      <c r="FW344" s="224"/>
      <c r="FX344" s="224"/>
      <c r="FY344" s="224"/>
      <c r="FZ344" s="224"/>
      <c r="GA344" s="224"/>
      <c r="GB344" s="224"/>
      <c r="GC344" s="224"/>
      <c r="GD344" s="224"/>
      <c r="GE344" s="224"/>
      <c r="GF344" s="224"/>
      <c r="GG344" s="224"/>
      <c r="GH344" s="224"/>
      <c r="GI344" s="224"/>
      <c r="GJ344" s="224"/>
      <c r="GK344" s="224"/>
      <c r="GL344" s="224"/>
      <c r="GM344" s="224"/>
      <c r="GN344" s="224"/>
      <c r="GO344" s="224"/>
      <c r="GP344" s="224"/>
      <c r="GQ344" s="224"/>
      <c r="GR344" s="224"/>
      <c r="GS344" s="224"/>
      <c r="GT344" s="224"/>
      <c r="GU344" s="224"/>
      <c r="GV344" s="224"/>
      <c r="GW344" s="224"/>
      <c r="GX344" s="224"/>
      <c r="GY344" s="224"/>
      <c r="GZ344" s="224"/>
      <c r="HA344" s="224"/>
      <c r="HB344" s="224"/>
      <c r="HC344" s="224"/>
      <c r="HD344" s="224"/>
      <c r="HE344" s="224"/>
      <c r="HF344" s="224"/>
      <c r="HG344" s="224"/>
      <c r="HH344" s="224"/>
      <c r="HI344" s="224"/>
      <c r="HJ344" s="224"/>
      <c r="HK344" s="224"/>
      <c r="HL344" s="224"/>
      <c r="HM344" s="224"/>
      <c r="HN344" s="224"/>
      <c r="HO344" s="224"/>
      <c r="HP344" s="224"/>
      <c r="HQ344" s="224"/>
      <c r="HR344" s="224"/>
      <c r="HS344" s="224"/>
      <c r="HT344" s="224"/>
      <c r="HU344" s="224"/>
      <c r="HV344" s="224"/>
      <c r="HW344" s="224"/>
      <c r="HX344" s="224"/>
      <c r="HY344" s="224"/>
      <c r="HZ344" s="224"/>
      <c r="IA344" s="224"/>
      <c r="IB344" s="224"/>
      <c r="IC344" s="224"/>
      <c r="ID344" s="224"/>
      <c r="IE344" s="224"/>
      <c r="IF344" s="224"/>
      <c r="IG344" s="224"/>
      <c r="IH344" s="224"/>
      <c r="II344" s="224"/>
      <c r="IJ344" s="224"/>
      <c r="IK344" s="224"/>
      <c r="IL344" s="224"/>
      <c r="IM344" s="224"/>
      <c r="IN344" s="224"/>
      <c r="IO344" s="224"/>
      <c r="IP344" s="224"/>
      <c r="IQ344" s="224"/>
      <c r="IR344" s="224"/>
      <c r="IS344" s="224"/>
      <c r="IT344" s="224"/>
    </row>
    <row r="345" spans="1:256" s="172" customFormat="1" ht="51" x14ac:dyDescent="0.2">
      <c r="A345" s="244" t="s">
        <v>639</v>
      </c>
      <c r="B345" s="222" t="s">
        <v>584</v>
      </c>
      <c r="C345" s="222" t="s">
        <v>510</v>
      </c>
      <c r="D345" s="222" t="s">
        <v>306</v>
      </c>
      <c r="E345" s="222" t="s">
        <v>533</v>
      </c>
      <c r="F345" s="222"/>
      <c r="G345" s="205">
        <f>SUM(G346)</f>
        <v>189.98</v>
      </c>
      <c r="IU345" s="178"/>
      <c r="IV345" s="178"/>
    </row>
    <row r="346" spans="1:256" s="210" customFormat="1" x14ac:dyDescent="0.2">
      <c r="A346" s="206" t="s">
        <v>586</v>
      </c>
      <c r="B346" s="207" t="s">
        <v>584</v>
      </c>
      <c r="C346" s="207" t="s">
        <v>510</v>
      </c>
      <c r="D346" s="207" t="s">
        <v>306</v>
      </c>
      <c r="E346" s="207" t="s">
        <v>533</v>
      </c>
      <c r="F346" s="207" t="s">
        <v>312</v>
      </c>
      <c r="G346" s="209">
        <v>189.98</v>
      </c>
      <c r="IU346" s="178"/>
      <c r="IV346" s="178"/>
    </row>
    <row r="347" spans="1:256" ht="14.25" x14ac:dyDescent="0.2">
      <c r="A347" s="263" t="s">
        <v>534</v>
      </c>
      <c r="B347" s="198" t="s">
        <v>584</v>
      </c>
      <c r="C347" s="218" t="s">
        <v>510</v>
      </c>
      <c r="D347" s="218" t="s">
        <v>314</v>
      </c>
      <c r="E347" s="218"/>
      <c r="F347" s="218"/>
      <c r="G347" s="264">
        <f>SUM(G348)</f>
        <v>30760.41</v>
      </c>
      <c r="IU347" s="172"/>
      <c r="IV347" s="172"/>
    </row>
    <row r="348" spans="1:256" ht="14.25" x14ac:dyDescent="0.2">
      <c r="A348" s="263" t="s">
        <v>535</v>
      </c>
      <c r="B348" s="267">
        <v>510</v>
      </c>
      <c r="C348" s="218" t="s">
        <v>510</v>
      </c>
      <c r="D348" s="218" t="s">
        <v>314</v>
      </c>
      <c r="E348" s="218"/>
      <c r="F348" s="218"/>
      <c r="G348" s="264">
        <f>SUM(G352+G349)</f>
        <v>30760.41</v>
      </c>
    </row>
    <row r="349" spans="1:256" ht="51" x14ac:dyDescent="0.2">
      <c r="A349" s="202" t="s">
        <v>542</v>
      </c>
      <c r="B349" s="223" t="s">
        <v>584</v>
      </c>
      <c r="C349" s="204" t="s">
        <v>510</v>
      </c>
      <c r="D349" s="204" t="s">
        <v>314</v>
      </c>
      <c r="E349" s="204"/>
      <c r="F349" s="204"/>
      <c r="G349" s="243">
        <f>SUM(G350+G351)</f>
        <v>11106</v>
      </c>
    </row>
    <row r="350" spans="1:256" s="210" customFormat="1" ht="13.5" x14ac:dyDescent="0.25">
      <c r="A350" s="206" t="s">
        <v>361</v>
      </c>
      <c r="B350" s="207" t="s">
        <v>584</v>
      </c>
      <c r="C350" s="208" t="s">
        <v>510</v>
      </c>
      <c r="D350" s="208" t="s">
        <v>314</v>
      </c>
      <c r="E350" s="208" t="s">
        <v>543</v>
      </c>
      <c r="F350" s="208" t="s">
        <v>362</v>
      </c>
      <c r="G350" s="240">
        <v>11025</v>
      </c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  <c r="AW350" s="229"/>
      <c r="AX350" s="229"/>
      <c r="AY350" s="229"/>
      <c r="AZ350" s="229"/>
      <c r="BA350" s="229"/>
      <c r="BB350" s="229"/>
      <c r="BC350" s="229"/>
      <c r="BD350" s="229"/>
      <c r="BE350" s="229"/>
      <c r="BF350" s="229"/>
      <c r="BG350" s="229"/>
      <c r="BH350" s="229"/>
      <c r="BI350" s="229"/>
      <c r="BJ350" s="229"/>
      <c r="BK350" s="229"/>
      <c r="BL350" s="229"/>
      <c r="BM350" s="229"/>
      <c r="BN350" s="229"/>
      <c r="BO350" s="229"/>
      <c r="BP350" s="229"/>
      <c r="BQ350" s="229"/>
      <c r="BR350" s="229"/>
      <c r="BS350" s="229"/>
      <c r="BT350" s="229"/>
      <c r="BU350" s="229"/>
      <c r="BV350" s="229"/>
      <c r="BW350" s="229"/>
      <c r="BX350" s="229"/>
      <c r="BY350" s="229"/>
      <c r="BZ350" s="229"/>
      <c r="CA350" s="229"/>
      <c r="CB350" s="229"/>
      <c r="CC350" s="229"/>
      <c r="CD350" s="229"/>
      <c r="CE350" s="229"/>
      <c r="CF350" s="229"/>
      <c r="CG350" s="229"/>
      <c r="CH350" s="229"/>
      <c r="CI350" s="229"/>
      <c r="CJ350" s="229"/>
      <c r="CK350" s="229"/>
      <c r="CL350" s="229"/>
      <c r="CM350" s="229"/>
      <c r="CN350" s="229"/>
      <c r="CO350" s="229"/>
      <c r="CP350" s="229"/>
      <c r="CQ350" s="229"/>
      <c r="CR350" s="229"/>
      <c r="CS350" s="229"/>
      <c r="CT350" s="229"/>
      <c r="CU350" s="229"/>
      <c r="CV350" s="229"/>
      <c r="CW350" s="229"/>
      <c r="CX350" s="229"/>
      <c r="CY350" s="229"/>
      <c r="CZ350" s="229"/>
      <c r="DA350" s="229"/>
      <c r="DB350" s="229"/>
      <c r="DC350" s="229"/>
      <c r="DD350" s="229"/>
      <c r="DE350" s="229"/>
      <c r="DF350" s="229"/>
      <c r="DG350" s="229"/>
      <c r="DH350" s="229"/>
      <c r="DI350" s="229"/>
      <c r="DJ350" s="229"/>
      <c r="DK350" s="229"/>
      <c r="DL350" s="229"/>
      <c r="DM350" s="229"/>
      <c r="DN350" s="229"/>
      <c r="DO350" s="229"/>
      <c r="DP350" s="229"/>
      <c r="DQ350" s="229"/>
      <c r="DR350" s="229"/>
      <c r="DS350" s="229"/>
      <c r="DT350" s="229"/>
      <c r="DU350" s="229"/>
      <c r="DV350" s="229"/>
      <c r="DW350" s="229"/>
      <c r="DX350" s="229"/>
      <c r="DY350" s="229"/>
      <c r="DZ350" s="229"/>
      <c r="EA350" s="229"/>
      <c r="EB350" s="229"/>
      <c r="EC350" s="229"/>
      <c r="ED350" s="229"/>
      <c r="EE350" s="229"/>
      <c r="EF350" s="229"/>
      <c r="EG350" s="229"/>
      <c r="EH350" s="229"/>
      <c r="EI350" s="229"/>
      <c r="EJ350" s="229"/>
      <c r="EK350" s="229"/>
      <c r="EL350" s="229"/>
      <c r="EM350" s="229"/>
      <c r="EN350" s="229"/>
      <c r="EO350" s="229"/>
      <c r="EP350" s="229"/>
      <c r="EQ350" s="229"/>
      <c r="ER350" s="229"/>
      <c r="ES350" s="229"/>
      <c r="ET350" s="229"/>
      <c r="EU350" s="229"/>
      <c r="EV350" s="229"/>
      <c r="EW350" s="229"/>
      <c r="EX350" s="229"/>
      <c r="EY350" s="229"/>
      <c r="EZ350" s="229"/>
      <c r="FA350" s="229"/>
      <c r="FB350" s="229"/>
      <c r="FC350" s="229"/>
      <c r="FD350" s="229"/>
      <c r="FE350" s="229"/>
      <c r="FF350" s="229"/>
      <c r="FG350" s="229"/>
      <c r="FH350" s="229"/>
      <c r="FI350" s="229"/>
      <c r="FJ350" s="229"/>
      <c r="FK350" s="229"/>
      <c r="FL350" s="229"/>
      <c r="FM350" s="229"/>
      <c r="FN350" s="229"/>
      <c r="FO350" s="229"/>
      <c r="FP350" s="229"/>
      <c r="FQ350" s="229"/>
      <c r="FR350" s="229"/>
      <c r="FS350" s="229"/>
      <c r="FT350" s="229"/>
      <c r="FU350" s="229"/>
      <c r="FV350" s="229"/>
      <c r="FW350" s="229"/>
      <c r="FX350" s="229"/>
      <c r="FY350" s="229"/>
      <c r="FZ350" s="229"/>
      <c r="GA350" s="229"/>
      <c r="GB350" s="229"/>
      <c r="GC350" s="229"/>
      <c r="GD350" s="229"/>
      <c r="GE350" s="229"/>
      <c r="GF350" s="229"/>
      <c r="GG350" s="229"/>
      <c r="GH350" s="229"/>
      <c r="GI350" s="229"/>
      <c r="GJ350" s="229"/>
      <c r="GK350" s="229"/>
      <c r="GL350" s="229"/>
      <c r="GM350" s="229"/>
      <c r="GN350" s="229"/>
      <c r="GO350" s="229"/>
      <c r="GP350" s="229"/>
      <c r="GQ350" s="229"/>
      <c r="GR350" s="229"/>
      <c r="GS350" s="229"/>
      <c r="GT350" s="229"/>
      <c r="GU350" s="229"/>
      <c r="GV350" s="229"/>
      <c r="GW350" s="229"/>
      <c r="GX350" s="229"/>
      <c r="GY350" s="229"/>
      <c r="GZ350" s="229"/>
      <c r="HA350" s="229"/>
      <c r="HB350" s="229"/>
      <c r="HC350" s="229"/>
      <c r="HD350" s="229"/>
      <c r="HE350" s="229"/>
      <c r="HF350" s="229"/>
      <c r="HG350" s="229"/>
      <c r="HH350" s="229"/>
      <c r="HI350" s="229"/>
      <c r="HJ350" s="229"/>
      <c r="HK350" s="229"/>
      <c r="HL350" s="229"/>
      <c r="HM350" s="229"/>
      <c r="HN350" s="229"/>
      <c r="HO350" s="229"/>
      <c r="HP350" s="229"/>
      <c r="HQ350" s="229"/>
      <c r="HR350" s="229"/>
      <c r="HS350" s="229"/>
      <c r="HT350" s="229"/>
      <c r="HU350" s="229"/>
      <c r="HV350" s="229"/>
      <c r="HW350" s="229"/>
      <c r="HX350" s="229"/>
      <c r="HY350" s="229"/>
      <c r="HZ350" s="229"/>
      <c r="IA350" s="229"/>
      <c r="IB350" s="229"/>
      <c r="IC350" s="229"/>
      <c r="ID350" s="229"/>
      <c r="IE350" s="229"/>
      <c r="IF350" s="229"/>
      <c r="IG350" s="229"/>
      <c r="IH350" s="229"/>
      <c r="II350" s="229"/>
      <c r="IJ350" s="229"/>
      <c r="IK350" s="229"/>
      <c r="IL350" s="229"/>
      <c r="IM350" s="229"/>
      <c r="IN350" s="229"/>
      <c r="IO350" s="229"/>
      <c r="IP350" s="229"/>
      <c r="IQ350" s="229"/>
      <c r="IR350" s="229"/>
      <c r="IS350" s="229"/>
      <c r="IT350" s="229"/>
    </row>
    <row r="351" spans="1:256" ht="13.5" x14ac:dyDescent="0.25">
      <c r="A351" s="206" t="s">
        <v>361</v>
      </c>
      <c r="B351" s="207" t="s">
        <v>584</v>
      </c>
      <c r="C351" s="208" t="s">
        <v>510</v>
      </c>
      <c r="D351" s="208" t="s">
        <v>314</v>
      </c>
      <c r="E351" s="208" t="s">
        <v>544</v>
      </c>
      <c r="F351" s="208" t="s">
        <v>362</v>
      </c>
      <c r="G351" s="240">
        <v>81</v>
      </c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238"/>
      <c r="BF351" s="238"/>
      <c r="BG351" s="238"/>
      <c r="BH351" s="238"/>
      <c r="BI351" s="238"/>
      <c r="BJ351" s="238"/>
      <c r="BK351" s="238"/>
      <c r="BL351" s="238"/>
      <c r="BM351" s="238"/>
      <c r="BN351" s="238"/>
      <c r="BO351" s="238"/>
      <c r="BP351" s="238"/>
      <c r="BQ351" s="238"/>
      <c r="BR351" s="238"/>
      <c r="BS351" s="238"/>
      <c r="BT351" s="238"/>
      <c r="BU351" s="238"/>
      <c r="BV351" s="238"/>
      <c r="BW351" s="238"/>
      <c r="BX351" s="238"/>
      <c r="BY351" s="238"/>
      <c r="BZ351" s="238"/>
      <c r="CA351" s="238"/>
      <c r="CB351" s="238"/>
      <c r="CC351" s="238"/>
      <c r="CD351" s="238"/>
      <c r="CE351" s="238"/>
      <c r="CF351" s="238"/>
      <c r="CG351" s="238"/>
      <c r="CH351" s="238"/>
      <c r="CI351" s="238"/>
      <c r="CJ351" s="238"/>
      <c r="CK351" s="238"/>
      <c r="CL351" s="238"/>
      <c r="CM351" s="238"/>
      <c r="CN351" s="238"/>
      <c r="CO351" s="238"/>
      <c r="CP351" s="238"/>
      <c r="CQ351" s="238"/>
      <c r="CR351" s="238"/>
      <c r="CS351" s="238"/>
      <c r="CT351" s="238"/>
      <c r="CU351" s="238"/>
      <c r="CV351" s="238"/>
      <c r="CW351" s="238"/>
      <c r="CX351" s="238"/>
      <c r="CY351" s="238"/>
      <c r="CZ351" s="238"/>
      <c r="DA351" s="238"/>
      <c r="DB351" s="238"/>
      <c r="DC351" s="238"/>
      <c r="DD351" s="238"/>
      <c r="DE351" s="238"/>
      <c r="DF351" s="238"/>
      <c r="DG351" s="238"/>
      <c r="DH351" s="238"/>
      <c r="DI351" s="238"/>
      <c r="DJ351" s="238"/>
      <c r="DK351" s="238"/>
      <c r="DL351" s="238"/>
      <c r="DM351" s="238"/>
      <c r="DN351" s="238"/>
      <c r="DO351" s="238"/>
      <c r="DP351" s="238"/>
      <c r="DQ351" s="238"/>
      <c r="DR351" s="238"/>
      <c r="DS351" s="238"/>
      <c r="DT351" s="238"/>
      <c r="DU351" s="238"/>
      <c r="DV351" s="238"/>
      <c r="DW351" s="238"/>
      <c r="DX351" s="238"/>
      <c r="DY351" s="238"/>
      <c r="DZ351" s="238"/>
      <c r="EA351" s="238"/>
      <c r="EB351" s="238"/>
      <c r="EC351" s="238"/>
      <c r="ED351" s="238"/>
      <c r="EE351" s="238"/>
      <c r="EF351" s="238"/>
      <c r="EG351" s="238"/>
      <c r="EH351" s="238"/>
      <c r="EI351" s="238"/>
      <c r="EJ351" s="238"/>
      <c r="EK351" s="238"/>
      <c r="EL351" s="238"/>
      <c r="EM351" s="238"/>
      <c r="EN351" s="238"/>
      <c r="EO351" s="238"/>
      <c r="EP351" s="238"/>
      <c r="EQ351" s="238"/>
      <c r="ER351" s="238"/>
      <c r="ES351" s="238"/>
      <c r="ET351" s="238"/>
      <c r="EU351" s="238"/>
      <c r="EV351" s="238"/>
      <c r="EW351" s="238"/>
      <c r="EX351" s="238"/>
      <c r="EY351" s="238"/>
      <c r="EZ351" s="238"/>
      <c r="FA351" s="238"/>
      <c r="FB351" s="238"/>
      <c r="FC351" s="238"/>
      <c r="FD351" s="238"/>
      <c r="FE351" s="238"/>
      <c r="FF351" s="238"/>
      <c r="FG351" s="238"/>
      <c r="FH351" s="238"/>
      <c r="FI351" s="238"/>
      <c r="FJ351" s="238"/>
      <c r="FK351" s="238"/>
      <c r="FL351" s="238"/>
      <c r="FM351" s="238"/>
      <c r="FN351" s="238"/>
      <c r="FO351" s="238"/>
      <c r="FP351" s="238"/>
      <c r="FQ351" s="238"/>
      <c r="FR351" s="238"/>
      <c r="FS351" s="238"/>
      <c r="FT351" s="238"/>
      <c r="FU351" s="238"/>
      <c r="FV351" s="238"/>
      <c r="FW351" s="238"/>
      <c r="FX351" s="238"/>
      <c r="FY351" s="238"/>
      <c r="FZ351" s="238"/>
      <c r="GA351" s="238"/>
      <c r="GB351" s="238"/>
      <c r="GC351" s="238"/>
      <c r="GD351" s="238"/>
      <c r="GE351" s="238"/>
      <c r="GF351" s="238"/>
      <c r="GG351" s="238"/>
      <c r="GH351" s="238"/>
      <c r="GI351" s="238"/>
      <c r="GJ351" s="238"/>
      <c r="GK351" s="238"/>
      <c r="GL351" s="238"/>
      <c r="GM351" s="238"/>
      <c r="GN351" s="238"/>
      <c r="GO351" s="238"/>
      <c r="GP351" s="238"/>
      <c r="GQ351" s="238"/>
      <c r="GR351" s="238"/>
      <c r="GS351" s="238"/>
      <c r="GT351" s="238"/>
      <c r="GU351" s="238"/>
      <c r="GV351" s="238"/>
      <c r="GW351" s="238"/>
      <c r="GX351" s="238"/>
      <c r="GY351" s="238"/>
      <c r="GZ351" s="238"/>
      <c r="HA351" s="238"/>
      <c r="HB351" s="238"/>
      <c r="HC351" s="238"/>
      <c r="HD351" s="238"/>
      <c r="HE351" s="238"/>
      <c r="HF351" s="238"/>
      <c r="HG351" s="238"/>
      <c r="HH351" s="238"/>
      <c r="HI351" s="238"/>
      <c r="HJ351" s="238"/>
      <c r="HK351" s="238"/>
      <c r="HL351" s="238"/>
      <c r="HM351" s="238"/>
      <c r="HN351" s="238"/>
      <c r="HO351" s="238"/>
      <c r="HP351" s="238"/>
      <c r="HQ351" s="238"/>
      <c r="HR351" s="238"/>
      <c r="HS351" s="238"/>
      <c r="HT351" s="238"/>
      <c r="HU351" s="238"/>
      <c r="HV351" s="238"/>
      <c r="HW351" s="238"/>
      <c r="HX351" s="238"/>
      <c r="HY351" s="238"/>
      <c r="HZ351" s="238"/>
      <c r="IA351" s="238"/>
      <c r="IB351" s="238"/>
      <c r="IC351" s="238"/>
      <c r="ID351" s="238"/>
      <c r="IE351" s="238"/>
      <c r="IF351" s="238"/>
      <c r="IG351" s="238"/>
      <c r="IH351" s="238"/>
      <c r="II351" s="238"/>
      <c r="IJ351" s="238"/>
      <c r="IK351" s="238"/>
      <c r="IL351" s="238"/>
      <c r="IM351" s="238"/>
      <c r="IN351" s="238"/>
      <c r="IO351" s="238"/>
      <c r="IP351" s="238"/>
      <c r="IQ351" s="238"/>
      <c r="IR351" s="238"/>
      <c r="IS351" s="238"/>
      <c r="IT351" s="238"/>
    </row>
    <row r="352" spans="1:256" s="172" customFormat="1" x14ac:dyDescent="0.2">
      <c r="A352" s="265" t="s">
        <v>536</v>
      </c>
      <c r="B352" s="245">
        <v>510</v>
      </c>
      <c r="C352" s="198" t="s">
        <v>510</v>
      </c>
      <c r="D352" s="198" t="s">
        <v>314</v>
      </c>
      <c r="E352" s="198"/>
      <c r="F352" s="198"/>
      <c r="G352" s="220">
        <f>SUM(G353+G355+G357)</f>
        <v>19654.41</v>
      </c>
    </row>
    <row r="353" spans="1:256" s="172" customFormat="1" x14ac:dyDescent="0.2">
      <c r="A353" s="249" t="s">
        <v>537</v>
      </c>
      <c r="B353" s="247">
        <v>510</v>
      </c>
      <c r="C353" s="204" t="s">
        <v>510</v>
      </c>
      <c r="D353" s="204" t="s">
        <v>314</v>
      </c>
      <c r="E353" s="204" t="s">
        <v>538</v>
      </c>
      <c r="F353" s="204"/>
      <c r="G353" s="243">
        <f>SUM(G354)</f>
        <v>5646.33</v>
      </c>
    </row>
    <row r="354" spans="1:256" s="210" customFormat="1" x14ac:dyDescent="0.2">
      <c r="A354" s="206" t="s">
        <v>361</v>
      </c>
      <c r="B354" s="248">
        <v>510</v>
      </c>
      <c r="C354" s="208" t="s">
        <v>510</v>
      </c>
      <c r="D354" s="208" t="s">
        <v>314</v>
      </c>
      <c r="E354" s="208" t="s">
        <v>538</v>
      </c>
      <c r="F354" s="208" t="s">
        <v>362</v>
      </c>
      <c r="G354" s="240">
        <v>5646.33</v>
      </c>
    </row>
    <row r="355" spans="1:256" s="172" customFormat="1" x14ac:dyDescent="0.2">
      <c r="A355" s="249" t="s">
        <v>539</v>
      </c>
      <c r="B355" s="247">
        <v>510</v>
      </c>
      <c r="C355" s="204" t="s">
        <v>510</v>
      </c>
      <c r="D355" s="204" t="s">
        <v>314</v>
      </c>
      <c r="E355" s="204" t="s">
        <v>540</v>
      </c>
      <c r="F355" s="204"/>
      <c r="G355" s="243">
        <v>4181.38</v>
      </c>
    </row>
    <row r="356" spans="1:256" s="210" customFormat="1" x14ac:dyDescent="0.2">
      <c r="A356" s="206" t="s">
        <v>361</v>
      </c>
      <c r="B356" s="248">
        <v>510</v>
      </c>
      <c r="C356" s="208" t="s">
        <v>510</v>
      </c>
      <c r="D356" s="208" t="s">
        <v>314</v>
      </c>
      <c r="E356" s="208" t="s">
        <v>540</v>
      </c>
      <c r="F356" s="208" t="s">
        <v>362</v>
      </c>
      <c r="G356" s="240">
        <v>4181.38</v>
      </c>
    </row>
    <row r="357" spans="1:256" s="172" customFormat="1" ht="14.25" x14ac:dyDescent="0.2">
      <c r="A357" s="249" t="s">
        <v>537</v>
      </c>
      <c r="B357" s="247">
        <v>510</v>
      </c>
      <c r="C357" s="204" t="s">
        <v>510</v>
      </c>
      <c r="D357" s="204" t="s">
        <v>314</v>
      </c>
      <c r="E357" s="204" t="s">
        <v>541</v>
      </c>
      <c r="F357" s="204"/>
      <c r="G357" s="243">
        <f>SUM(G358)</f>
        <v>9826.7000000000007</v>
      </c>
      <c r="IU357" s="201"/>
      <c r="IV357" s="201"/>
    </row>
    <row r="358" spans="1:256" s="210" customFormat="1" x14ac:dyDescent="0.2">
      <c r="A358" s="206" t="s">
        <v>361</v>
      </c>
      <c r="B358" s="248">
        <v>510</v>
      </c>
      <c r="C358" s="208" t="s">
        <v>510</v>
      </c>
      <c r="D358" s="208" t="s">
        <v>314</v>
      </c>
      <c r="E358" s="208" t="s">
        <v>541</v>
      </c>
      <c r="F358" s="208" t="s">
        <v>362</v>
      </c>
      <c r="G358" s="240">
        <v>9826.7000000000007</v>
      </c>
    </row>
    <row r="359" spans="1:256" ht="15.75" x14ac:dyDescent="0.25">
      <c r="A359" s="236" t="s">
        <v>545</v>
      </c>
      <c r="B359" s="245">
        <v>510</v>
      </c>
      <c r="C359" s="232" t="s">
        <v>510</v>
      </c>
      <c r="D359" s="232" t="s">
        <v>447</v>
      </c>
      <c r="E359" s="232"/>
      <c r="F359" s="232"/>
      <c r="G359" s="233">
        <f>SUM(G360)</f>
        <v>6942.4699999999993</v>
      </c>
      <c r="IU359" s="172"/>
      <c r="IV359" s="172"/>
    </row>
    <row r="360" spans="1:256" ht="25.5" x14ac:dyDescent="0.2">
      <c r="A360" s="196" t="s">
        <v>340</v>
      </c>
      <c r="B360" s="245">
        <v>510</v>
      </c>
      <c r="C360" s="197" t="s">
        <v>510</v>
      </c>
      <c r="D360" s="197" t="s">
        <v>447</v>
      </c>
      <c r="E360" s="197"/>
      <c r="F360" s="197"/>
      <c r="G360" s="199">
        <f>SUM(G361+G368+G371)</f>
        <v>6942.4699999999993</v>
      </c>
    </row>
    <row r="361" spans="1:256" x14ac:dyDescent="0.2">
      <c r="A361" s="202" t="s">
        <v>310</v>
      </c>
      <c r="B361" s="255">
        <v>510</v>
      </c>
      <c r="C361" s="222" t="s">
        <v>510</v>
      </c>
      <c r="D361" s="222" t="s">
        <v>447</v>
      </c>
      <c r="E361" s="222"/>
      <c r="F361" s="222"/>
      <c r="G361" s="205">
        <f>SUM(G364+G362)</f>
        <v>2805.72</v>
      </c>
      <c r="IU361" s="210"/>
      <c r="IV361" s="210"/>
    </row>
    <row r="362" spans="1:256" ht="25.5" x14ac:dyDescent="0.2">
      <c r="A362" s="202" t="s">
        <v>546</v>
      </c>
      <c r="B362" s="247">
        <v>510</v>
      </c>
      <c r="C362" s="222" t="s">
        <v>510</v>
      </c>
      <c r="D362" s="222" t="s">
        <v>447</v>
      </c>
      <c r="E362" s="222" t="s">
        <v>547</v>
      </c>
      <c r="F362" s="222"/>
      <c r="G362" s="205">
        <f>SUM(G363)</f>
        <v>223.81</v>
      </c>
      <c r="IU362" s="172"/>
      <c r="IV362" s="172"/>
    </row>
    <row r="363" spans="1:256" x14ac:dyDescent="0.2">
      <c r="A363" s="206" t="s">
        <v>586</v>
      </c>
      <c r="B363" s="248">
        <v>510</v>
      </c>
      <c r="C363" s="207" t="s">
        <v>510</v>
      </c>
      <c r="D363" s="207" t="s">
        <v>447</v>
      </c>
      <c r="E363" s="207" t="s">
        <v>547</v>
      </c>
      <c r="F363" s="208" t="s">
        <v>312</v>
      </c>
      <c r="G363" s="209">
        <v>223.81</v>
      </c>
    </row>
    <row r="364" spans="1:256" ht="25.5" x14ac:dyDescent="0.2">
      <c r="A364" s="228" t="s">
        <v>550</v>
      </c>
      <c r="B364" s="247">
        <v>510</v>
      </c>
      <c r="C364" s="222" t="s">
        <v>510</v>
      </c>
      <c r="D364" s="222" t="s">
        <v>447</v>
      </c>
      <c r="E364" s="222" t="s">
        <v>551</v>
      </c>
      <c r="F364" s="222"/>
      <c r="G364" s="205">
        <f>SUM(G365+G366+G367)</f>
        <v>2581.91</v>
      </c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  <c r="BX364" s="172"/>
      <c r="BY364" s="172"/>
      <c r="BZ364" s="172"/>
      <c r="CA364" s="172"/>
      <c r="CB364" s="172"/>
      <c r="CC364" s="172"/>
      <c r="CD364" s="172"/>
      <c r="CE364" s="172"/>
      <c r="CF364" s="172"/>
      <c r="CG364" s="172"/>
      <c r="CH364" s="172"/>
      <c r="CI364" s="172"/>
      <c r="CJ364" s="172"/>
      <c r="CK364" s="172"/>
      <c r="CL364" s="172"/>
      <c r="CM364" s="172"/>
      <c r="CN364" s="172"/>
      <c r="CO364" s="172"/>
      <c r="CP364" s="172"/>
      <c r="CQ364" s="172"/>
      <c r="CR364" s="172"/>
      <c r="CS364" s="172"/>
      <c r="CT364" s="172"/>
      <c r="CU364" s="172"/>
      <c r="CV364" s="172"/>
      <c r="CW364" s="172"/>
      <c r="CX364" s="172"/>
      <c r="CY364" s="172"/>
      <c r="CZ364" s="172"/>
      <c r="DA364" s="172"/>
      <c r="DB364" s="172"/>
      <c r="DC364" s="172"/>
      <c r="DD364" s="172"/>
      <c r="DE364" s="172"/>
      <c r="DF364" s="172"/>
      <c r="DG364" s="172"/>
      <c r="DH364" s="172"/>
      <c r="DI364" s="172"/>
      <c r="DJ364" s="172"/>
      <c r="DK364" s="172"/>
      <c r="DL364" s="172"/>
      <c r="DM364" s="172"/>
      <c r="DN364" s="172"/>
      <c r="DO364" s="172"/>
      <c r="DP364" s="172"/>
      <c r="DQ364" s="172"/>
      <c r="DR364" s="172"/>
      <c r="DS364" s="172"/>
      <c r="DT364" s="172"/>
      <c r="DU364" s="172"/>
      <c r="DV364" s="172"/>
      <c r="DW364" s="172"/>
      <c r="DX364" s="172"/>
      <c r="DY364" s="172"/>
      <c r="DZ364" s="172"/>
      <c r="EA364" s="172"/>
      <c r="EB364" s="172"/>
      <c r="EC364" s="172"/>
      <c r="ED364" s="172"/>
      <c r="EE364" s="172"/>
      <c r="EF364" s="172"/>
      <c r="EG364" s="172"/>
      <c r="EH364" s="172"/>
      <c r="EI364" s="172"/>
      <c r="EJ364" s="172"/>
      <c r="EK364" s="172"/>
      <c r="EL364" s="172"/>
      <c r="EM364" s="172"/>
      <c r="EN364" s="172"/>
      <c r="EO364" s="172"/>
      <c r="EP364" s="172"/>
      <c r="EQ364" s="172"/>
      <c r="ER364" s="172"/>
      <c r="ES364" s="172"/>
      <c r="ET364" s="172"/>
      <c r="EU364" s="172"/>
      <c r="EV364" s="172"/>
      <c r="EW364" s="172"/>
      <c r="EX364" s="172"/>
      <c r="EY364" s="172"/>
      <c r="EZ364" s="172"/>
      <c r="FA364" s="172"/>
      <c r="FB364" s="172"/>
      <c r="FC364" s="172"/>
      <c r="FD364" s="172"/>
      <c r="FE364" s="172"/>
      <c r="FF364" s="172"/>
      <c r="FG364" s="172"/>
      <c r="FH364" s="172"/>
      <c r="FI364" s="172"/>
      <c r="FJ364" s="172"/>
      <c r="FK364" s="172"/>
      <c r="FL364" s="172"/>
      <c r="FM364" s="172"/>
      <c r="FN364" s="172"/>
      <c r="FO364" s="172"/>
      <c r="FP364" s="172"/>
      <c r="FQ364" s="172"/>
      <c r="FR364" s="172"/>
      <c r="FS364" s="172"/>
      <c r="FT364" s="172"/>
      <c r="FU364" s="172"/>
      <c r="FV364" s="172"/>
      <c r="FW364" s="172"/>
      <c r="FX364" s="172"/>
      <c r="FY364" s="172"/>
      <c r="FZ364" s="172"/>
      <c r="GA364" s="172"/>
      <c r="GB364" s="172"/>
      <c r="GC364" s="172"/>
      <c r="GD364" s="172"/>
      <c r="GE364" s="172"/>
      <c r="GF364" s="172"/>
      <c r="GG364" s="172"/>
      <c r="GH364" s="172"/>
      <c r="GI364" s="172"/>
      <c r="GJ364" s="172"/>
      <c r="GK364" s="172"/>
      <c r="GL364" s="172"/>
      <c r="GM364" s="172"/>
      <c r="GN364" s="172"/>
      <c r="GO364" s="172"/>
      <c r="GP364" s="172"/>
      <c r="GQ364" s="172"/>
      <c r="GR364" s="172"/>
      <c r="GS364" s="172"/>
      <c r="GT364" s="172"/>
      <c r="GU364" s="172"/>
      <c r="GV364" s="172"/>
      <c r="GW364" s="172"/>
      <c r="GX364" s="172"/>
      <c r="GY364" s="172"/>
      <c r="GZ364" s="172"/>
      <c r="HA364" s="172"/>
      <c r="HB364" s="172"/>
      <c r="HC364" s="172"/>
      <c r="HD364" s="172"/>
      <c r="HE364" s="172"/>
      <c r="HF364" s="172"/>
      <c r="HG364" s="172"/>
      <c r="HH364" s="172"/>
      <c r="HI364" s="172"/>
      <c r="HJ364" s="172"/>
      <c r="HK364" s="172"/>
      <c r="HL364" s="172"/>
      <c r="HM364" s="172"/>
      <c r="HN364" s="172"/>
      <c r="HO364" s="172"/>
      <c r="HP364" s="172"/>
      <c r="HQ364" s="172"/>
      <c r="HR364" s="172"/>
      <c r="HS364" s="172"/>
      <c r="HT364" s="172"/>
      <c r="HU364" s="172"/>
      <c r="HV364" s="172"/>
      <c r="HW364" s="172"/>
      <c r="HX364" s="172"/>
      <c r="HY364" s="172"/>
      <c r="HZ364" s="172"/>
      <c r="IA364" s="172"/>
      <c r="IB364" s="172"/>
      <c r="IC364" s="172"/>
      <c r="ID364" s="172"/>
      <c r="IE364" s="172"/>
      <c r="IF364" s="172"/>
      <c r="IG364" s="172"/>
      <c r="IH364" s="172"/>
      <c r="II364" s="172"/>
      <c r="IJ364" s="172"/>
      <c r="IK364" s="172"/>
      <c r="IL364" s="172"/>
      <c r="IM364" s="172"/>
      <c r="IN364" s="172"/>
      <c r="IO364" s="172"/>
      <c r="IP364" s="172"/>
      <c r="IQ364" s="172"/>
      <c r="IR364" s="172"/>
      <c r="IS364" s="172"/>
      <c r="IT364" s="172"/>
    </row>
    <row r="365" spans="1:256" ht="38.25" x14ac:dyDescent="0.2">
      <c r="A365" s="206" t="s">
        <v>585</v>
      </c>
      <c r="B365" s="248">
        <v>510</v>
      </c>
      <c r="C365" s="207" t="s">
        <v>510</v>
      </c>
      <c r="D365" s="207" t="s">
        <v>447</v>
      </c>
      <c r="E365" s="207" t="s">
        <v>551</v>
      </c>
      <c r="F365" s="208" t="s">
        <v>304</v>
      </c>
      <c r="G365" s="209">
        <v>2522.5</v>
      </c>
    </row>
    <row r="366" spans="1:256" s="172" customFormat="1" x14ac:dyDescent="0.2">
      <c r="A366" s="206" t="s">
        <v>586</v>
      </c>
      <c r="B366" s="248">
        <v>510</v>
      </c>
      <c r="C366" s="207" t="s">
        <v>510</v>
      </c>
      <c r="D366" s="207" t="s">
        <v>447</v>
      </c>
      <c r="E366" s="207" t="s">
        <v>551</v>
      </c>
      <c r="F366" s="208" t="s">
        <v>312</v>
      </c>
      <c r="G366" s="209">
        <v>58.91</v>
      </c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  <c r="AW366" s="178"/>
      <c r="AX366" s="178"/>
      <c r="AY366" s="178"/>
      <c r="AZ366" s="178"/>
      <c r="BA366" s="178"/>
      <c r="BB366" s="178"/>
      <c r="BC366" s="178"/>
      <c r="BD366" s="178"/>
      <c r="BE366" s="178"/>
      <c r="BF366" s="178"/>
      <c r="BG366" s="178"/>
      <c r="BH366" s="178"/>
      <c r="BI366" s="178"/>
      <c r="BJ366" s="178"/>
      <c r="BK366" s="178"/>
      <c r="BL366" s="178"/>
      <c r="BM366" s="178"/>
      <c r="BN366" s="178"/>
      <c r="BO366" s="178"/>
      <c r="BP366" s="178"/>
      <c r="BQ366" s="178"/>
      <c r="BR366" s="178"/>
      <c r="BS366" s="178"/>
      <c r="BT366" s="178"/>
      <c r="BU366" s="178"/>
      <c r="BV366" s="178"/>
      <c r="BW366" s="178"/>
      <c r="BX366" s="178"/>
      <c r="BY366" s="178"/>
      <c r="BZ366" s="178"/>
      <c r="CA366" s="178"/>
      <c r="CB366" s="178"/>
      <c r="CC366" s="178"/>
      <c r="CD366" s="178"/>
      <c r="CE366" s="178"/>
      <c r="CF366" s="178"/>
      <c r="CG366" s="178"/>
      <c r="CH366" s="178"/>
      <c r="CI366" s="178"/>
      <c r="CJ366" s="178"/>
      <c r="CK366" s="178"/>
      <c r="CL366" s="178"/>
      <c r="CM366" s="178"/>
      <c r="CN366" s="178"/>
      <c r="CO366" s="178"/>
      <c r="CP366" s="178"/>
      <c r="CQ366" s="178"/>
      <c r="CR366" s="178"/>
      <c r="CS366" s="178"/>
      <c r="CT366" s="178"/>
      <c r="CU366" s="178"/>
      <c r="CV366" s="178"/>
      <c r="CW366" s="178"/>
      <c r="CX366" s="178"/>
      <c r="CY366" s="178"/>
      <c r="CZ366" s="178"/>
      <c r="DA366" s="178"/>
      <c r="DB366" s="178"/>
      <c r="DC366" s="178"/>
      <c r="DD366" s="178"/>
      <c r="DE366" s="178"/>
      <c r="DF366" s="178"/>
      <c r="DG366" s="178"/>
      <c r="DH366" s="178"/>
      <c r="DI366" s="178"/>
      <c r="DJ366" s="178"/>
      <c r="DK366" s="178"/>
      <c r="DL366" s="178"/>
      <c r="DM366" s="178"/>
      <c r="DN366" s="178"/>
      <c r="DO366" s="178"/>
      <c r="DP366" s="178"/>
      <c r="DQ366" s="178"/>
      <c r="DR366" s="178"/>
      <c r="DS366" s="178"/>
      <c r="DT366" s="178"/>
      <c r="DU366" s="178"/>
      <c r="DV366" s="178"/>
      <c r="DW366" s="178"/>
      <c r="DX366" s="178"/>
      <c r="DY366" s="178"/>
      <c r="DZ366" s="178"/>
      <c r="EA366" s="178"/>
      <c r="EB366" s="178"/>
      <c r="EC366" s="178"/>
      <c r="ED366" s="178"/>
      <c r="EE366" s="178"/>
      <c r="EF366" s="178"/>
      <c r="EG366" s="178"/>
      <c r="EH366" s="178"/>
      <c r="EI366" s="178"/>
      <c r="EJ366" s="178"/>
      <c r="EK366" s="178"/>
      <c r="EL366" s="178"/>
      <c r="EM366" s="178"/>
      <c r="EN366" s="178"/>
      <c r="EO366" s="178"/>
      <c r="EP366" s="178"/>
      <c r="EQ366" s="178"/>
      <c r="ER366" s="178"/>
      <c r="ES366" s="178"/>
      <c r="ET366" s="178"/>
      <c r="EU366" s="178"/>
      <c r="EV366" s="178"/>
      <c r="EW366" s="178"/>
      <c r="EX366" s="178"/>
      <c r="EY366" s="178"/>
      <c r="EZ366" s="178"/>
      <c r="FA366" s="178"/>
      <c r="FB366" s="178"/>
      <c r="FC366" s="178"/>
      <c r="FD366" s="178"/>
      <c r="FE366" s="178"/>
      <c r="FF366" s="178"/>
      <c r="FG366" s="178"/>
      <c r="FH366" s="178"/>
      <c r="FI366" s="178"/>
      <c r="FJ366" s="178"/>
      <c r="FK366" s="178"/>
      <c r="FL366" s="178"/>
      <c r="FM366" s="178"/>
      <c r="FN366" s="178"/>
      <c r="FO366" s="178"/>
      <c r="FP366" s="178"/>
      <c r="FQ366" s="178"/>
      <c r="FR366" s="178"/>
      <c r="FS366" s="178"/>
      <c r="FT366" s="178"/>
      <c r="FU366" s="178"/>
      <c r="FV366" s="178"/>
      <c r="FW366" s="178"/>
      <c r="FX366" s="178"/>
      <c r="FY366" s="178"/>
      <c r="FZ366" s="178"/>
      <c r="GA366" s="178"/>
      <c r="GB366" s="178"/>
      <c r="GC366" s="178"/>
      <c r="GD366" s="178"/>
      <c r="GE366" s="178"/>
      <c r="GF366" s="178"/>
      <c r="GG366" s="178"/>
      <c r="GH366" s="178"/>
      <c r="GI366" s="178"/>
      <c r="GJ366" s="178"/>
      <c r="GK366" s="178"/>
      <c r="GL366" s="178"/>
      <c r="GM366" s="178"/>
      <c r="GN366" s="178"/>
      <c r="GO366" s="178"/>
      <c r="GP366" s="178"/>
      <c r="GQ366" s="178"/>
      <c r="GR366" s="178"/>
      <c r="GS366" s="178"/>
      <c r="GT366" s="178"/>
      <c r="GU366" s="178"/>
      <c r="GV366" s="178"/>
      <c r="GW366" s="178"/>
      <c r="GX366" s="178"/>
      <c r="GY366" s="178"/>
      <c r="GZ366" s="178"/>
      <c r="HA366" s="178"/>
      <c r="HB366" s="178"/>
      <c r="HC366" s="178"/>
      <c r="HD366" s="178"/>
      <c r="HE366" s="178"/>
      <c r="HF366" s="178"/>
      <c r="HG366" s="178"/>
      <c r="HH366" s="178"/>
      <c r="HI366" s="178"/>
      <c r="HJ366" s="178"/>
      <c r="HK366" s="178"/>
      <c r="HL366" s="178"/>
      <c r="HM366" s="178"/>
      <c r="HN366" s="178"/>
      <c r="HO366" s="178"/>
      <c r="HP366" s="178"/>
      <c r="HQ366" s="178"/>
      <c r="HR366" s="178"/>
      <c r="HS366" s="178"/>
      <c r="HT366" s="178"/>
      <c r="HU366" s="178"/>
      <c r="HV366" s="178"/>
      <c r="HW366" s="178"/>
      <c r="HX366" s="178"/>
      <c r="HY366" s="178"/>
      <c r="HZ366" s="178"/>
      <c r="IA366" s="178"/>
      <c r="IB366" s="178"/>
      <c r="IC366" s="178"/>
      <c r="ID366" s="178"/>
      <c r="IE366" s="178"/>
      <c r="IF366" s="178"/>
      <c r="IG366" s="178"/>
      <c r="IH366" s="178"/>
      <c r="II366" s="178"/>
      <c r="IJ366" s="178"/>
      <c r="IK366" s="178"/>
      <c r="IL366" s="178"/>
      <c r="IM366" s="178"/>
      <c r="IN366" s="178"/>
      <c r="IO366" s="178"/>
      <c r="IP366" s="178"/>
      <c r="IQ366" s="178"/>
      <c r="IR366" s="178"/>
      <c r="IS366" s="178"/>
      <c r="IT366" s="178"/>
      <c r="IU366" s="178"/>
      <c r="IV366" s="178"/>
    </row>
    <row r="367" spans="1:256" s="172" customFormat="1" x14ac:dyDescent="0.2">
      <c r="A367" s="206" t="s">
        <v>320</v>
      </c>
      <c r="B367" s="248">
        <v>510</v>
      </c>
      <c r="C367" s="207" t="s">
        <v>510</v>
      </c>
      <c r="D367" s="207" t="s">
        <v>447</v>
      </c>
      <c r="E367" s="207" t="s">
        <v>551</v>
      </c>
      <c r="F367" s="208" t="s">
        <v>321</v>
      </c>
      <c r="G367" s="209">
        <v>0.5</v>
      </c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BE367" s="178"/>
      <c r="BF367" s="178"/>
      <c r="BG367" s="178"/>
      <c r="BH367" s="178"/>
      <c r="BI367" s="178"/>
      <c r="BJ367" s="178"/>
      <c r="BK367" s="178"/>
      <c r="BL367" s="178"/>
      <c r="BM367" s="178"/>
      <c r="BN367" s="178"/>
      <c r="BO367" s="178"/>
      <c r="BP367" s="178"/>
      <c r="BQ367" s="178"/>
      <c r="BR367" s="178"/>
      <c r="BS367" s="178"/>
      <c r="BT367" s="178"/>
      <c r="BU367" s="178"/>
      <c r="BV367" s="178"/>
      <c r="BW367" s="178"/>
      <c r="BX367" s="178"/>
      <c r="BY367" s="178"/>
      <c r="BZ367" s="178"/>
      <c r="CA367" s="178"/>
      <c r="CB367" s="178"/>
      <c r="CC367" s="178"/>
      <c r="CD367" s="178"/>
      <c r="CE367" s="178"/>
      <c r="CF367" s="178"/>
      <c r="CG367" s="178"/>
      <c r="CH367" s="178"/>
      <c r="CI367" s="178"/>
      <c r="CJ367" s="178"/>
      <c r="CK367" s="178"/>
      <c r="CL367" s="178"/>
      <c r="CM367" s="178"/>
      <c r="CN367" s="178"/>
      <c r="CO367" s="178"/>
      <c r="CP367" s="178"/>
      <c r="CQ367" s="178"/>
      <c r="CR367" s="178"/>
      <c r="CS367" s="178"/>
      <c r="CT367" s="178"/>
      <c r="CU367" s="178"/>
      <c r="CV367" s="178"/>
      <c r="CW367" s="178"/>
      <c r="CX367" s="178"/>
      <c r="CY367" s="178"/>
      <c r="CZ367" s="178"/>
      <c r="DA367" s="178"/>
      <c r="DB367" s="178"/>
      <c r="DC367" s="178"/>
      <c r="DD367" s="178"/>
      <c r="DE367" s="178"/>
      <c r="DF367" s="178"/>
      <c r="DG367" s="178"/>
      <c r="DH367" s="178"/>
      <c r="DI367" s="178"/>
      <c r="DJ367" s="178"/>
      <c r="DK367" s="178"/>
      <c r="DL367" s="178"/>
      <c r="DM367" s="178"/>
      <c r="DN367" s="178"/>
      <c r="DO367" s="178"/>
      <c r="DP367" s="178"/>
      <c r="DQ367" s="178"/>
      <c r="DR367" s="178"/>
      <c r="DS367" s="178"/>
      <c r="DT367" s="178"/>
      <c r="DU367" s="178"/>
      <c r="DV367" s="178"/>
      <c r="DW367" s="178"/>
      <c r="DX367" s="178"/>
      <c r="DY367" s="178"/>
      <c r="DZ367" s="178"/>
      <c r="EA367" s="178"/>
      <c r="EB367" s="178"/>
      <c r="EC367" s="178"/>
      <c r="ED367" s="178"/>
      <c r="EE367" s="178"/>
      <c r="EF367" s="178"/>
      <c r="EG367" s="178"/>
      <c r="EH367" s="178"/>
      <c r="EI367" s="178"/>
      <c r="EJ367" s="178"/>
      <c r="EK367" s="178"/>
      <c r="EL367" s="178"/>
      <c r="EM367" s="178"/>
      <c r="EN367" s="178"/>
      <c r="EO367" s="178"/>
      <c r="EP367" s="178"/>
      <c r="EQ367" s="178"/>
      <c r="ER367" s="178"/>
      <c r="ES367" s="178"/>
      <c r="ET367" s="178"/>
      <c r="EU367" s="178"/>
      <c r="EV367" s="178"/>
      <c r="EW367" s="178"/>
      <c r="EX367" s="178"/>
      <c r="EY367" s="178"/>
      <c r="EZ367" s="178"/>
      <c r="FA367" s="178"/>
      <c r="FB367" s="178"/>
      <c r="FC367" s="178"/>
      <c r="FD367" s="178"/>
      <c r="FE367" s="178"/>
      <c r="FF367" s="178"/>
      <c r="FG367" s="178"/>
      <c r="FH367" s="178"/>
      <c r="FI367" s="178"/>
      <c r="FJ367" s="178"/>
      <c r="FK367" s="178"/>
      <c r="FL367" s="178"/>
      <c r="FM367" s="178"/>
      <c r="FN367" s="178"/>
      <c r="FO367" s="178"/>
      <c r="FP367" s="178"/>
      <c r="FQ367" s="178"/>
      <c r="FR367" s="178"/>
      <c r="FS367" s="178"/>
      <c r="FT367" s="178"/>
      <c r="FU367" s="178"/>
      <c r="FV367" s="178"/>
      <c r="FW367" s="178"/>
      <c r="FX367" s="178"/>
      <c r="FY367" s="178"/>
      <c r="FZ367" s="178"/>
      <c r="GA367" s="178"/>
      <c r="GB367" s="178"/>
      <c r="GC367" s="178"/>
      <c r="GD367" s="178"/>
      <c r="GE367" s="178"/>
      <c r="GF367" s="178"/>
      <c r="GG367" s="178"/>
      <c r="GH367" s="178"/>
      <c r="GI367" s="178"/>
      <c r="GJ367" s="178"/>
      <c r="GK367" s="178"/>
      <c r="GL367" s="178"/>
      <c r="GM367" s="178"/>
      <c r="GN367" s="178"/>
      <c r="GO367" s="178"/>
      <c r="GP367" s="178"/>
      <c r="GQ367" s="178"/>
      <c r="GR367" s="178"/>
      <c r="GS367" s="178"/>
      <c r="GT367" s="178"/>
      <c r="GU367" s="178"/>
      <c r="GV367" s="178"/>
      <c r="GW367" s="178"/>
      <c r="GX367" s="178"/>
      <c r="GY367" s="178"/>
      <c r="GZ367" s="178"/>
      <c r="HA367" s="178"/>
      <c r="HB367" s="178"/>
      <c r="HC367" s="178"/>
      <c r="HD367" s="178"/>
      <c r="HE367" s="178"/>
      <c r="HF367" s="178"/>
      <c r="HG367" s="178"/>
      <c r="HH367" s="178"/>
      <c r="HI367" s="178"/>
      <c r="HJ367" s="178"/>
      <c r="HK367" s="178"/>
      <c r="HL367" s="178"/>
      <c r="HM367" s="178"/>
      <c r="HN367" s="178"/>
      <c r="HO367" s="178"/>
      <c r="HP367" s="178"/>
      <c r="HQ367" s="178"/>
      <c r="HR367" s="178"/>
      <c r="HS367" s="178"/>
      <c r="HT367" s="178"/>
      <c r="HU367" s="178"/>
      <c r="HV367" s="178"/>
      <c r="HW367" s="178"/>
      <c r="HX367" s="178"/>
      <c r="HY367" s="178"/>
      <c r="HZ367" s="178"/>
      <c r="IA367" s="178"/>
      <c r="IB367" s="178"/>
      <c r="IC367" s="178"/>
      <c r="ID367" s="178"/>
      <c r="IE367" s="178"/>
      <c r="IF367" s="178"/>
      <c r="IG367" s="178"/>
      <c r="IH367" s="178"/>
      <c r="II367" s="178"/>
      <c r="IJ367" s="178"/>
      <c r="IK367" s="178"/>
      <c r="IL367" s="178"/>
      <c r="IM367" s="178"/>
      <c r="IN367" s="178"/>
      <c r="IO367" s="178"/>
      <c r="IP367" s="178"/>
      <c r="IQ367" s="178"/>
      <c r="IR367" s="178"/>
      <c r="IS367" s="178"/>
      <c r="IT367" s="178"/>
      <c r="IU367" s="178"/>
      <c r="IV367" s="178"/>
    </row>
    <row r="368" spans="1:256" ht="25.5" x14ac:dyDescent="0.2">
      <c r="A368" s="202" t="s">
        <v>640</v>
      </c>
      <c r="B368" s="247">
        <v>510</v>
      </c>
      <c r="C368" s="222" t="s">
        <v>510</v>
      </c>
      <c r="D368" s="222" t="s">
        <v>447</v>
      </c>
      <c r="E368" s="222" t="s">
        <v>553</v>
      </c>
      <c r="F368" s="222"/>
      <c r="G368" s="205">
        <f>SUM(G369+G370)</f>
        <v>1300.4099999999999</v>
      </c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  <c r="BX368" s="172"/>
      <c r="BY368" s="172"/>
      <c r="BZ368" s="172"/>
      <c r="CA368" s="172"/>
      <c r="CB368" s="172"/>
      <c r="CC368" s="172"/>
      <c r="CD368" s="172"/>
      <c r="CE368" s="172"/>
      <c r="CF368" s="172"/>
      <c r="CG368" s="172"/>
      <c r="CH368" s="172"/>
      <c r="CI368" s="172"/>
      <c r="CJ368" s="172"/>
      <c r="CK368" s="172"/>
      <c r="CL368" s="172"/>
      <c r="CM368" s="172"/>
      <c r="CN368" s="172"/>
      <c r="CO368" s="172"/>
      <c r="CP368" s="172"/>
      <c r="CQ368" s="172"/>
      <c r="CR368" s="172"/>
      <c r="CS368" s="172"/>
      <c r="CT368" s="172"/>
      <c r="CU368" s="172"/>
      <c r="CV368" s="172"/>
      <c r="CW368" s="172"/>
      <c r="CX368" s="172"/>
      <c r="CY368" s="172"/>
      <c r="CZ368" s="172"/>
      <c r="DA368" s="172"/>
      <c r="DB368" s="172"/>
      <c r="DC368" s="172"/>
      <c r="DD368" s="172"/>
      <c r="DE368" s="172"/>
      <c r="DF368" s="172"/>
      <c r="DG368" s="172"/>
      <c r="DH368" s="172"/>
      <c r="DI368" s="172"/>
      <c r="DJ368" s="172"/>
      <c r="DK368" s="172"/>
      <c r="DL368" s="172"/>
      <c r="DM368" s="172"/>
      <c r="DN368" s="172"/>
      <c r="DO368" s="172"/>
      <c r="DP368" s="172"/>
      <c r="DQ368" s="172"/>
      <c r="DR368" s="172"/>
      <c r="DS368" s="172"/>
      <c r="DT368" s="172"/>
      <c r="DU368" s="172"/>
      <c r="DV368" s="172"/>
      <c r="DW368" s="172"/>
      <c r="DX368" s="172"/>
      <c r="DY368" s="172"/>
      <c r="DZ368" s="172"/>
      <c r="EA368" s="172"/>
      <c r="EB368" s="172"/>
      <c r="EC368" s="172"/>
      <c r="ED368" s="172"/>
      <c r="EE368" s="172"/>
      <c r="EF368" s="172"/>
      <c r="EG368" s="172"/>
      <c r="EH368" s="172"/>
      <c r="EI368" s="172"/>
      <c r="EJ368" s="172"/>
      <c r="EK368" s="172"/>
      <c r="EL368" s="172"/>
      <c r="EM368" s="172"/>
      <c r="EN368" s="172"/>
      <c r="EO368" s="172"/>
      <c r="EP368" s="172"/>
      <c r="EQ368" s="172"/>
      <c r="ER368" s="172"/>
      <c r="ES368" s="172"/>
      <c r="ET368" s="172"/>
      <c r="EU368" s="172"/>
      <c r="EV368" s="172"/>
      <c r="EW368" s="172"/>
      <c r="EX368" s="172"/>
      <c r="EY368" s="172"/>
      <c r="EZ368" s="172"/>
      <c r="FA368" s="172"/>
      <c r="FB368" s="172"/>
      <c r="FC368" s="172"/>
      <c r="FD368" s="172"/>
      <c r="FE368" s="172"/>
      <c r="FF368" s="172"/>
      <c r="FG368" s="172"/>
      <c r="FH368" s="172"/>
      <c r="FI368" s="172"/>
      <c r="FJ368" s="172"/>
      <c r="FK368" s="172"/>
      <c r="FL368" s="172"/>
      <c r="FM368" s="172"/>
      <c r="FN368" s="172"/>
      <c r="FO368" s="172"/>
      <c r="FP368" s="172"/>
      <c r="FQ368" s="172"/>
      <c r="FR368" s="172"/>
      <c r="FS368" s="172"/>
      <c r="FT368" s="172"/>
      <c r="FU368" s="172"/>
      <c r="FV368" s="172"/>
      <c r="FW368" s="172"/>
      <c r="FX368" s="172"/>
      <c r="FY368" s="172"/>
      <c r="FZ368" s="172"/>
      <c r="GA368" s="172"/>
      <c r="GB368" s="172"/>
      <c r="GC368" s="172"/>
      <c r="GD368" s="172"/>
      <c r="GE368" s="172"/>
      <c r="GF368" s="172"/>
      <c r="GG368" s="172"/>
      <c r="GH368" s="172"/>
      <c r="GI368" s="172"/>
      <c r="GJ368" s="172"/>
      <c r="GK368" s="172"/>
      <c r="GL368" s="172"/>
      <c r="GM368" s="172"/>
      <c r="GN368" s="172"/>
      <c r="GO368" s="172"/>
      <c r="GP368" s="172"/>
      <c r="GQ368" s="172"/>
      <c r="GR368" s="172"/>
      <c r="GS368" s="172"/>
      <c r="GT368" s="172"/>
      <c r="GU368" s="172"/>
      <c r="GV368" s="172"/>
      <c r="GW368" s="172"/>
      <c r="GX368" s="172"/>
      <c r="GY368" s="172"/>
      <c r="GZ368" s="172"/>
      <c r="HA368" s="172"/>
      <c r="HB368" s="172"/>
      <c r="HC368" s="172"/>
      <c r="HD368" s="172"/>
      <c r="HE368" s="172"/>
      <c r="HF368" s="172"/>
      <c r="HG368" s="172"/>
      <c r="HH368" s="172"/>
      <c r="HI368" s="172"/>
      <c r="HJ368" s="172"/>
      <c r="HK368" s="172"/>
      <c r="HL368" s="172"/>
      <c r="HM368" s="172"/>
      <c r="HN368" s="172"/>
      <c r="HO368" s="172"/>
      <c r="HP368" s="172"/>
      <c r="HQ368" s="172"/>
      <c r="HR368" s="172"/>
      <c r="HS368" s="172"/>
      <c r="HT368" s="172"/>
      <c r="HU368" s="172"/>
      <c r="HV368" s="172"/>
      <c r="HW368" s="172"/>
      <c r="HX368" s="172"/>
      <c r="HY368" s="172"/>
      <c r="HZ368" s="172"/>
      <c r="IA368" s="172"/>
      <c r="IB368" s="172"/>
      <c r="IC368" s="172"/>
      <c r="ID368" s="172"/>
      <c r="IE368" s="172"/>
      <c r="IF368" s="172"/>
      <c r="IG368" s="172"/>
      <c r="IH368" s="172"/>
      <c r="II368" s="172"/>
      <c r="IJ368" s="172"/>
      <c r="IK368" s="172"/>
      <c r="IL368" s="172"/>
      <c r="IM368" s="172"/>
      <c r="IN368" s="172"/>
      <c r="IO368" s="172"/>
      <c r="IP368" s="172"/>
      <c r="IQ368" s="172"/>
      <c r="IR368" s="172"/>
      <c r="IS368" s="172"/>
      <c r="IT368" s="172"/>
    </row>
    <row r="369" spans="1:256" ht="38.25" x14ac:dyDescent="0.2">
      <c r="A369" s="206" t="s">
        <v>585</v>
      </c>
      <c r="B369" s="255">
        <v>510</v>
      </c>
      <c r="C369" s="222" t="s">
        <v>510</v>
      </c>
      <c r="D369" s="222" t="s">
        <v>447</v>
      </c>
      <c r="E369" s="207" t="s">
        <v>553</v>
      </c>
      <c r="F369" s="204" t="s">
        <v>304</v>
      </c>
      <c r="G369" s="205">
        <v>1175.33</v>
      </c>
    </row>
    <row r="370" spans="1:256" x14ac:dyDescent="0.2">
      <c r="A370" s="206" t="s">
        <v>586</v>
      </c>
      <c r="B370" s="255">
        <v>510</v>
      </c>
      <c r="C370" s="222" t="s">
        <v>510</v>
      </c>
      <c r="D370" s="222" t="s">
        <v>447</v>
      </c>
      <c r="E370" s="207" t="s">
        <v>553</v>
      </c>
      <c r="F370" s="204" t="s">
        <v>312</v>
      </c>
      <c r="G370" s="205">
        <v>125.08</v>
      </c>
    </row>
    <row r="371" spans="1:256" s="172" customFormat="1" ht="13.5" x14ac:dyDescent="0.25">
      <c r="A371" s="268" t="s">
        <v>300</v>
      </c>
      <c r="B371" s="242" t="s">
        <v>584</v>
      </c>
      <c r="C371" s="261" t="s">
        <v>510</v>
      </c>
      <c r="D371" s="261" t="s">
        <v>447</v>
      </c>
      <c r="E371" s="261" t="s">
        <v>549</v>
      </c>
      <c r="F371" s="261"/>
      <c r="G371" s="269">
        <f>SUM(G372)</f>
        <v>2836.34</v>
      </c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BE371" s="178"/>
      <c r="BF371" s="178"/>
      <c r="BG371" s="178"/>
      <c r="BH371" s="178"/>
      <c r="BI371" s="178"/>
      <c r="BJ371" s="178"/>
      <c r="BK371" s="178"/>
      <c r="BL371" s="178"/>
      <c r="BM371" s="178"/>
      <c r="BN371" s="178"/>
      <c r="BO371" s="178"/>
      <c r="BP371" s="178"/>
      <c r="BQ371" s="178"/>
      <c r="BR371" s="178"/>
      <c r="BS371" s="178"/>
      <c r="BT371" s="178"/>
      <c r="BU371" s="178"/>
      <c r="BV371" s="178"/>
      <c r="BW371" s="178"/>
      <c r="BX371" s="178"/>
      <c r="BY371" s="178"/>
      <c r="BZ371" s="178"/>
      <c r="CA371" s="178"/>
      <c r="CB371" s="178"/>
      <c r="CC371" s="178"/>
      <c r="CD371" s="178"/>
      <c r="CE371" s="178"/>
      <c r="CF371" s="178"/>
      <c r="CG371" s="178"/>
      <c r="CH371" s="178"/>
      <c r="CI371" s="178"/>
      <c r="CJ371" s="178"/>
      <c r="CK371" s="178"/>
      <c r="CL371" s="178"/>
      <c r="CM371" s="178"/>
      <c r="CN371" s="178"/>
      <c r="CO371" s="178"/>
      <c r="CP371" s="178"/>
      <c r="CQ371" s="178"/>
      <c r="CR371" s="178"/>
      <c r="CS371" s="178"/>
      <c r="CT371" s="178"/>
      <c r="CU371" s="178"/>
      <c r="CV371" s="178"/>
      <c r="CW371" s="178"/>
      <c r="CX371" s="178"/>
      <c r="CY371" s="178"/>
      <c r="CZ371" s="178"/>
      <c r="DA371" s="178"/>
      <c r="DB371" s="178"/>
      <c r="DC371" s="178"/>
      <c r="DD371" s="178"/>
      <c r="DE371" s="178"/>
      <c r="DF371" s="178"/>
      <c r="DG371" s="178"/>
      <c r="DH371" s="178"/>
      <c r="DI371" s="178"/>
      <c r="DJ371" s="178"/>
      <c r="DK371" s="178"/>
      <c r="DL371" s="178"/>
      <c r="DM371" s="178"/>
      <c r="DN371" s="178"/>
      <c r="DO371" s="178"/>
      <c r="DP371" s="178"/>
      <c r="DQ371" s="178"/>
      <c r="DR371" s="178"/>
      <c r="DS371" s="178"/>
      <c r="DT371" s="178"/>
      <c r="DU371" s="178"/>
      <c r="DV371" s="178"/>
      <c r="DW371" s="178"/>
      <c r="DX371" s="178"/>
      <c r="DY371" s="178"/>
      <c r="DZ371" s="178"/>
      <c r="EA371" s="178"/>
      <c r="EB371" s="178"/>
      <c r="EC371" s="178"/>
      <c r="ED371" s="178"/>
      <c r="EE371" s="178"/>
      <c r="EF371" s="178"/>
      <c r="EG371" s="178"/>
      <c r="EH371" s="178"/>
      <c r="EI371" s="178"/>
      <c r="EJ371" s="178"/>
      <c r="EK371" s="178"/>
      <c r="EL371" s="178"/>
      <c r="EM371" s="178"/>
      <c r="EN371" s="178"/>
      <c r="EO371" s="178"/>
      <c r="EP371" s="178"/>
      <c r="EQ371" s="178"/>
      <c r="ER371" s="178"/>
      <c r="ES371" s="178"/>
      <c r="ET371" s="178"/>
      <c r="EU371" s="178"/>
      <c r="EV371" s="178"/>
      <c r="EW371" s="178"/>
      <c r="EX371" s="178"/>
      <c r="EY371" s="178"/>
      <c r="EZ371" s="178"/>
      <c r="FA371" s="178"/>
      <c r="FB371" s="178"/>
      <c r="FC371" s="178"/>
      <c r="FD371" s="178"/>
      <c r="FE371" s="178"/>
      <c r="FF371" s="178"/>
      <c r="FG371" s="178"/>
      <c r="FH371" s="178"/>
      <c r="FI371" s="178"/>
      <c r="FJ371" s="178"/>
      <c r="FK371" s="178"/>
      <c r="FL371" s="178"/>
      <c r="FM371" s="178"/>
      <c r="FN371" s="178"/>
      <c r="FO371" s="178"/>
      <c r="FP371" s="178"/>
      <c r="FQ371" s="178"/>
      <c r="FR371" s="178"/>
      <c r="FS371" s="178"/>
      <c r="FT371" s="178"/>
      <c r="FU371" s="178"/>
      <c r="FV371" s="178"/>
      <c r="FW371" s="178"/>
      <c r="FX371" s="178"/>
      <c r="FY371" s="178"/>
      <c r="FZ371" s="178"/>
      <c r="GA371" s="178"/>
      <c r="GB371" s="178"/>
      <c r="GC371" s="178"/>
      <c r="GD371" s="178"/>
      <c r="GE371" s="178"/>
      <c r="GF371" s="178"/>
      <c r="GG371" s="178"/>
      <c r="GH371" s="178"/>
      <c r="GI371" s="178"/>
      <c r="GJ371" s="178"/>
      <c r="GK371" s="178"/>
      <c r="GL371" s="178"/>
      <c r="GM371" s="178"/>
      <c r="GN371" s="178"/>
      <c r="GO371" s="178"/>
      <c r="GP371" s="178"/>
      <c r="GQ371" s="178"/>
      <c r="GR371" s="178"/>
      <c r="GS371" s="178"/>
      <c r="GT371" s="178"/>
      <c r="GU371" s="178"/>
      <c r="GV371" s="178"/>
      <c r="GW371" s="178"/>
      <c r="GX371" s="178"/>
      <c r="GY371" s="178"/>
      <c r="GZ371" s="178"/>
      <c r="HA371" s="178"/>
      <c r="HB371" s="178"/>
      <c r="HC371" s="178"/>
      <c r="HD371" s="178"/>
      <c r="HE371" s="178"/>
      <c r="HF371" s="178"/>
      <c r="HG371" s="178"/>
      <c r="HH371" s="178"/>
      <c r="HI371" s="178"/>
      <c r="HJ371" s="178"/>
      <c r="HK371" s="178"/>
      <c r="HL371" s="178"/>
      <c r="HM371" s="178"/>
      <c r="HN371" s="178"/>
      <c r="HO371" s="178"/>
      <c r="HP371" s="178"/>
      <c r="HQ371" s="178"/>
      <c r="HR371" s="178"/>
      <c r="HS371" s="178"/>
      <c r="HT371" s="178"/>
      <c r="HU371" s="178"/>
      <c r="HV371" s="178"/>
      <c r="HW371" s="178"/>
      <c r="HX371" s="178"/>
      <c r="HY371" s="178"/>
      <c r="HZ371" s="178"/>
      <c r="IA371" s="178"/>
      <c r="IB371" s="178"/>
      <c r="IC371" s="178"/>
      <c r="ID371" s="178"/>
      <c r="IE371" s="178"/>
      <c r="IF371" s="178"/>
      <c r="IG371" s="178"/>
      <c r="IH371" s="178"/>
      <c r="II371" s="178"/>
      <c r="IJ371" s="178"/>
      <c r="IK371" s="178"/>
      <c r="IL371" s="178"/>
      <c r="IM371" s="178"/>
      <c r="IN371" s="178"/>
      <c r="IO371" s="178"/>
      <c r="IP371" s="178"/>
      <c r="IQ371" s="178"/>
      <c r="IR371" s="178"/>
      <c r="IS371" s="178"/>
      <c r="IT371" s="178"/>
      <c r="IU371" s="178"/>
      <c r="IV371" s="178"/>
    </row>
    <row r="372" spans="1:256" ht="38.25" x14ac:dyDescent="0.2">
      <c r="A372" s="270" t="s">
        <v>548</v>
      </c>
      <c r="B372" s="208" t="s">
        <v>584</v>
      </c>
      <c r="C372" s="207" t="s">
        <v>510</v>
      </c>
      <c r="D372" s="207" t="s">
        <v>447</v>
      </c>
      <c r="E372" s="207" t="s">
        <v>549</v>
      </c>
      <c r="F372" s="207"/>
      <c r="G372" s="209">
        <f>SUM(G373+G374)</f>
        <v>2836.34</v>
      </c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  <c r="BZ372" s="210"/>
      <c r="CA372" s="210"/>
      <c r="CB372" s="210"/>
      <c r="CC372" s="210"/>
      <c r="CD372" s="210"/>
      <c r="CE372" s="210"/>
      <c r="CF372" s="210"/>
      <c r="CG372" s="210"/>
      <c r="CH372" s="210"/>
      <c r="CI372" s="210"/>
      <c r="CJ372" s="210"/>
      <c r="CK372" s="210"/>
      <c r="CL372" s="210"/>
      <c r="CM372" s="210"/>
      <c r="CN372" s="210"/>
      <c r="CO372" s="210"/>
      <c r="CP372" s="210"/>
      <c r="CQ372" s="210"/>
      <c r="CR372" s="210"/>
      <c r="CS372" s="210"/>
      <c r="CT372" s="210"/>
      <c r="CU372" s="210"/>
      <c r="CV372" s="210"/>
      <c r="CW372" s="210"/>
      <c r="CX372" s="210"/>
      <c r="CY372" s="210"/>
      <c r="CZ372" s="210"/>
      <c r="DA372" s="210"/>
      <c r="DB372" s="210"/>
      <c r="DC372" s="210"/>
      <c r="DD372" s="210"/>
      <c r="DE372" s="210"/>
      <c r="DF372" s="210"/>
      <c r="DG372" s="210"/>
      <c r="DH372" s="210"/>
      <c r="DI372" s="210"/>
      <c r="DJ372" s="210"/>
      <c r="DK372" s="210"/>
      <c r="DL372" s="210"/>
      <c r="DM372" s="210"/>
      <c r="DN372" s="210"/>
      <c r="DO372" s="210"/>
      <c r="DP372" s="210"/>
      <c r="DQ372" s="210"/>
      <c r="DR372" s="210"/>
      <c r="DS372" s="210"/>
      <c r="DT372" s="210"/>
      <c r="DU372" s="210"/>
      <c r="DV372" s="210"/>
      <c r="DW372" s="210"/>
      <c r="DX372" s="210"/>
      <c r="DY372" s="210"/>
      <c r="DZ372" s="210"/>
      <c r="EA372" s="210"/>
      <c r="EB372" s="210"/>
      <c r="EC372" s="210"/>
      <c r="ED372" s="210"/>
      <c r="EE372" s="210"/>
      <c r="EF372" s="210"/>
      <c r="EG372" s="210"/>
      <c r="EH372" s="210"/>
      <c r="EI372" s="210"/>
      <c r="EJ372" s="210"/>
      <c r="EK372" s="210"/>
      <c r="EL372" s="210"/>
      <c r="EM372" s="210"/>
      <c r="EN372" s="210"/>
      <c r="EO372" s="210"/>
      <c r="EP372" s="210"/>
      <c r="EQ372" s="210"/>
      <c r="ER372" s="210"/>
      <c r="ES372" s="210"/>
      <c r="ET372" s="210"/>
      <c r="EU372" s="210"/>
      <c r="EV372" s="210"/>
      <c r="EW372" s="210"/>
      <c r="EX372" s="210"/>
      <c r="EY372" s="210"/>
      <c r="EZ372" s="210"/>
      <c r="FA372" s="210"/>
      <c r="FB372" s="210"/>
      <c r="FC372" s="210"/>
      <c r="FD372" s="210"/>
      <c r="FE372" s="210"/>
      <c r="FF372" s="210"/>
      <c r="FG372" s="210"/>
      <c r="FH372" s="210"/>
      <c r="FI372" s="210"/>
      <c r="FJ372" s="210"/>
      <c r="FK372" s="210"/>
      <c r="FL372" s="210"/>
      <c r="FM372" s="210"/>
      <c r="FN372" s="210"/>
      <c r="FO372" s="210"/>
      <c r="FP372" s="210"/>
      <c r="FQ372" s="210"/>
      <c r="FR372" s="210"/>
      <c r="FS372" s="210"/>
      <c r="FT372" s="210"/>
      <c r="FU372" s="210"/>
      <c r="FV372" s="210"/>
      <c r="FW372" s="210"/>
      <c r="FX372" s="210"/>
      <c r="FY372" s="210"/>
      <c r="FZ372" s="210"/>
      <c r="GA372" s="210"/>
      <c r="GB372" s="210"/>
      <c r="GC372" s="210"/>
      <c r="GD372" s="210"/>
      <c r="GE372" s="210"/>
      <c r="GF372" s="210"/>
      <c r="GG372" s="210"/>
      <c r="GH372" s="210"/>
      <c r="GI372" s="210"/>
      <c r="GJ372" s="210"/>
      <c r="GK372" s="210"/>
      <c r="GL372" s="210"/>
      <c r="GM372" s="210"/>
      <c r="GN372" s="210"/>
      <c r="GO372" s="210"/>
      <c r="GP372" s="210"/>
      <c r="GQ372" s="210"/>
      <c r="GR372" s="210"/>
      <c r="GS372" s="210"/>
      <c r="GT372" s="210"/>
      <c r="GU372" s="210"/>
      <c r="GV372" s="210"/>
      <c r="GW372" s="210"/>
      <c r="GX372" s="210"/>
      <c r="GY372" s="210"/>
      <c r="GZ372" s="210"/>
      <c r="HA372" s="210"/>
      <c r="HB372" s="210"/>
      <c r="HC372" s="210"/>
      <c r="HD372" s="210"/>
      <c r="HE372" s="210"/>
      <c r="HF372" s="210"/>
      <c r="HG372" s="210"/>
      <c r="HH372" s="210"/>
      <c r="HI372" s="210"/>
      <c r="HJ372" s="210"/>
      <c r="HK372" s="210"/>
      <c r="HL372" s="210"/>
      <c r="HM372" s="210"/>
      <c r="HN372" s="210"/>
      <c r="HO372" s="210"/>
      <c r="HP372" s="210"/>
      <c r="HQ372" s="210"/>
      <c r="HR372" s="210"/>
      <c r="HS372" s="210"/>
      <c r="HT372" s="210"/>
      <c r="HU372" s="210"/>
      <c r="HV372" s="210"/>
      <c r="HW372" s="210"/>
      <c r="HX372" s="210"/>
      <c r="HY372" s="210"/>
      <c r="HZ372" s="210"/>
      <c r="IA372" s="210"/>
      <c r="IB372" s="210"/>
      <c r="IC372" s="210"/>
      <c r="ID372" s="210"/>
      <c r="IE372" s="210"/>
      <c r="IF372" s="210"/>
      <c r="IG372" s="210"/>
      <c r="IH372" s="210"/>
      <c r="II372" s="210"/>
      <c r="IJ372" s="210"/>
      <c r="IK372" s="210"/>
      <c r="IL372" s="210"/>
      <c r="IM372" s="210"/>
      <c r="IN372" s="210"/>
      <c r="IO372" s="210"/>
      <c r="IP372" s="210"/>
      <c r="IQ372" s="210"/>
      <c r="IR372" s="210"/>
      <c r="IS372" s="210"/>
      <c r="IT372" s="210"/>
    </row>
    <row r="373" spans="1:256" ht="38.25" x14ac:dyDescent="0.2">
      <c r="A373" s="206" t="s">
        <v>585</v>
      </c>
      <c r="B373" s="208" t="s">
        <v>584</v>
      </c>
      <c r="C373" s="208" t="s">
        <v>510</v>
      </c>
      <c r="D373" s="208" t="s">
        <v>447</v>
      </c>
      <c r="E373" s="207" t="s">
        <v>549</v>
      </c>
      <c r="F373" s="208" t="s">
        <v>304</v>
      </c>
      <c r="G373" s="209">
        <v>2626.81</v>
      </c>
    </row>
    <row r="374" spans="1:256" x14ac:dyDescent="0.2">
      <c r="A374" s="206" t="s">
        <v>586</v>
      </c>
      <c r="B374" s="208" t="s">
        <v>584</v>
      </c>
      <c r="C374" s="208" t="s">
        <v>510</v>
      </c>
      <c r="D374" s="208" t="s">
        <v>447</v>
      </c>
      <c r="E374" s="207" t="s">
        <v>549</v>
      </c>
      <c r="F374" s="208" t="s">
        <v>312</v>
      </c>
      <c r="G374" s="209">
        <v>209.53</v>
      </c>
    </row>
    <row r="375" spans="1:256" s="210" customFormat="1" ht="42.75" x14ac:dyDescent="0.2">
      <c r="A375" s="271" t="s">
        <v>641</v>
      </c>
      <c r="B375" s="272">
        <v>510</v>
      </c>
      <c r="C375" s="273"/>
      <c r="D375" s="273"/>
      <c r="E375" s="273"/>
      <c r="F375" s="218"/>
      <c r="G375" s="195">
        <f>SUM(G376)</f>
        <v>11432.3</v>
      </c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201"/>
      <c r="CB375" s="201"/>
      <c r="CC375" s="201"/>
      <c r="CD375" s="201"/>
      <c r="CE375" s="201"/>
      <c r="CF375" s="201"/>
      <c r="CG375" s="201"/>
      <c r="CH375" s="201"/>
      <c r="CI375" s="201"/>
      <c r="CJ375" s="201"/>
      <c r="CK375" s="201"/>
      <c r="CL375" s="201"/>
      <c r="CM375" s="201"/>
      <c r="CN375" s="201"/>
      <c r="CO375" s="201"/>
      <c r="CP375" s="201"/>
      <c r="CQ375" s="201"/>
      <c r="CR375" s="201"/>
      <c r="CS375" s="201"/>
      <c r="CT375" s="201"/>
      <c r="CU375" s="201"/>
      <c r="CV375" s="201"/>
      <c r="CW375" s="201"/>
      <c r="CX375" s="201"/>
      <c r="CY375" s="201"/>
      <c r="CZ375" s="201"/>
      <c r="DA375" s="201"/>
      <c r="DB375" s="201"/>
      <c r="DC375" s="201"/>
      <c r="DD375" s="201"/>
      <c r="DE375" s="201"/>
      <c r="DF375" s="201"/>
      <c r="DG375" s="201"/>
      <c r="DH375" s="201"/>
      <c r="DI375" s="201"/>
      <c r="DJ375" s="201"/>
      <c r="DK375" s="201"/>
      <c r="DL375" s="201"/>
      <c r="DM375" s="201"/>
      <c r="DN375" s="201"/>
      <c r="DO375" s="201"/>
      <c r="DP375" s="201"/>
      <c r="DQ375" s="201"/>
      <c r="DR375" s="201"/>
      <c r="DS375" s="201"/>
      <c r="DT375" s="201"/>
      <c r="DU375" s="201"/>
      <c r="DV375" s="201"/>
      <c r="DW375" s="201"/>
      <c r="DX375" s="201"/>
      <c r="DY375" s="201"/>
      <c r="DZ375" s="201"/>
      <c r="EA375" s="201"/>
      <c r="EB375" s="201"/>
      <c r="EC375" s="201"/>
      <c r="ED375" s="201"/>
      <c r="EE375" s="201"/>
      <c r="EF375" s="201"/>
      <c r="EG375" s="201"/>
      <c r="EH375" s="201"/>
      <c r="EI375" s="201"/>
      <c r="EJ375" s="201"/>
      <c r="EK375" s="201"/>
      <c r="EL375" s="201"/>
      <c r="EM375" s="201"/>
      <c r="EN375" s="201"/>
      <c r="EO375" s="201"/>
      <c r="EP375" s="201"/>
      <c r="EQ375" s="201"/>
      <c r="ER375" s="201"/>
      <c r="ES375" s="201"/>
      <c r="ET375" s="201"/>
      <c r="EU375" s="201"/>
      <c r="EV375" s="201"/>
      <c r="EW375" s="201"/>
      <c r="EX375" s="201"/>
      <c r="EY375" s="201"/>
      <c r="EZ375" s="201"/>
      <c r="FA375" s="201"/>
      <c r="FB375" s="201"/>
      <c r="FC375" s="201"/>
      <c r="FD375" s="201"/>
      <c r="FE375" s="201"/>
      <c r="FF375" s="201"/>
      <c r="FG375" s="201"/>
      <c r="FH375" s="201"/>
      <c r="FI375" s="201"/>
      <c r="FJ375" s="201"/>
      <c r="FK375" s="201"/>
      <c r="FL375" s="201"/>
      <c r="FM375" s="201"/>
      <c r="FN375" s="201"/>
      <c r="FO375" s="201"/>
      <c r="FP375" s="201"/>
      <c r="FQ375" s="201"/>
      <c r="FR375" s="201"/>
      <c r="FS375" s="201"/>
      <c r="FT375" s="201"/>
      <c r="FU375" s="201"/>
      <c r="FV375" s="201"/>
      <c r="FW375" s="201"/>
      <c r="FX375" s="201"/>
      <c r="FY375" s="201"/>
      <c r="FZ375" s="201"/>
      <c r="GA375" s="201"/>
      <c r="GB375" s="201"/>
      <c r="GC375" s="201"/>
      <c r="GD375" s="201"/>
      <c r="GE375" s="201"/>
      <c r="GF375" s="201"/>
      <c r="GG375" s="201"/>
      <c r="GH375" s="201"/>
      <c r="GI375" s="201"/>
      <c r="GJ375" s="201"/>
      <c r="GK375" s="201"/>
      <c r="GL375" s="201"/>
      <c r="GM375" s="201"/>
      <c r="GN375" s="201"/>
      <c r="GO375" s="201"/>
      <c r="GP375" s="201"/>
      <c r="GQ375" s="201"/>
      <c r="GR375" s="201"/>
      <c r="GS375" s="201"/>
      <c r="GT375" s="201"/>
      <c r="GU375" s="201"/>
      <c r="GV375" s="201"/>
      <c r="GW375" s="201"/>
      <c r="GX375" s="201"/>
      <c r="GY375" s="201"/>
      <c r="GZ375" s="201"/>
      <c r="HA375" s="201"/>
      <c r="HB375" s="201"/>
      <c r="HC375" s="201"/>
      <c r="HD375" s="201"/>
      <c r="HE375" s="201"/>
      <c r="HF375" s="201"/>
      <c r="HG375" s="201"/>
      <c r="HH375" s="201"/>
      <c r="HI375" s="201"/>
      <c r="HJ375" s="201"/>
      <c r="HK375" s="201"/>
      <c r="HL375" s="201"/>
      <c r="HM375" s="201"/>
      <c r="HN375" s="201"/>
      <c r="HO375" s="201"/>
      <c r="HP375" s="201"/>
      <c r="HQ375" s="201"/>
      <c r="HR375" s="201"/>
      <c r="HS375" s="201"/>
      <c r="HT375" s="201"/>
      <c r="HU375" s="201"/>
      <c r="HV375" s="201"/>
      <c r="HW375" s="201"/>
      <c r="HX375" s="201"/>
      <c r="HY375" s="201"/>
      <c r="HZ375" s="201"/>
      <c r="IA375" s="201"/>
      <c r="IB375" s="201"/>
      <c r="IC375" s="201"/>
      <c r="ID375" s="201"/>
      <c r="IE375" s="201"/>
      <c r="IF375" s="201"/>
      <c r="IG375" s="201"/>
      <c r="IH375" s="201"/>
      <c r="II375" s="201"/>
      <c r="IJ375" s="201"/>
      <c r="IK375" s="201"/>
      <c r="IL375" s="201"/>
      <c r="IM375" s="201"/>
      <c r="IN375" s="201"/>
      <c r="IO375" s="201"/>
      <c r="IP375" s="201"/>
      <c r="IQ375" s="201"/>
      <c r="IR375" s="201"/>
      <c r="IS375" s="201"/>
      <c r="IT375" s="201"/>
      <c r="IU375" s="178"/>
      <c r="IV375" s="178"/>
    </row>
    <row r="376" spans="1:256" ht="38.25" x14ac:dyDescent="0.2">
      <c r="A376" s="274" t="s">
        <v>352</v>
      </c>
      <c r="B376" s="248">
        <v>510</v>
      </c>
      <c r="C376" s="275" t="s">
        <v>297</v>
      </c>
      <c r="D376" s="207" t="s">
        <v>335</v>
      </c>
      <c r="E376" s="207"/>
      <c r="F376" s="276"/>
      <c r="G376" s="209">
        <f>SUM(G380+G381+G377+G382)</f>
        <v>11432.3</v>
      </c>
    </row>
    <row r="377" spans="1:256" x14ac:dyDescent="0.2">
      <c r="A377" s="277" t="s">
        <v>353</v>
      </c>
      <c r="B377" s="278">
        <v>510</v>
      </c>
      <c r="C377" s="279" t="s">
        <v>297</v>
      </c>
      <c r="D377" s="222" t="s">
        <v>335</v>
      </c>
      <c r="E377" s="222" t="s">
        <v>354</v>
      </c>
      <c r="F377" s="280"/>
      <c r="G377" s="281">
        <f>SUM(G378)</f>
        <v>5674</v>
      </c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  <c r="BX377" s="172"/>
      <c r="BY377" s="172"/>
      <c r="BZ377" s="172"/>
      <c r="CA377" s="172"/>
      <c r="CB377" s="172"/>
      <c r="CC377" s="172"/>
      <c r="CD377" s="172"/>
      <c r="CE377" s="172"/>
      <c r="CF377" s="172"/>
      <c r="CG377" s="172"/>
      <c r="CH377" s="172"/>
      <c r="CI377" s="172"/>
      <c r="CJ377" s="172"/>
      <c r="CK377" s="172"/>
      <c r="CL377" s="172"/>
      <c r="CM377" s="172"/>
      <c r="CN377" s="172"/>
      <c r="CO377" s="172"/>
      <c r="CP377" s="172"/>
      <c r="CQ377" s="172"/>
      <c r="CR377" s="172"/>
      <c r="CS377" s="172"/>
      <c r="CT377" s="172"/>
      <c r="CU377" s="172"/>
      <c r="CV377" s="172"/>
      <c r="CW377" s="172"/>
      <c r="CX377" s="172"/>
      <c r="CY377" s="172"/>
      <c r="CZ377" s="172"/>
      <c r="DA377" s="172"/>
      <c r="DB377" s="172"/>
      <c r="DC377" s="172"/>
      <c r="DD377" s="172"/>
      <c r="DE377" s="172"/>
      <c r="DF377" s="172"/>
      <c r="DG377" s="172"/>
      <c r="DH377" s="172"/>
      <c r="DI377" s="172"/>
      <c r="DJ377" s="172"/>
      <c r="DK377" s="172"/>
      <c r="DL377" s="172"/>
      <c r="DM377" s="172"/>
      <c r="DN377" s="172"/>
      <c r="DO377" s="172"/>
      <c r="DP377" s="172"/>
      <c r="DQ377" s="172"/>
      <c r="DR377" s="172"/>
      <c r="DS377" s="172"/>
      <c r="DT377" s="172"/>
      <c r="DU377" s="172"/>
      <c r="DV377" s="172"/>
      <c r="DW377" s="172"/>
      <c r="DX377" s="172"/>
      <c r="DY377" s="172"/>
      <c r="DZ377" s="172"/>
      <c r="EA377" s="172"/>
      <c r="EB377" s="172"/>
      <c r="EC377" s="172"/>
      <c r="ED377" s="172"/>
      <c r="EE377" s="172"/>
      <c r="EF377" s="172"/>
      <c r="EG377" s="172"/>
      <c r="EH377" s="172"/>
      <c r="EI377" s="172"/>
      <c r="EJ377" s="172"/>
      <c r="EK377" s="172"/>
      <c r="EL377" s="172"/>
      <c r="EM377" s="172"/>
      <c r="EN377" s="172"/>
      <c r="EO377" s="172"/>
      <c r="EP377" s="172"/>
      <c r="EQ377" s="172"/>
      <c r="ER377" s="172"/>
      <c r="ES377" s="172"/>
      <c r="ET377" s="172"/>
      <c r="EU377" s="172"/>
      <c r="EV377" s="172"/>
      <c r="EW377" s="172"/>
      <c r="EX377" s="172"/>
      <c r="EY377" s="172"/>
      <c r="EZ377" s="172"/>
      <c r="FA377" s="172"/>
      <c r="FB377" s="172"/>
      <c r="FC377" s="172"/>
      <c r="FD377" s="172"/>
      <c r="FE377" s="172"/>
      <c r="FF377" s="172"/>
      <c r="FG377" s="172"/>
      <c r="FH377" s="172"/>
      <c r="FI377" s="172"/>
      <c r="FJ377" s="172"/>
      <c r="FK377" s="172"/>
      <c r="FL377" s="172"/>
      <c r="FM377" s="172"/>
      <c r="FN377" s="172"/>
      <c r="FO377" s="172"/>
      <c r="FP377" s="172"/>
      <c r="FQ377" s="172"/>
      <c r="FR377" s="172"/>
      <c r="FS377" s="172"/>
      <c r="FT377" s="172"/>
      <c r="FU377" s="172"/>
      <c r="FV377" s="172"/>
      <c r="FW377" s="172"/>
      <c r="FX377" s="172"/>
      <c r="FY377" s="172"/>
      <c r="FZ377" s="172"/>
      <c r="GA377" s="172"/>
      <c r="GB377" s="172"/>
      <c r="GC377" s="172"/>
      <c r="GD377" s="172"/>
      <c r="GE377" s="172"/>
      <c r="GF377" s="172"/>
      <c r="GG377" s="172"/>
      <c r="GH377" s="172"/>
      <c r="GI377" s="172"/>
      <c r="GJ377" s="172"/>
      <c r="GK377" s="172"/>
      <c r="GL377" s="172"/>
      <c r="GM377" s="172"/>
      <c r="GN377" s="172"/>
      <c r="GO377" s="172"/>
      <c r="GP377" s="172"/>
      <c r="GQ377" s="172"/>
      <c r="GR377" s="172"/>
      <c r="GS377" s="172"/>
      <c r="GT377" s="172"/>
      <c r="GU377" s="172"/>
      <c r="GV377" s="172"/>
      <c r="GW377" s="172"/>
      <c r="GX377" s="172"/>
      <c r="GY377" s="172"/>
      <c r="GZ377" s="172"/>
      <c r="HA377" s="172"/>
      <c r="HB377" s="172"/>
      <c r="HC377" s="172"/>
      <c r="HD377" s="172"/>
      <c r="HE377" s="172"/>
      <c r="HF377" s="172"/>
      <c r="HG377" s="172"/>
      <c r="HH377" s="172"/>
      <c r="HI377" s="172"/>
      <c r="HJ377" s="172"/>
      <c r="HK377" s="172"/>
      <c r="HL377" s="172"/>
      <c r="HM377" s="172"/>
      <c r="HN377" s="172"/>
      <c r="HO377" s="172"/>
      <c r="HP377" s="172"/>
      <c r="HQ377" s="172"/>
      <c r="HR377" s="172"/>
      <c r="HS377" s="172"/>
      <c r="HT377" s="172"/>
      <c r="HU377" s="172"/>
      <c r="HV377" s="172"/>
      <c r="HW377" s="172"/>
      <c r="HX377" s="172"/>
      <c r="HY377" s="172"/>
      <c r="HZ377" s="172"/>
      <c r="IA377" s="172"/>
      <c r="IB377" s="172"/>
      <c r="IC377" s="172"/>
      <c r="ID377" s="172"/>
      <c r="IE377" s="172"/>
      <c r="IF377" s="172"/>
      <c r="IG377" s="172"/>
      <c r="IH377" s="172"/>
      <c r="II377" s="172"/>
      <c r="IJ377" s="172"/>
      <c r="IK377" s="172"/>
      <c r="IL377" s="172"/>
      <c r="IM377" s="172"/>
      <c r="IN377" s="172"/>
      <c r="IO377" s="172"/>
      <c r="IP377" s="172"/>
      <c r="IQ377" s="172"/>
      <c r="IR377" s="172"/>
      <c r="IS377" s="172"/>
      <c r="IT377" s="172"/>
    </row>
    <row r="378" spans="1:256" s="201" customFormat="1" ht="38.25" x14ac:dyDescent="0.2">
      <c r="A378" s="206" t="s">
        <v>585</v>
      </c>
      <c r="B378" s="282">
        <v>510</v>
      </c>
      <c r="C378" s="275" t="s">
        <v>297</v>
      </c>
      <c r="D378" s="207" t="s">
        <v>335</v>
      </c>
      <c r="E378" s="283" t="s">
        <v>354</v>
      </c>
      <c r="F378" s="276" t="s">
        <v>304</v>
      </c>
      <c r="G378" s="303">
        <v>5674</v>
      </c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8"/>
      <c r="CA378" s="178"/>
      <c r="CB378" s="178"/>
      <c r="CC378" s="178"/>
      <c r="CD378" s="178"/>
      <c r="CE378" s="178"/>
      <c r="CF378" s="178"/>
      <c r="CG378" s="178"/>
      <c r="CH378" s="178"/>
      <c r="CI378" s="178"/>
      <c r="CJ378" s="178"/>
      <c r="CK378" s="178"/>
      <c r="CL378" s="178"/>
      <c r="CM378" s="178"/>
      <c r="CN378" s="178"/>
      <c r="CO378" s="178"/>
      <c r="CP378" s="178"/>
      <c r="CQ378" s="178"/>
      <c r="CR378" s="178"/>
      <c r="CS378" s="178"/>
      <c r="CT378" s="178"/>
      <c r="CU378" s="178"/>
      <c r="CV378" s="178"/>
      <c r="CW378" s="178"/>
      <c r="CX378" s="178"/>
      <c r="CY378" s="178"/>
      <c r="CZ378" s="178"/>
      <c r="DA378" s="178"/>
      <c r="DB378" s="178"/>
      <c r="DC378" s="178"/>
      <c r="DD378" s="178"/>
      <c r="DE378" s="178"/>
      <c r="DF378" s="178"/>
      <c r="DG378" s="178"/>
      <c r="DH378" s="178"/>
      <c r="DI378" s="178"/>
      <c r="DJ378" s="178"/>
      <c r="DK378" s="178"/>
      <c r="DL378" s="178"/>
      <c r="DM378" s="178"/>
      <c r="DN378" s="178"/>
      <c r="DO378" s="178"/>
      <c r="DP378" s="178"/>
      <c r="DQ378" s="178"/>
      <c r="DR378" s="178"/>
      <c r="DS378" s="178"/>
      <c r="DT378" s="178"/>
      <c r="DU378" s="178"/>
      <c r="DV378" s="178"/>
      <c r="DW378" s="178"/>
      <c r="DX378" s="178"/>
      <c r="DY378" s="178"/>
      <c r="DZ378" s="178"/>
      <c r="EA378" s="178"/>
      <c r="EB378" s="178"/>
      <c r="EC378" s="178"/>
      <c r="ED378" s="178"/>
      <c r="EE378" s="178"/>
      <c r="EF378" s="178"/>
      <c r="EG378" s="178"/>
      <c r="EH378" s="178"/>
      <c r="EI378" s="178"/>
      <c r="EJ378" s="178"/>
      <c r="EK378" s="178"/>
      <c r="EL378" s="178"/>
      <c r="EM378" s="178"/>
      <c r="EN378" s="178"/>
      <c r="EO378" s="178"/>
      <c r="EP378" s="178"/>
      <c r="EQ378" s="178"/>
      <c r="ER378" s="178"/>
      <c r="ES378" s="178"/>
      <c r="ET378" s="178"/>
      <c r="EU378" s="178"/>
      <c r="EV378" s="178"/>
      <c r="EW378" s="178"/>
      <c r="EX378" s="178"/>
      <c r="EY378" s="178"/>
      <c r="EZ378" s="178"/>
      <c r="FA378" s="178"/>
      <c r="FB378" s="178"/>
      <c r="FC378" s="178"/>
      <c r="FD378" s="178"/>
      <c r="FE378" s="178"/>
      <c r="FF378" s="178"/>
      <c r="FG378" s="178"/>
      <c r="FH378" s="178"/>
      <c r="FI378" s="178"/>
      <c r="FJ378" s="178"/>
      <c r="FK378" s="178"/>
      <c r="FL378" s="178"/>
      <c r="FM378" s="178"/>
      <c r="FN378" s="178"/>
      <c r="FO378" s="178"/>
      <c r="FP378" s="178"/>
      <c r="FQ378" s="178"/>
      <c r="FR378" s="178"/>
      <c r="FS378" s="178"/>
      <c r="FT378" s="178"/>
      <c r="FU378" s="178"/>
      <c r="FV378" s="178"/>
      <c r="FW378" s="178"/>
      <c r="FX378" s="178"/>
      <c r="FY378" s="178"/>
      <c r="FZ378" s="178"/>
      <c r="GA378" s="178"/>
      <c r="GB378" s="178"/>
      <c r="GC378" s="178"/>
      <c r="GD378" s="178"/>
      <c r="GE378" s="178"/>
      <c r="GF378" s="178"/>
      <c r="GG378" s="178"/>
      <c r="GH378" s="178"/>
      <c r="GI378" s="178"/>
      <c r="GJ378" s="178"/>
      <c r="GK378" s="178"/>
      <c r="GL378" s="178"/>
      <c r="GM378" s="178"/>
      <c r="GN378" s="178"/>
      <c r="GO378" s="178"/>
      <c r="GP378" s="178"/>
      <c r="GQ378" s="178"/>
      <c r="GR378" s="178"/>
      <c r="GS378" s="178"/>
      <c r="GT378" s="178"/>
      <c r="GU378" s="178"/>
      <c r="GV378" s="178"/>
      <c r="GW378" s="178"/>
      <c r="GX378" s="178"/>
      <c r="GY378" s="178"/>
      <c r="GZ378" s="178"/>
      <c r="HA378" s="178"/>
      <c r="HB378" s="178"/>
      <c r="HC378" s="178"/>
      <c r="HD378" s="178"/>
      <c r="HE378" s="178"/>
      <c r="HF378" s="178"/>
      <c r="HG378" s="178"/>
      <c r="HH378" s="178"/>
      <c r="HI378" s="178"/>
      <c r="HJ378" s="178"/>
      <c r="HK378" s="178"/>
      <c r="HL378" s="178"/>
      <c r="HM378" s="178"/>
      <c r="HN378" s="178"/>
      <c r="HO378" s="178"/>
      <c r="HP378" s="178"/>
      <c r="HQ378" s="178"/>
      <c r="HR378" s="178"/>
      <c r="HS378" s="178"/>
      <c r="HT378" s="178"/>
      <c r="HU378" s="178"/>
      <c r="HV378" s="178"/>
      <c r="HW378" s="178"/>
      <c r="HX378" s="178"/>
      <c r="HY378" s="178"/>
      <c r="HZ378" s="178"/>
      <c r="IA378" s="178"/>
      <c r="IB378" s="178"/>
      <c r="IC378" s="178"/>
      <c r="ID378" s="178"/>
      <c r="IE378" s="178"/>
      <c r="IF378" s="178"/>
      <c r="IG378" s="178"/>
      <c r="IH378" s="178"/>
      <c r="II378" s="178"/>
      <c r="IJ378" s="178"/>
      <c r="IK378" s="178"/>
      <c r="IL378" s="178"/>
      <c r="IM378" s="178"/>
      <c r="IN378" s="178"/>
      <c r="IO378" s="178"/>
      <c r="IP378" s="178"/>
      <c r="IQ378" s="178"/>
      <c r="IR378" s="178"/>
      <c r="IS378" s="178"/>
      <c r="IT378" s="178"/>
      <c r="IU378" s="178"/>
      <c r="IV378" s="178"/>
    </row>
    <row r="379" spans="1:256" x14ac:dyDescent="0.2">
      <c r="A379" s="277" t="s">
        <v>353</v>
      </c>
      <c r="B379" s="248">
        <v>510</v>
      </c>
      <c r="C379" s="207" t="s">
        <v>297</v>
      </c>
      <c r="D379" s="207" t="s">
        <v>335</v>
      </c>
      <c r="E379" s="207" t="s">
        <v>355</v>
      </c>
      <c r="F379" s="276"/>
      <c r="G379" s="303">
        <f>SUM(G380:G382)</f>
        <v>5758.2999999999993</v>
      </c>
    </row>
    <row r="380" spans="1:256" s="172" customFormat="1" ht="38.25" x14ac:dyDescent="0.2">
      <c r="A380" s="206" t="s">
        <v>585</v>
      </c>
      <c r="B380" s="248">
        <v>510</v>
      </c>
      <c r="C380" s="207" t="s">
        <v>297</v>
      </c>
      <c r="D380" s="207" t="s">
        <v>335</v>
      </c>
      <c r="E380" s="207" t="s">
        <v>355</v>
      </c>
      <c r="F380" s="208" t="s">
        <v>304</v>
      </c>
      <c r="G380" s="303">
        <v>4585.58</v>
      </c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  <c r="BZ380" s="210"/>
      <c r="CA380" s="210"/>
      <c r="CB380" s="210"/>
      <c r="CC380" s="210"/>
      <c r="CD380" s="210"/>
      <c r="CE380" s="210"/>
      <c r="CF380" s="210"/>
      <c r="CG380" s="210"/>
      <c r="CH380" s="210"/>
      <c r="CI380" s="210"/>
      <c r="CJ380" s="210"/>
      <c r="CK380" s="210"/>
      <c r="CL380" s="210"/>
      <c r="CM380" s="210"/>
      <c r="CN380" s="210"/>
      <c r="CO380" s="210"/>
      <c r="CP380" s="210"/>
      <c r="CQ380" s="210"/>
      <c r="CR380" s="210"/>
      <c r="CS380" s="210"/>
      <c r="CT380" s="210"/>
      <c r="CU380" s="210"/>
      <c r="CV380" s="210"/>
      <c r="CW380" s="210"/>
      <c r="CX380" s="210"/>
      <c r="CY380" s="210"/>
      <c r="CZ380" s="210"/>
      <c r="DA380" s="210"/>
      <c r="DB380" s="210"/>
      <c r="DC380" s="210"/>
      <c r="DD380" s="210"/>
      <c r="DE380" s="210"/>
      <c r="DF380" s="210"/>
      <c r="DG380" s="210"/>
      <c r="DH380" s="210"/>
      <c r="DI380" s="210"/>
      <c r="DJ380" s="210"/>
      <c r="DK380" s="210"/>
      <c r="DL380" s="210"/>
      <c r="DM380" s="210"/>
      <c r="DN380" s="210"/>
      <c r="DO380" s="210"/>
      <c r="DP380" s="210"/>
      <c r="DQ380" s="210"/>
      <c r="DR380" s="210"/>
      <c r="DS380" s="210"/>
      <c r="DT380" s="210"/>
      <c r="DU380" s="210"/>
      <c r="DV380" s="210"/>
      <c r="DW380" s="210"/>
      <c r="DX380" s="210"/>
      <c r="DY380" s="210"/>
      <c r="DZ380" s="210"/>
      <c r="EA380" s="210"/>
      <c r="EB380" s="210"/>
      <c r="EC380" s="210"/>
      <c r="ED380" s="210"/>
      <c r="EE380" s="210"/>
      <c r="EF380" s="210"/>
      <c r="EG380" s="210"/>
      <c r="EH380" s="210"/>
      <c r="EI380" s="210"/>
      <c r="EJ380" s="210"/>
      <c r="EK380" s="210"/>
      <c r="EL380" s="210"/>
      <c r="EM380" s="210"/>
      <c r="EN380" s="210"/>
      <c r="EO380" s="210"/>
      <c r="EP380" s="210"/>
      <c r="EQ380" s="210"/>
      <c r="ER380" s="210"/>
      <c r="ES380" s="210"/>
      <c r="ET380" s="210"/>
      <c r="EU380" s="210"/>
      <c r="EV380" s="210"/>
      <c r="EW380" s="210"/>
      <c r="EX380" s="210"/>
      <c r="EY380" s="210"/>
      <c r="EZ380" s="210"/>
      <c r="FA380" s="210"/>
      <c r="FB380" s="210"/>
      <c r="FC380" s="210"/>
      <c r="FD380" s="210"/>
      <c r="FE380" s="210"/>
      <c r="FF380" s="210"/>
      <c r="FG380" s="210"/>
      <c r="FH380" s="210"/>
      <c r="FI380" s="210"/>
      <c r="FJ380" s="210"/>
      <c r="FK380" s="210"/>
      <c r="FL380" s="210"/>
      <c r="FM380" s="210"/>
      <c r="FN380" s="210"/>
      <c r="FO380" s="210"/>
      <c r="FP380" s="210"/>
      <c r="FQ380" s="210"/>
      <c r="FR380" s="210"/>
      <c r="FS380" s="210"/>
      <c r="FT380" s="210"/>
      <c r="FU380" s="210"/>
      <c r="FV380" s="210"/>
      <c r="FW380" s="210"/>
      <c r="FX380" s="210"/>
      <c r="FY380" s="210"/>
      <c r="FZ380" s="210"/>
      <c r="GA380" s="210"/>
      <c r="GB380" s="210"/>
      <c r="GC380" s="210"/>
      <c r="GD380" s="210"/>
      <c r="GE380" s="210"/>
      <c r="GF380" s="210"/>
      <c r="GG380" s="210"/>
      <c r="GH380" s="210"/>
      <c r="GI380" s="210"/>
      <c r="GJ380" s="210"/>
      <c r="GK380" s="210"/>
      <c r="GL380" s="210"/>
      <c r="GM380" s="210"/>
      <c r="GN380" s="210"/>
      <c r="GO380" s="210"/>
      <c r="GP380" s="210"/>
      <c r="GQ380" s="210"/>
      <c r="GR380" s="210"/>
      <c r="GS380" s="210"/>
      <c r="GT380" s="210"/>
      <c r="GU380" s="210"/>
      <c r="GV380" s="210"/>
      <c r="GW380" s="210"/>
      <c r="GX380" s="210"/>
      <c r="GY380" s="210"/>
      <c r="GZ380" s="210"/>
      <c r="HA380" s="210"/>
      <c r="HB380" s="210"/>
      <c r="HC380" s="210"/>
      <c r="HD380" s="210"/>
      <c r="HE380" s="210"/>
      <c r="HF380" s="210"/>
      <c r="HG380" s="210"/>
      <c r="HH380" s="210"/>
      <c r="HI380" s="210"/>
      <c r="HJ380" s="210"/>
      <c r="HK380" s="210"/>
      <c r="HL380" s="210"/>
      <c r="HM380" s="210"/>
      <c r="HN380" s="210"/>
      <c r="HO380" s="210"/>
      <c r="HP380" s="210"/>
      <c r="HQ380" s="210"/>
      <c r="HR380" s="210"/>
      <c r="HS380" s="210"/>
      <c r="HT380" s="210"/>
      <c r="HU380" s="210"/>
      <c r="HV380" s="210"/>
      <c r="HW380" s="210"/>
      <c r="HX380" s="210"/>
      <c r="HY380" s="210"/>
      <c r="HZ380" s="210"/>
      <c r="IA380" s="210"/>
      <c r="IB380" s="210"/>
      <c r="IC380" s="210"/>
      <c r="ID380" s="210"/>
      <c r="IE380" s="210"/>
      <c r="IF380" s="210"/>
      <c r="IG380" s="210"/>
      <c r="IH380" s="210"/>
      <c r="II380" s="210"/>
      <c r="IJ380" s="210"/>
      <c r="IK380" s="210"/>
      <c r="IL380" s="210"/>
      <c r="IM380" s="210"/>
      <c r="IN380" s="210"/>
      <c r="IO380" s="210"/>
      <c r="IP380" s="210"/>
      <c r="IQ380" s="210"/>
      <c r="IR380" s="210"/>
      <c r="IS380" s="210"/>
      <c r="IT380" s="210"/>
      <c r="IU380" s="178"/>
      <c r="IV380" s="178"/>
    </row>
    <row r="381" spans="1:256" x14ac:dyDescent="0.2">
      <c r="A381" s="206" t="s">
        <v>586</v>
      </c>
      <c r="B381" s="282">
        <v>510</v>
      </c>
      <c r="C381" s="207" t="s">
        <v>297</v>
      </c>
      <c r="D381" s="283" t="s">
        <v>335</v>
      </c>
      <c r="E381" s="284" t="s">
        <v>355</v>
      </c>
      <c r="F381" s="285" t="s">
        <v>312</v>
      </c>
      <c r="G381" s="209">
        <v>1159.23</v>
      </c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  <c r="CA381" s="172"/>
      <c r="CB381" s="172"/>
      <c r="CC381" s="172"/>
      <c r="CD381" s="172"/>
      <c r="CE381" s="172"/>
      <c r="CF381" s="172"/>
      <c r="CG381" s="172"/>
      <c r="CH381" s="172"/>
      <c r="CI381" s="172"/>
      <c r="CJ381" s="172"/>
      <c r="CK381" s="172"/>
      <c r="CL381" s="172"/>
      <c r="CM381" s="172"/>
      <c r="CN381" s="172"/>
      <c r="CO381" s="172"/>
      <c r="CP381" s="172"/>
      <c r="CQ381" s="172"/>
      <c r="CR381" s="172"/>
      <c r="CS381" s="172"/>
      <c r="CT381" s="172"/>
      <c r="CU381" s="172"/>
      <c r="CV381" s="172"/>
      <c r="CW381" s="172"/>
      <c r="CX381" s="172"/>
      <c r="CY381" s="172"/>
      <c r="CZ381" s="172"/>
      <c r="DA381" s="172"/>
      <c r="DB381" s="172"/>
      <c r="DC381" s="172"/>
      <c r="DD381" s="172"/>
      <c r="DE381" s="172"/>
      <c r="DF381" s="172"/>
      <c r="DG381" s="172"/>
      <c r="DH381" s="172"/>
      <c r="DI381" s="172"/>
      <c r="DJ381" s="172"/>
      <c r="DK381" s="172"/>
      <c r="DL381" s="172"/>
      <c r="DM381" s="172"/>
      <c r="DN381" s="172"/>
      <c r="DO381" s="172"/>
      <c r="DP381" s="172"/>
      <c r="DQ381" s="172"/>
      <c r="DR381" s="172"/>
      <c r="DS381" s="172"/>
      <c r="DT381" s="172"/>
      <c r="DU381" s="172"/>
      <c r="DV381" s="172"/>
      <c r="DW381" s="172"/>
      <c r="DX381" s="172"/>
      <c r="DY381" s="172"/>
      <c r="DZ381" s="172"/>
      <c r="EA381" s="172"/>
      <c r="EB381" s="172"/>
      <c r="EC381" s="172"/>
      <c r="ED381" s="172"/>
      <c r="EE381" s="172"/>
      <c r="EF381" s="172"/>
      <c r="EG381" s="172"/>
      <c r="EH381" s="172"/>
      <c r="EI381" s="172"/>
      <c r="EJ381" s="172"/>
      <c r="EK381" s="172"/>
      <c r="EL381" s="172"/>
      <c r="EM381" s="172"/>
      <c r="EN381" s="172"/>
      <c r="EO381" s="172"/>
      <c r="EP381" s="172"/>
      <c r="EQ381" s="172"/>
      <c r="ER381" s="172"/>
      <c r="ES381" s="172"/>
      <c r="ET381" s="172"/>
      <c r="EU381" s="172"/>
      <c r="EV381" s="172"/>
      <c r="EW381" s="172"/>
      <c r="EX381" s="172"/>
      <c r="EY381" s="172"/>
      <c r="EZ381" s="172"/>
      <c r="FA381" s="172"/>
      <c r="FB381" s="172"/>
      <c r="FC381" s="172"/>
      <c r="FD381" s="172"/>
      <c r="FE381" s="172"/>
      <c r="FF381" s="172"/>
      <c r="FG381" s="172"/>
      <c r="FH381" s="172"/>
      <c r="FI381" s="172"/>
      <c r="FJ381" s="172"/>
      <c r="FK381" s="172"/>
      <c r="FL381" s="172"/>
      <c r="FM381" s="172"/>
      <c r="FN381" s="172"/>
      <c r="FO381" s="172"/>
      <c r="FP381" s="172"/>
      <c r="FQ381" s="172"/>
      <c r="FR381" s="172"/>
      <c r="FS381" s="172"/>
      <c r="FT381" s="172"/>
      <c r="FU381" s="172"/>
      <c r="FV381" s="172"/>
      <c r="FW381" s="172"/>
      <c r="FX381" s="172"/>
      <c r="FY381" s="172"/>
      <c r="FZ381" s="172"/>
      <c r="GA381" s="172"/>
      <c r="GB381" s="172"/>
      <c r="GC381" s="172"/>
      <c r="GD381" s="172"/>
      <c r="GE381" s="172"/>
      <c r="GF381" s="172"/>
      <c r="GG381" s="172"/>
      <c r="GH381" s="172"/>
      <c r="GI381" s="172"/>
      <c r="GJ381" s="172"/>
      <c r="GK381" s="172"/>
      <c r="GL381" s="172"/>
      <c r="GM381" s="172"/>
      <c r="GN381" s="172"/>
      <c r="GO381" s="172"/>
      <c r="GP381" s="172"/>
      <c r="GQ381" s="172"/>
      <c r="GR381" s="172"/>
      <c r="GS381" s="172"/>
      <c r="GT381" s="172"/>
      <c r="GU381" s="172"/>
      <c r="GV381" s="172"/>
      <c r="GW381" s="172"/>
      <c r="GX381" s="172"/>
      <c r="GY381" s="172"/>
      <c r="GZ381" s="172"/>
      <c r="HA381" s="172"/>
      <c r="HB381" s="172"/>
      <c r="HC381" s="172"/>
      <c r="HD381" s="172"/>
      <c r="HE381" s="172"/>
      <c r="HF381" s="172"/>
      <c r="HG381" s="172"/>
      <c r="HH381" s="172"/>
      <c r="HI381" s="172"/>
      <c r="HJ381" s="172"/>
      <c r="HK381" s="172"/>
      <c r="HL381" s="172"/>
      <c r="HM381" s="172"/>
      <c r="HN381" s="172"/>
      <c r="HO381" s="172"/>
      <c r="HP381" s="172"/>
      <c r="HQ381" s="172"/>
      <c r="HR381" s="172"/>
      <c r="HS381" s="172"/>
      <c r="HT381" s="172"/>
      <c r="HU381" s="172"/>
      <c r="HV381" s="172"/>
      <c r="HW381" s="172"/>
      <c r="HX381" s="172"/>
      <c r="HY381" s="172"/>
      <c r="HZ381" s="172"/>
      <c r="IA381" s="172"/>
      <c r="IB381" s="172"/>
      <c r="IC381" s="172"/>
      <c r="ID381" s="172"/>
      <c r="IE381" s="172"/>
      <c r="IF381" s="172"/>
      <c r="IG381" s="172"/>
      <c r="IH381" s="172"/>
      <c r="II381" s="172"/>
      <c r="IJ381" s="172"/>
      <c r="IK381" s="172"/>
      <c r="IL381" s="172"/>
      <c r="IM381" s="172"/>
      <c r="IN381" s="172"/>
      <c r="IO381" s="172"/>
      <c r="IP381" s="172"/>
      <c r="IQ381" s="172"/>
      <c r="IR381" s="172"/>
      <c r="IS381" s="172"/>
      <c r="IT381" s="172"/>
    </row>
    <row r="382" spans="1:256" s="210" customFormat="1" x14ac:dyDescent="0.2">
      <c r="A382" s="206" t="s">
        <v>320</v>
      </c>
      <c r="B382" s="282">
        <v>510</v>
      </c>
      <c r="C382" s="207" t="s">
        <v>297</v>
      </c>
      <c r="D382" s="283" t="s">
        <v>335</v>
      </c>
      <c r="E382" s="284" t="s">
        <v>355</v>
      </c>
      <c r="F382" s="208" t="s">
        <v>321</v>
      </c>
      <c r="G382" s="209">
        <v>13.49</v>
      </c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  <c r="BX382" s="172"/>
      <c r="BY382" s="172"/>
      <c r="BZ382" s="172"/>
      <c r="CA382" s="172"/>
      <c r="CB382" s="172"/>
      <c r="CC382" s="172"/>
      <c r="CD382" s="172"/>
      <c r="CE382" s="172"/>
      <c r="CF382" s="172"/>
      <c r="CG382" s="172"/>
      <c r="CH382" s="172"/>
      <c r="CI382" s="172"/>
      <c r="CJ382" s="172"/>
      <c r="CK382" s="172"/>
      <c r="CL382" s="172"/>
      <c r="CM382" s="172"/>
      <c r="CN382" s="172"/>
      <c r="CO382" s="172"/>
      <c r="CP382" s="172"/>
      <c r="CQ382" s="172"/>
      <c r="CR382" s="172"/>
      <c r="CS382" s="172"/>
      <c r="CT382" s="172"/>
      <c r="CU382" s="172"/>
      <c r="CV382" s="172"/>
      <c r="CW382" s="172"/>
      <c r="CX382" s="172"/>
      <c r="CY382" s="172"/>
      <c r="CZ382" s="172"/>
      <c r="DA382" s="172"/>
      <c r="DB382" s="172"/>
      <c r="DC382" s="172"/>
      <c r="DD382" s="172"/>
      <c r="DE382" s="172"/>
      <c r="DF382" s="172"/>
      <c r="DG382" s="172"/>
      <c r="DH382" s="172"/>
      <c r="DI382" s="172"/>
      <c r="DJ382" s="172"/>
      <c r="DK382" s="172"/>
      <c r="DL382" s="172"/>
      <c r="DM382" s="172"/>
      <c r="DN382" s="172"/>
      <c r="DO382" s="172"/>
      <c r="DP382" s="172"/>
      <c r="DQ382" s="172"/>
      <c r="DR382" s="172"/>
      <c r="DS382" s="172"/>
      <c r="DT382" s="172"/>
      <c r="DU382" s="172"/>
      <c r="DV382" s="172"/>
      <c r="DW382" s="172"/>
      <c r="DX382" s="172"/>
      <c r="DY382" s="172"/>
      <c r="DZ382" s="172"/>
      <c r="EA382" s="172"/>
      <c r="EB382" s="172"/>
      <c r="EC382" s="172"/>
      <c r="ED382" s="172"/>
      <c r="EE382" s="172"/>
      <c r="EF382" s="172"/>
      <c r="EG382" s="172"/>
      <c r="EH382" s="172"/>
      <c r="EI382" s="172"/>
      <c r="EJ382" s="172"/>
      <c r="EK382" s="172"/>
      <c r="EL382" s="172"/>
      <c r="EM382" s="172"/>
      <c r="EN382" s="172"/>
      <c r="EO382" s="172"/>
      <c r="EP382" s="172"/>
      <c r="EQ382" s="172"/>
      <c r="ER382" s="172"/>
      <c r="ES382" s="172"/>
      <c r="ET382" s="172"/>
      <c r="EU382" s="172"/>
      <c r="EV382" s="172"/>
      <c r="EW382" s="172"/>
      <c r="EX382" s="172"/>
      <c r="EY382" s="172"/>
      <c r="EZ382" s="172"/>
      <c r="FA382" s="172"/>
      <c r="FB382" s="172"/>
      <c r="FC382" s="172"/>
      <c r="FD382" s="172"/>
      <c r="FE382" s="172"/>
      <c r="FF382" s="172"/>
      <c r="FG382" s="172"/>
      <c r="FH382" s="172"/>
      <c r="FI382" s="172"/>
      <c r="FJ382" s="172"/>
      <c r="FK382" s="172"/>
      <c r="FL382" s="172"/>
      <c r="FM382" s="172"/>
      <c r="FN382" s="172"/>
      <c r="FO382" s="172"/>
      <c r="FP382" s="172"/>
      <c r="FQ382" s="172"/>
      <c r="FR382" s="172"/>
      <c r="FS382" s="172"/>
      <c r="FT382" s="172"/>
      <c r="FU382" s="172"/>
      <c r="FV382" s="172"/>
      <c r="FW382" s="172"/>
      <c r="FX382" s="172"/>
      <c r="FY382" s="172"/>
      <c r="FZ382" s="172"/>
      <c r="GA382" s="172"/>
      <c r="GB382" s="172"/>
      <c r="GC382" s="172"/>
      <c r="GD382" s="172"/>
      <c r="GE382" s="172"/>
      <c r="GF382" s="172"/>
      <c r="GG382" s="172"/>
      <c r="GH382" s="172"/>
      <c r="GI382" s="172"/>
      <c r="GJ382" s="172"/>
      <c r="GK382" s="172"/>
      <c r="GL382" s="172"/>
      <c r="GM382" s="172"/>
      <c r="GN382" s="172"/>
      <c r="GO382" s="172"/>
      <c r="GP382" s="172"/>
      <c r="GQ382" s="172"/>
      <c r="GR382" s="172"/>
      <c r="GS382" s="172"/>
      <c r="GT382" s="172"/>
      <c r="GU382" s="172"/>
      <c r="GV382" s="172"/>
      <c r="GW382" s="172"/>
      <c r="GX382" s="172"/>
      <c r="GY382" s="172"/>
      <c r="GZ382" s="172"/>
      <c r="HA382" s="172"/>
      <c r="HB382" s="172"/>
      <c r="HC382" s="172"/>
      <c r="HD382" s="172"/>
      <c r="HE382" s="172"/>
      <c r="HF382" s="172"/>
      <c r="HG382" s="172"/>
      <c r="HH382" s="172"/>
      <c r="HI382" s="172"/>
      <c r="HJ382" s="172"/>
      <c r="HK382" s="172"/>
      <c r="HL382" s="172"/>
      <c r="HM382" s="172"/>
      <c r="HN382" s="172"/>
      <c r="HO382" s="172"/>
      <c r="HP382" s="172"/>
      <c r="HQ382" s="172"/>
      <c r="HR382" s="172"/>
      <c r="HS382" s="172"/>
      <c r="HT382" s="172"/>
      <c r="HU382" s="172"/>
      <c r="HV382" s="172"/>
      <c r="HW382" s="172"/>
      <c r="HX382" s="172"/>
      <c r="HY382" s="172"/>
      <c r="HZ382" s="172"/>
      <c r="IA382" s="172"/>
      <c r="IB382" s="172"/>
      <c r="IC382" s="172"/>
      <c r="ID382" s="172"/>
      <c r="IE382" s="172"/>
      <c r="IF382" s="172"/>
      <c r="IG382" s="172"/>
      <c r="IH382" s="172"/>
      <c r="II382" s="172"/>
      <c r="IJ382" s="172"/>
      <c r="IK382" s="172"/>
      <c r="IL382" s="172"/>
      <c r="IM382" s="172"/>
      <c r="IN382" s="172"/>
      <c r="IO382" s="172"/>
      <c r="IP382" s="172"/>
      <c r="IQ382" s="172"/>
      <c r="IR382" s="172"/>
      <c r="IS382" s="172"/>
      <c r="IT382" s="172"/>
      <c r="IU382" s="178"/>
      <c r="IV382" s="178"/>
    </row>
    <row r="383" spans="1:256" s="172" customFormat="1" ht="28.5" x14ac:dyDescent="0.2">
      <c r="A383" s="333" t="s">
        <v>642</v>
      </c>
      <c r="B383" s="286">
        <v>510</v>
      </c>
      <c r="C383" s="273"/>
      <c r="D383" s="273"/>
      <c r="E383" s="287"/>
      <c r="F383" s="288"/>
      <c r="G383" s="195">
        <f>SUM(G384+G388)</f>
        <v>5685.5300000000007</v>
      </c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201"/>
      <c r="CB383" s="201"/>
      <c r="CC383" s="201"/>
      <c r="CD383" s="201"/>
      <c r="CE383" s="201"/>
      <c r="CF383" s="201"/>
      <c r="CG383" s="201"/>
      <c r="CH383" s="201"/>
      <c r="CI383" s="201"/>
      <c r="CJ383" s="201"/>
      <c r="CK383" s="201"/>
      <c r="CL383" s="201"/>
      <c r="CM383" s="201"/>
      <c r="CN383" s="201"/>
      <c r="CO383" s="201"/>
      <c r="CP383" s="201"/>
      <c r="CQ383" s="201"/>
      <c r="CR383" s="201"/>
      <c r="CS383" s="201"/>
      <c r="CT383" s="201"/>
      <c r="CU383" s="201"/>
      <c r="CV383" s="201"/>
      <c r="CW383" s="201"/>
      <c r="CX383" s="201"/>
      <c r="CY383" s="201"/>
      <c r="CZ383" s="201"/>
      <c r="DA383" s="201"/>
      <c r="DB383" s="201"/>
      <c r="DC383" s="201"/>
      <c r="DD383" s="201"/>
      <c r="DE383" s="201"/>
      <c r="DF383" s="201"/>
      <c r="DG383" s="201"/>
      <c r="DH383" s="201"/>
      <c r="DI383" s="201"/>
      <c r="DJ383" s="201"/>
      <c r="DK383" s="201"/>
      <c r="DL383" s="201"/>
      <c r="DM383" s="201"/>
      <c r="DN383" s="201"/>
      <c r="DO383" s="201"/>
      <c r="DP383" s="201"/>
      <c r="DQ383" s="201"/>
      <c r="DR383" s="201"/>
      <c r="DS383" s="201"/>
      <c r="DT383" s="201"/>
      <c r="DU383" s="201"/>
      <c r="DV383" s="201"/>
      <c r="DW383" s="201"/>
      <c r="DX383" s="201"/>
      <c r="DY383" s="201"/>
      <c r="DZ383" s="201"/>
      <c r="EA383" s="201"/>
      <c r="EB383" s="201"/>
      <c r="EC383" s="201"/>
      <c r="ED383" s="201"/>
      <c r="EE383" s="201"/>
      <c r="EF383" s="201"/>
      <c r="EG383" s="201"/>
      <c r="EH383" s="201"/>
      <c r="EI383" s="201"/>
      <c r="EJ383" s="201"/>
      <c r="EK383" s="201"/>
      <c r="EL383" s="201"/>
      <c r="EM383" s="201"/>
      <c r="EN383" s="201"/>
      <c r="EO383" s="201"/>
      <c r="EP383" s="201"/>
      <c r="EQ383" s="201"/>
      <c r="ER383" s="201"/>
      <c r="ES383" s="201"/>
      <c r="ET383" s="201"/>
      <c r="EU383" s="201"/>
      <c r="EV383" s="201"/>
      <c r="EW383" s="201"/>
      <c r="EX383" s="201"/>
      <c r="EY383" s="201"/>
      <c r="EZ383" s="201"/>
      <c r="FA383" s="201"/>
      <c r="FB383" s="201"/>
      <c r="FC383" s="201"/>
      <c r="FD383" s="201"/>
      <c r="FE383" s="201"/>
      <c r="FF383" s="201"/>
      <c r="FG383" s="201"/>
      <c r="FH383" s="201"/>
      <c r="FI383" s="201"/>
      <c r="FJ383" s="201"/>
      <c r="FK383" s="201"/>
      <c r="FL383" s="201"/>
      <c r="FM383" s="201"/>
      <c r="FN383" s="201"/>
      <c r="FO383" s="201"/>
      <c r="FP383" s="201"/>
      <c r="FQ383" s="201"/>
      <c r="FR383" s="201"/>
      <c r="FS383" s="201"/>
      <c r="FT383" s="201"/>
      <c r="FU383" s="201"/>
      <c r="FV383" s="201"/>
      <c r="FW383" s="201"/>
      <c r="FX383" s="201"/>
      <c r="FY383" s="201"/>
      <c r="FZ383" s="201"/>
      <c r="GA383" s="201"/>
      <c r="GB383" s="201"/>
      <c r="GC383" s="201"/>
      <c r="GD383" s="201"/>
      <c r="GE383" s="201"/>
      <c r="GF383" s="201"/>
      <c r="GG383" s="201"/>
      <c r="GH383" s="201"/>
      <c r="GI383" s="201"/>
      <c r="GJ383" s="201"/>
      <c r="GK383" s="201"/>
      <c r="GL383" s="201"/>
      <c r="GM383" s="201"/>
      <c r="GN383" s="201"/>
      <c r="GO383" s="201"/>
      <c r="GP383" s="201"/>
      <c r="GQ383" s="201"/>
      <c r="GR383" s="201"/>
      <c r="GS383" s="201"/>
      <c r="GT383" s="201"/>
      <c r="GU383" s="201"/>
      <c r="GV383" s="201"/>
      <c r="GW383" s="201"/>
      <c r="GX383" s="201"/>
      <c r="GY383" s="201"/>
      <c r="GZ383" s="201"/>
      <c r="HA383" s="201"/>
      <c r="HB383" s="201"/>
      <c r="HC383" s="201"/>
      <c r="HD383" s="201"/>
      <c r="HE383" s="201"/>
      <c r="HF383" s="201"/>
      <c r="HG383" s="201"/>
      <c r="HH383" s="201"/>
      <c r="HI383" s="201"/>
      <c r="HJ383" s="201"/>
      <c r="HK383" s="201"/>
      <c r="HL383" s="201"/>
      <c r="HM383" s="201"/>
      <c r="HN383" s="201"/>
      <c r="HO383" s="201"/>
      <c r="HP383" s="201"/>
      <c r="HQ383" s="201"/>
      <c r="HR383" s="201"/>
      <c r="HS383" s="201"/>
      <c r="HT383" s="201"/>
      <c r="HU383" s="201"/>
      <c r="HV383" s="201"/>
      <c r="HW383" s="201"/>
      <c r="HX383" s="201"/>
      <c r="HY383" s="201"/>
      <c r="HZ383" s="201"/>
      <c r="IA383" s="201"/>
      <c r="IB383" s="201"/>
      <c r="IC383" s="201"/>
      <c r="ID383" s="201"/>
      <c r="IE383" s="201"/>
      <c r="IF383" s="201"/>
      <c r="IG383" s="201"/>
      <c r="IH383" s="201"/>
      <c r="II383" s="201"/>
      <c r="IJ383" s="201"/>
      <c r="IK383" s="201"/>
      <c r="IL383" s="201"/>
      <c r="IM383" s="201"/>
      <c r="IN383" s="201"/>
      <c r="IO383" s="201"/>
      <c r="IP383" s="201"/>
      <c r="IQ383" s="201"/>
      <c r="IR383" s="201"/>
      <c r="IS383" s="201"/>
      <c r="IT383" s="201"/>
      <c r="IU383" s="201"/>
      <c r="IV383" s="201"/>
    </row>
    <row r="384" spans="1:256" s="172" customFormat="1" ht="25.5" x14ac:dyDescent="0.2">
      <c r="A384" s="202" t="s">
        <v>363</v>
      </c>
      <c r="B384" s="247">
        <v>510</v>
      </c>
      <c r="C384" s="279" t="s">
        <v>297</v>
      </c>
      <c r="D384" s="222" t="s">
        <v>335</v>
      </c>
      <c r="E384" s="222" t="s">
        <v>643</v>
      </c>
      <c r="F384" s="289"/>
      <c r="G384" s="304">
        <f>SUM(G385:G387)</f>
        <v>3353.84</v>
      </c>
    </row>
    <row r="385" spans="1:254" s="210" customFormat="1" ht="38.25" x14ac:dyDescent="0.2">
      <c r="A385" s="206" t="s">
        <v>585</v>
      </c>
      <c r="B385" s="290">
        <v>510</v>
      </c>
      <c r="C385" s="275" t="s">
        <v>297</v>
      </c>
      <c r="D385" s="207" t="s">
        <v>335</v>
      </c>
      <c r="E385" s="207" t="s">
        <v>643</v>
      </c>
      <c r="F385" s="291" t="s">
        <v>304</v>
      </c>
      <c r="G385" s="209">
        <v>2071.6799999999998</v>
      </c>
    </row>
    <row r="386" spans="1:254" s="210" customFormat="1" x14ac:dyDescent="0.2">
      <c r="A386" s="206" t="s">
        <v>586</v>
      </c>
      <c r="B386" s="290">
        <v>510</v>
      </c>
      <c r="C386" s="275" t="s">
        <v>297</v>
      </c>
      <c r="D386" s="207" t="s">
        <v>335</v>
      </c>
      <c r="E386" s="207" t="s">
        <v>643</v>
      </c>
      <c r="F386" s="276" t="s">
        <v>312</v>
      </c>
      <c r="G386" s="305">
        <v>1277.4100000000001</v>
      </c>
    </row>
    <row r="387" spans="1:254" s="210" customFormat="1" x14ac:dyDescent="0.2">
      <c r="A387" s="206" t="s">
        <v>361</v>
      </c>
      <c r="B387" s="290">
        <v>510</v>
      </c>
      <c r="C387" s="275" t="s">
        <v>297</v>
      </c>
      <c r="D387" s="207" t="s">
        <v>335</v>
      </c>
      <c r="E387" s="207" t="s">
        <v>643</v>
      </c>
      <c r="F387" s="276" t="s">
        <v>362</v>
      </c>
      <c r="G387" s="305">
        <v>4.75</v>
      </c>
    </row>
    <row r="388" spans="1:254" s="172" customFormat="1" ht="25.5" x14ac:dyDescent="0.2">
      <c r="A388" s="202" t="s">
        <v>595</v>
      </c>
      <c r="B388" s="292">
        <v>510</v>
      </c>
      <c r="C388" s="279" t="s">
        <v>297</v>
      </c>
      <c r="D388" s="293" t="s">
        <v>335</v>
      </c>
      <c r="E388" s="222" t="s">
        <v>360</v>
      </c>
      <c r="F388" s="280"/>
      <c r="G388" s="205">
        <f>SUM(G389:G391)</f>
        <v>2331.69</v>
      </c>
    </row>
    <row r="389" spans="1:254" ht="38.25" x14ac:dyDescent="0.2">
      <c r="A389" s="206" t="s">
        <v>585</v>
      </c>
      <c r="B389" s="290">
        <v>510</v>
      </c>
      <c r="C389" s="275" t="s">
        <v>297</v>
      </c>
      <c r="D389" s="294" t="s">
        <v>335</v>
      </c>
      <c r="E389" s="207" t="s">
        <v>360</v>
      </c>
      <c r="F389" s="295" t="s">
        <v>304</v>
      </c>
      <c r="G389" s="209">
        <v>2224.98</v>
      </c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  <c r="BG389" s="172"/>
      <c r="BH389" s="172"/>
      <c r="BI389" s="172"/>
      <c r="BJ389" s="172"/>
      <c r="BK389" s="172"/>
      <c r="BL389" s="172"/>
      <c r="BM389" s="172"/>
      <c r="BN389" s="172"/>
      <c r="BO389" s="172"/>
      <c r="BP389" s="172"/>
      <c r="BQ389" s="172"/>
      <c r="BR389" s="172"/>
      <c r="BS389" s="172"/>
      <c r="BT389" s="172"/>
      <c r="BU389" s="172"/>
      <c r="BV389" s="172"/>
      <c r="BW389" s="172"/>
      <c r="BX389" s="172"/>
      <c r="BY389" s="172"/>
      <c r="BZ389" s="172"/>
      <c r="CA389" s="172"/>
      <c r="CB389" s="172"/>
      <c r="CC389" s="172"/>
      <c r="CD389" s="172"/>
      <c r="CE389" s="172"/>
      <c r="CF389" s="172"/>
      <c r="CG389" s="172"/>
      <c r="CH389" s="172"/>
      <c r="CI389" s="172"/>
      <c r="CJ389" s="172"/>
      <c r="CK389" s="172"/>
      <c r="CL389" s="172"/>
      <c r="CM389" s="172"/>
      <c r="CN389" s="172"/>
      <c r="CO389" s="172"/>
      <c r="CP389" s="172"/>
      <c r="CQ389" s="172"/>
      <c r="CR389" s="172"/>
      <c r="CS389" s="172"/>
      <c r="CT389" s="172"/>
      <c r="CU389" s="172"/>
      <c r="CV389" s="172"/>
      <c r="CW389" s="172"/>
      <c r="CX389" s="172"/>
      <c r="CY389" s="172"/>
      <c r="CZ389" s="172"/>
      <c r="DA389" s="172"/>
      <c r="DB389" s="172"/>
      <c r="DC389" s="172"/>
      <c r="DD389" s="172"/>
      <c r="DE389" s="172"/>
      <c r="DF389" s="172"/>
      <c r="DG389" s="172"/>
      <c r="DH389" s="172"/>
      <c r="DI389" s="172"/>
      <c r="DJ389" s="172"/>
      <c r="DK389" s="172"/>
      <c r="DL389" s="172"/>
      <c r="DM389" s="172"/>
      <c r="DN389" s="172"/>
      <c r="DO389" s="172"/>
      <c r="DP389" s="172"/>
      <c r="DQ389" s="172"/>
      <c r="DR389" s="172"/>
      <c r="DS389" s="172"/>
      <c r="DT389" s="172"/>
      <c r="DU389" s="172"/>
      <c r="DV389" s="172"/>
      <c r="DW389" s="172"/>
      <c r="DX389" s="172"/>
      <c r="DY389" s="172"/>
      <c r="DZ389" s="172"/>
      <c r="EA389" s="172"/>
      <c r="EB389" s="172"/>
      <c r="EC389" s="172"/>
      <c r="ED389" s="172"/>
      <c r="EE389" s="172"/>
      <c r="EF389" s="172"/>
      <c r="EG389" s="172"/>
      <c r="EH389" s="172"/>
      <c r="EI389" s="172"/>
      <c r="EJ389" s="172"/>
      <c r="EK389" s="172"/>
      <c r="EL389" s="172"/>
      <c r="EM389" s="172"/>
      <c r="EN389" s="172"/>
      <c r="EO389" s="172"/>
      <c r="EP389" s="172"/>
      <c r="EQ389" s="172"/>
      <c r="ER389" s="172"/>
      <c r="ES389" s="172"/>
      <c r="ET389" s="172"/>
      <c r="EU389" s="172"/>
      <c r="EV389" s="172"/>
      <c r="EW389" s="172"/>
      <c r="EX389" s="172"/>
      <c r="EY389" s="172"/>
      <c r="EZ389" s="172"/>
      <c r="FA389" s="172"/>
      <c r="FB389" s="172"/>
      <c r="FC389" s="172"/>
      <c r="FD389" s="172"/>
      <c r="FE389" s="172"/>
      <c r="FF389" s="172"/>
      <c r="FG389" s="172"/>
      <c r="FH389" s="172"/>
      <c r="FI389" s="172"/>
      <c r="FJ389" s="172"/>
      <c r="FK389" s="172"/>
      <c r="FL389" s="172"/>
      <c r="FM389" s="172"/>
      <c r="FN389" s="172"/>
      <c r="FO389" s="172"/>
      <c r="FP389" s="172"/>
      <c r="FQ389" s="172"/>
      <c r="FR389" s="172"/>
      <c r="FS389" s="172"/>
      <c r="FT389" s="172"/>
      <c r="FU389" s="172"/>
      <c r="FV389" s="172"/>
      <c r="FW389" s="172"/>
      <c r="FX389" s="172"/>
      <c r="FY389" s="172"/>
      <c r="FZ389" s="172"/>
      <c r="GA389" s="172"/>
      <c r="GB389" s="172"/>
      <c r="GC389" s="172"/>
      <c r="GD389" s="172"/>
      <c r="GE389" s="172"/>
      <c r="GF389" s="172"/>
      <c r="GG389" s="172"/>
      <c r="GH389" s="172"/>
      <c r="GI389" s="172"/>
      <c r="GJ389" s="172"/>
      <c r="GK389" s="172"/>
      <c r="GL389" s="172"/>
      <c r="GM389" s="172"/>
      <c r="GN389" s="172"/>
      <c r="GO389" s="172"/>
      <c r="GP389" s="172"/>
      <c r="GQ389" s="172"/>
      <c r="GR389" s="172"/>
      <c r="GS389" s="172"/>
      <c r="GT389" s="172"/>
      <c r="GU389" s="172"/>
      <c r="GV389" s="172"/>
      <c r="GW389" s="172"/>
      <c r="GX389" s="172"/>
      <c r="GY389" s="172"/>
      <c r="GZ389" s="172"/>
      <c r="HA389" s="172"/>
      <c r="HB389" s="172"/>
      <c r="HC389" s="172"/>
      <c r="HD389" s="172"/>
      <c r="HE389" s="172"/>
      <c r="HF389" s="172"/>
      <c r="HG389" s="172"/>
      <c r="HH389" s="172"/>
      <c r="HI389" s="172"/>
      <c r="HJ389" s="172"/>
      <c r="HK389" s="172"/>
      <c r="HL389" s="172"/>
      <c r="HM389" s="172"/>
      <c r="HN389" s="172"/>
      <c r="HO389" s="172"/>
      <c r="HP389" s="172"/>
      <c r="HQ389" s="172"/>
      <c r="HR389" s="172"/>
      <c r="HS389" s="172"/>
      <c r="HT389" s="172"/>
      <c r="HU389" s="172"/>
      <c r="HV389" s="172"/>
      <c r="HW389" s="172"/>
      <c r="HX389" s="172"/>
      <c r="HY389" s="172"/>
      <c r="HZ389" s="172"/>
      <c r="IA389" s="172"/>
      <c r="IB389" s="172"/>
      <c r="IC389" s="172"/>
      <c r="ID389" s="172"/>
      <c r="IE389" s="172"/>
      <c r="IF389" s="172"/>
      <c r="IG389" s="172"/>
      <c r="IH389" s="172"/>
      <c r="II389" s="172"/>
      <c r="IJ389" s="172"/>
      <c r="IK389" s="172"/>
      <c r="IL389" s="172"/>
      <c r="IM389" s="172"/>
      <c r="IN389" s="172"/>
      <c r="IO389" s="172"/>
      <c r="IP389" s="172"/>
      <c r="IQ389" s="172"/>
      <c r="IR389" s="172"/>
      <c r="IS389" s="172"/>
      <c r="IT389" s="172"/>
    </row>
    <row r="390" spans="1:254" x14ac:dyDescent="0.2">
      <c r="A390" s="206" t="s">
        <v>586</v>
      </c>
      <c r="B390" s="290">
        <v>510</v>
      </c>
      <c r="C390" s="207" t="s">
        <v>297</v>
      </c>
      <c r="D390" s="294" t="s">
        <v>335</v>
      </c>
      <c r="E390" s="207" t="s">
        <v>360</v>
      </c>
      <c r="F390" s="285" t="s">
        <v>312</v>
      </c>
      <c r="G390" s="209">
        <v>97.71</v>
      </c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  <c r="BG390" s="172"/>
      <c r="BH390" s="172"/>
      <c r="BI390" s="172"/>
      <c r="BJ390" s="172"/>
      <c r="BK390" s="172"/>
      <c r="BL390" s="172"/>
      <c r="BM390" s="172"/>
      <c r="BN390" s="172"/>
      <c r="BO390" s="172"/>
      <c r="BP390" s="172"/>
      <c r="BQ390" s="172"/>
      <c r="BR390" s="172"/>
      <c r="BS390" s="172"/>
      <c r="BT390" s="172"/>
      <c r="BU390" s="172"/>
      <c r="BV390" s="172"/>
      <c r="BW390" s="172"/>
      <c r="BX390" s="172"/>
      <c r="BY390" s="172"/>
      <c r="BZ390" s="172"/>
      <c r="CA390" s="172"/>
      <c r="CB390" s="172"/>
      <c r="CC390" s="172"/>
      <c r="CD390" s="172"/>
      <c r="CE390" s="172"/>
      <c r="CF390" s="172"/>
      <c r="CG390" s="172"/>
      <c r="CH390" s="172"/>
      <c r="CI390" s="172"/>
      <c r="CJ390" s="172"/>
      <c r="CK390" s="172"/>
      <c r="CL390" s="172"/>
      <c r="CM390" s="172"/>
      <c r="CN390" s="172"/>
      <c r="CO390" s="172"/>
      <c r="CP390" s="172"/>
      <c r="CQ390" s="172"/>
      <c r="CR390" s="172"/>
      <c r="CS390" s="172"/>
      <c r="CT390" s="172"/>
      <c r="CU390" s="172"/>
      <c r="CV390" s="172"/>
      <c r="CW390" s="172"/>
      <c r="CX390" s="172"/>
      <c r="CY390" s="172"/>
      <c r="CZ390" s="172"/>
      <c r="DA390" s="172"/>
      <c r="DB390" s="172"/>
      <c r="DC390" s="172"/>
      <c r="DD390" s="172"/>
      <c r="DE390" s="172"/>
      <c r="DF390" s="172"/>
      <c r="DG390" s="172"/>
      <c r="DH390" s="172"/>
      <c r="DI390" s="172"/>
      <c r="DJ390" s="172"/>
      <c r="DK390" s="172"/>
      <c r="DL390" s="172"/>
      <c r="DM390" s="172"/>
      <c r="DN390" s="172"/>
      <c r="DO390" s="172"/>
      <c r="DP390" s="172"/>
      <c r="DQ390" s="172"/>
      <c r="DR390" s="172"/>
      <c r="DS390" s="172"/>
      <c r="DT390" s="172"/>
      <c r="DU390" s="172"/>
      <c r="DV390" s="172"/>
      <c r="DW390" s="172"/>
      <c r="DX390" s="172"/>
      <c r="DY390" s="172"/>
      <c r="DZ390" s="172"/>
      <c r="EA390" s="172"/>
      <c r="EB390" s="172"/>
      <c r="EC390" s="172"/>
      <c r="ED390" s="172"/>
      <c r="EE390" s="172"/>
      <c r="EF390" s="172"/>
      <c r="EG390" s="172"/>
      <c r="EH390" s="172"/>
      <c r="EI390" s="172"/>
      <c r="EJ390" s="172"/>
      <c r="EK390" s="172"/>
      <c r="EL390" s="172"/>
      <c r="EM390" s="172"/>
      <c r="EN390" s="172"/>
      <c r="EO390" s="172"/>
      <c r="EP390" s="172"/>
      <c r="EQ390" s="172"/>
      <c r="ER390" s="172"/>
      <c r="ES390" s="172"/>
      <c r="ET390" s="172"/>
      <c r="EU390" s="172"/>
      <c r="EV390" s="172"/>
      <c r="EW390" s="172"/>
      <c r="EX390" s="172"/>
      <c r="EY390" s="172"/>
      <c r="EZ390" s="172"/>
      <c r="FA390" s="172"/>
      <c r="FB390" s="172"/>
      <c r="FC390" s="172"/>
      <c r="FD390" s="172"/>
      <c r="FE390" s="172"/>
      <c r="FF390" s="172"/>
      <c r="FG390" s="172"/>
      <c r="FH390" s="172"/>
      <c r="FI390" s="172"/>
      <c r="FJ390" s="172"/>
      <c r="FK390" s="172"/>
      <c r="FL390" s="172"/>
      <c r="FM390" s="172"/>
      <c r="FN390" s="172"/>
      <c r="FO390" s="172"/>
      <c r="FP390" s="172"/>
      <c r="FQ390" s="172"/>
      <c r="FR390" s="172"/>
      <c r="FS390" s="172"/>
      <c r="FT390" s="172"/>
      <c r="FU390" s="172"/>
      <c r="FV390" s="172"/>
      <c r="FW390" s="172"/>
      <c r="FX390" s="172"/>
      <c r="FY390" s="172"/>
      <c r="FZ390" s="172"/>
      <c r="GA390" s="172"/>
      <c r="GB390" s="172"/>
      <c r="GC390" s="172"/>
      <c r="GD390" s="172"/>
      <c r="GE390" s="172"/>
      <c r="GF390" s="172"/>
      <c r="GG390" s="172"/>
      <c r="GH390" s="172"/>
      <c r="GI390" s="172"/>
      <c r="GJ390" s="172"/>
      <c r="GK390" s="172"/>
      <c r="GL390" s="172"/>
      <c r="GM390" s="172"/>
      <c r="GN390" s="172"/>
      <c r="GO390" s="172"/>
      <c r="GP390" s="172"/>
      <c r="GQ390" s="172"/>
      <c r="GR390" s="172"/>
      <c r="GS390" s="172"/>
      <c r="GT390" s="172"/>
      <c r="GU390" s="172"/>
      <c r="GV390" s="172"/>
      <c r="GW390" s="172"/>
      <c r="GX390" s="172"/>
      <c r="GY390" s="172"/>
      <c r="GZ390" s="172"/>
      <c r="HA390" s="172"/>
      <c r="HB390" s="172"/>
      <c r="HC390" s="172"/>
      <c r="HD390" s="172"/>
      <c r="HE390" s="172"/>
      <c r="HF390" s="172"/>
      <c r="HG390" s="172"/>
      <c r="HH390" s="172"/>
      <c r="HI390" s="172"/>
      <c r="HJ390" s="172"/>
      <c r="HK390" s="172"/>
      <c r="HL390" s="172"/>
      <c r="HM390" s="172"/>
      <c r="HN390" s="172"/>
      <c r="HO390" s="172"/>
      <c r="HP390" s="172"/>
      <c r="HQ390" s="172"/>
      <c r="HR390" s="172"/>
      <c r="HS390" s="172"/>
      <c r="HT390" s="172"/>
      <c r="HU390" s="172"/>
      <c r="HV390" s="172"/>
      <c r="HW390" s="172"/>
      <c r="HX390" s="172"/>
      <c r="HY390" s="172"/>
      <c r="HZ390" s="172"/>
      <c r="IA390" s="172"/>
      <c r="IB390" s="172"/>
      <c r="IC390" s="172"/>
      <c r="ID390" s="172"/>
      <c r="IE390" s="172"/>
      <c r="IF390" s="172"/>
      <c r="IG390" s="172"/>
      <c r="IH390" s="172"/>
      <c r="II390" s="172"/>
      <c r="IJ390" s="172"/>
      <c r="IK390" s="172"/>
      <c r="IL390" s="172"/>
      <c r="IM390" s="172"/>
      <c r="IN390" s="172"/>
      <c r="IO390" s="172"/>
      <c r="IP390" s="172"/>
      <c r="IQ390" s="172"/>
      <c r="IR390" s="172"/>
      <c r="IS390" s="172"/>
      <c r="IT390" s="172"/>
    </row>
    <row r="391" spans="1:254" x14ac:dyDescent="0.2">
      <c r="A391" s="206" t="s">
        <v>361</v>
      </c>
      <c r="B391" s="290">
        <v>510</v>
      </c>
      <c r="C391" s="207" t="s">
        <v>297</v>
      </c>
      <c r="D391" s="294" t="s">
        <v>335</v>
      </c>
      <c r="E391" s="207" t="s">
        <v>360</v>
      </c>
      <c r="F391" s="296" t="s">
        <v>362</v>
      </c>
      <c r="G391" s="306">
        <v>9</v>
      </c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72"/>
      <c r="BM391" s="172"/>
      <c r="BN391" s="172"/>
      <c r="BO391" s="172"/>
      <c r="BP391" s="172"/>
      <c r="BQ391" s="172"/>
      <c r="BR391" s="172"/>
      <c r="BS391" s="172"/>
      <c r="BT391" s="172"/>
      <c r="BU391" s="172"/>
      <c r="BV391" s="172"/>
      <c r="BW391" s="172"/>
      <c r="BX391" s="172"/>
      <c r="BY391" s="172"/>
      <c r="BZ391" s="172"/>
      <c r="CA391" s="172"/>
      <c r="CB391" s="172"/>
      <c r="CC391" s="172"/>
      <c r="CD391" s="172"/>
      <c r="CE391" s="172"/>
      <c r="CF391" s="172"/>
      <c r="CG391" s="172"/>
      <c r="CH391" s="172"/>
      <c r="CI391" s="172"/>
      <c r="CJ391" s="172"/>
      <c r="CK391" s="172"/>
      <c r="CL391" s="172"/>
      <c r="CM391" s="172"/>
      <c r="CN391" s="172"/>
      <c r="CO391" s="172"/>
      <c r="CP391" s="172"/>
      <c r="CQ391" s="172"/>
      <c r="CR391" s="172"/>
      <c r="CS391" s="172"/>
      <c r="CT391" s="172"/>
      <c r="CU391" s="172"/>
      <c r="CV391" s="172"/>
      <c r="CW391" s="172"/>
      <c r="CX391" s="172"/>
      <c r="CY391" s="172"/>
      <c r="CZ391" s="172"/>
      <c r="DA391" s="172"/>
      <c r="DB391" s="172"/>
      <c r="DC391" s="172"/>
      <c r="DD391" s="172"/>
      <c r="DE391" s="172"/>
      <c r="DF391" s="172"/>
      <c r="DG391" s="172"/>
      <c r="DH391" s="172"/>
      <c r="DI391" s="172"/>
      <c r="DJ391" s="172"/>
      <c r="DK391" s="172"/>
      <c r="DL391" s="172"/>
      <c r="DM391" s="172"/>
      <c r="DN391" s="172"/>
      <c r="DO391" s="172"/>
      <c r="DP391" s="172"/>
      <c r="DQ391" s="172"/>
      <c r="DR391" s="172"/>
      <c r="DS391" s="172"/>
      <c r="DT391" s="172"/>
      <c r="DU391" s="172"/>
      <c r="DV391" s="172"/>
      <c r="DW391" s="172"/>
      <c r="DX391" s="172"/>
      <c r="DY391" s="172"/>
      <c r="DZ391" s="172"/>
      <c r="EA391" s="172"/>
      <c r="EB391" s="172"/>
      <c r="EC391" s="172"/>
      <c r="ED391" s="172"/>
      <c r="EE391" s="172"/>
      <c r="EF391" s="172"/>
      <c r="EG391" s="172"/>
      <c r="EH391" s="172"/>
      <c r="EI391" s="172"/>
      <c r="EJ391" s="172"/>
      <c r="EK391" s="172"/>
      <c r="EL391" s="172"/>
      <c r="EM391" s="172"/>
      <c r="EN391" s="172"/>
      <c r="EO391" s="172"/>
      <c r="EP391" s="172"/>
      <c r="EQ391" s="172"/>
      <c r="ER391" s="172"/>
      <c r="ES391" s="172"/>
      <c r="ET391" s="172"/>
      <c r="EU391" s="172"/>
      <c r="EV391" s="172"/>
      <c r="EW391" s="172"/>
      <c r="EX391" s="172"/>
      <c r="EY391" s="172"/>
      <c r="EZ391" s="172"/>
      <c r="FA391" s="172"/>
      <c r="FB391" s="172"/>
      <c r="FC391" s="172"/>
      <c r="FD391" s="172"/>
      <c r="FE391" s="172"/>
      <c r="FF391" s="172"/>
      <c r="FG391" s="172"/>
      <c r="FH391" s="172"/>
      <c r="FI391" s="172"/>
      <c r="FJ391" s="172"/>
      <c r="FK391" s="172"/>
      <c r="FL391" s="172"/>
      <c r="FM391" s="172"/>
      <c r="FN391" s="172"/>
      <c r="FO391" s="172"/>
      <c r="FP391" s="172"/>
      <c r="FQ391" s="172"/>
      <c r="FR391" s="172"/>
      <c r="FS391" s="172"/>
      <c r="FT391" s="172"/>
      <c r="FU391" s="172"/>
      <c r="FV391" s="172"/>
      <c r="FW391" s="172"/>
      <c r="FX391" s="172"/>
      <c r="FY391" s="172"/>
      <c r="FZ391" s="172"/>
      <c r="GA391" s="172"/>
      <c r="GB391" s="172"/>
      <c r="GC391" s="172"/>
      <c r="GD391" s="172"/>
      <c r="GE391" s="172"/>
      <c r="GF391" s="172"/>
      <c r="GG391" s="172"/>
      <c r="GH391" s="172"/>
      <c r="GI391" s="172"/>
      <c r="GJ391" s="172"/>
      <c r="GK391" s="172"/>
      <c r="GL391" s="172"/>
      <c r="GM391" s="172"/>
      <c r="GN391" s="172"/>
      <c r="GO391" s="172"/>
      <c r="GP391" s="172"/>
      <c r="GQ391" s="172"/>
      <c r="GR391" s="172"/>
      <c r="GS391" s="172"/>
      <c r="GT391" s="172"/>
      <c r="GU391" s="172"/>
      <c r="GV391" s="172"/>
      <c r="GW391" s="172"/>
      <c r="GX391" s="172"/>
      <c r="GY391" s="172"/>
      <c r="GZ391" s="172"/>
      <c r="HA391" s="172"/>
      <c r="HB391" s="172"/>
      <c r="HC391" s="172"/>
      <c r="HD391" s="172"/>
      <c r="HE391" s="172"/>
      <c r="HF391" s="172"/>
      <c r="HG391" s="172"/>
      <c r="HH391" s="172"/>
      <c r="HI391" s="172"/>
      <c r="HJ391" s="172"/>
      <c r="HK391" s="172"/>
      <c r="HL391" s="172"/>
      <c r="HM391" s="172"/>
      <c r="HN391" s="172"/>
      <c r="HO391" s="172"/>
      <c r="HP391" s="172"/>
      <c r="HQ391" s="172"/>
      <c r="HR391" s="172"/>
      <c r="HS391" s="172"/>
      <c r="HT391" s="172"/>
      <c r="HU391" s="172"/>
      <c r="HV391" s="172"/>
      <c r="HW391" s="172"/>
      <c r="HX391" s="172"/>
      <c r="HY391" s="172"/>
      <c r="HZ391" s="172"/>
      <c r="IA391" s="172"/>
      <c r="IB391" s="172"/>
      <c r="IC391" s="172"/>
      <c r="ID391" s="172"/>
      <c r="IE391" s="172"/>
      <c r="IF391" s="172"/>
      <c r="IG391" s="172"/>
      <c r="IH391" s="172"/>
      <c r="II391" s="172"/>
      <c r="IJ391" s="172"/>
      <c r="IK391" s="172"/>
      <c r="IL391" s="172"/>
      <c r="IM391" s="172"/>
      <c r="IN391" s="172"/>
      <c r="IO391" s="172"/>
      <c r="IP391" s="172"/>
      <c r="IQ391" s="172"/>
      <c r="IR391" s="172"/>
      <c r="IS391" s="172"/>
      <c r="IT391" s="172"/>
    </row>
    <row r="392" spans="1:254" ht="18" customHeight="1" x14ac:dyDescent="0.2">
      <c r="A392" s="350" t="s">
        <v>575</v>
      </c>
      <c r="B392" s="351"/>
      <c r="C392" s="351"/>
      <c r="D392" s="351"/>
      <c r="E392" s="351"/>
      <c r="F392" s="352"/>
      <c r="G392" s="297">
        <f>SUM(G10+G23+G312+G375+G383)</f>
        <v>1092323.4800000002</v>
      </c>
    </row>
    <row r="396" spans="1:254" x14ac:dyDescent="0.2">
      <c r="G396" s="299"/>
    </row>
    <row r="404" spans="1:7" x14ac:dyDescent="0.2">
      <c r="A404" s="178"/>
      <c r="B404" s="178"/>
      <c r="C404" s="178"/>
      <c r="D404" s="178"/>
      <c r="E404" s="178"/>
      <c r="F404" s="178"/>
      <c r="G404" s="178"/>
    </row>
    <row r="405" spans="1:7" x14ac:dyDescent="0.2">
      <c r="A405" s="178"/>
      <c r="B405" s="178"/>
      <c r="C405" s="178"/>
      <c r="D405" s="178"/>
      <c r="E405" s="178"/>
      <c r="F405" s="178"/>
      <c r="G405" s="178"/>
    </row>
    <row r="406" spans="1:7" x14ac:dyDescent="0.2">
      <c r="A406" s="178"/>
      <c r="B406" s="178"/>
      <c r="C406" s="178"/>
      <c r="D406" s="178"/>
      <c r="E406" s="178"/>
      <c r="F406" s="178"/>
      <c r="G406" s="178"/>
    </row>
  </sheetData>
  <mergeCells count="9">
    <mergeCell ref="A392:F392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tabSelected="1" workbookViewId="0">
      <selection activeCell="B3" sqref="B3:C3"/>
    </sheetView>
  </sheetViews>
  <sheetFormatPr defaultRowHeight="12.75" x14ac:dyDescent="0.2"/>
  <cols>
    <col min="1" max="1" width="24.140625" style="309" customWidth="1"/>
    <col min="2" max="2" width="50.5703125" style="309" customWidth="1"/>
    <col min="3" max="3" width="18.85546875" style="309" customWidth="1"/>
    <col min="4" max="4" width="13.5703125" style="310" customWidth="1"/>
    <col min="5" max="6" width="8.85546875" style="310"/>
    <col min="7" max="256" width="8.85546875" style="309"/>
    <col min="257" max="257" width="24.140625" style="309" customWidth="1"/>
    <col min="258" max="258" width="43.140625" style="309" customWidth="1"/>
    <col min="259" max="259" width="13.140625" style="309" customWidth="1"/>
    <col min="260" max="260" width="13.5703125" style="309" customWidth="1"/>
    <col min="261" max="512" width="8.85546875" style="309"/>
    <col min="513" max="513" width="24.140625" style="309" customWidth="1"/>
    <col min="514" max="514" width="43.140625" style="309" customWidth="1"/>
    <col min="515" max="515" width="13.140625" style="309" customWidth="1"/>
    <col min="516" max="516" width="13.5703125" style="309" customWidth="1"/>
    <col min="517" max="768" width="8.85546875" style="309"/>
    <col min="769" max="769" width="24.140625" style="309" customWidth="1"/>
    <col min="770" max="770" width="43.140625" style="309" customWidth="1"/>
    <col min="771" max="771" width="13.140625" style="309" customWidth="1"/>
    <col min="772" max="772" width="13.5703125" style="309" customWidth="1"/>
    <col min="773" max="1024" width="8.85546875" style="309"/>
    <col min="1025" max="1025" width="24.140625" style="309" customWidth="1"/>
    <col min="1026" max="1026" width="43.140625" style="309" customWidth="1"/>
    <col min="1027" max="1027" width="13.140625" style="309" customWidth="1"/>
    <col min="1028" max="1028" width="13.5703125" style="309" customWidth="1"/>
    <col min="1029" max="1280" width="8.85546875" style="309"/>
    <col min="1281" max="1281" width="24.140625" style="309" customWidth="1"/>
    <col min="1282" max="1282" width="43.140625" style="309" customWidth="1"/>
    <col min="1283" max="1283" width="13.140625" style="309" customWidth="1"/>
    <col min="1284" max="1284" width="13.5703125" style="309" customWidth="1"/>
    <col min="1285" max="1536" width="8.85546875" style="309"/>
    <col min="1537" max="1537" width="24.140625" style="309" customWidth="1"/>
    <col min="1538" max="1538" width="43.140625" style="309" customWidth="1"/>
    <col min="1539" max="1539" width="13.140625" style="309" customWidth="1"/>
    <col min="1540" max="1540" width="13.5703125" style="309" customWidth="1"/>
    <col min="1541" max="1792" width="8.85546875" style="309"/>
    <col min="1793" max="1793" width="24.140625" style="309" customWidth="1"/>
    <col min="1794" max="1794" width="43.140625" style="309" customWidth="1"/>
    <col min="1795" max="1795" width="13.140625" style="309" customWidth="1"/>
    <col min="1796" max="1796" width="13.5703125" style="309" customWidth="1"/>
    <col min="1797" max="2048" width="8.85546875" style="309"/>
    <col min="2049" max="2049" width="24.140625" style="309" customWidth="1"/>
    <col min="2050" max="2050" width="43.140625" style="309" customWidth="1"/>
    <col min="2051" max="2051" width="13.140625" style="309" customWidth="1"/>
    <col min="2052" max="2052" width="13.5703125" style="309" customWidth="1"/>
    <col min="2053" max="2304" width="8.85546875" style="309"/>
    <col min="2305" max="2305" width="24.140625" style="309" customWidth="1"/>
    <col min="2306" max="2306" width="43.140625" style="309" customWidth="1"/>
    <col min="2307" max="2307" width="13.140625" style="309" customWidth="1"/>
    <col min="2308" max="2308" width="13.5703125" style="309" customWidth="1"/>
    <col min="2309" max="2560" width="8.85546875" style="309"/>
    <col min="2561" max="2561" width="24.140625" style="309" customWidth="1"/>
    <col min="2562" max="2562" width="43.140625" style="309" customWidth="1"/>
    <col min="2563" max="2563" width="13.140625" style="309" customWidth="1"/>
    <col min="2564" max="2564" width="13.5703125" style="309" customWidth="1"/>
    <col min="2565" max="2816" width="8.85546875" style="309"/>
    <col min="2817" max="2817" width="24.140625" style="309" customWidth="1"/>
    <col min="2818" max="2818" width="43.140625" style="309" customWidth="1"/>
    <col min="2819" max="2819" width="13.140625" style="309" customWidth="1"/>
    <col min="2820" max="2820" width="13.5703125" style="309" customWidth="1"/>
    <col min="2821" max="3072" width="8.85546875" style="309"/>
    <col min="3073" max="3073" width="24.140625" style="309" customWidth="1"/>
    <col min="3074" max="3074" width="43.140625" style="309" customWidth="1"/>
    <col min="3075" max="3075" width="13.140625" style="309" customWidth="1"/>
    <col min="3076" max="3076" width="13.5703125" style="309" customWidth="1"/>
    <col min="3077" max="3328" width="8.85546875" style="309"/>
    <col min="3329" max="3329" width="24.140625" style="309" customWidth="1"/>
    <col min="3330" max="3330" width="43.140625" style="309" customWidth="1"/>
    <col min="3331" max="3331" width="13.140625" style="309" customWidth="1"/>
    <col min="3332" max="3332" width="13.5703125" style="309" customWidth="1"/>
    <col min="3333" max="3584" width="8.85546875" style="309"/>
    <col min="3585" max="3585" width="24.140625" style="309" customWidth="1"/>
    <col min="3586" max="3586" width="43.140625" style="309" customWidth="1"/>
    <col min="3587" max="3587" width="13.140625" style="309" customWidth="1"/>
    <col min="3588" max="3588" width="13.5703125" style="309" customWidth="1"/>
    <col min="3589" max="3840" width="8.85546875" style="309"/>
    <col min="3841" max="3841" width="24.140625" style="309" customWidth="1"/>
    <col min="3842" max="3842" width="43.140625" style="309" customWidth="1"/>
    <col min="3843" max="3843" width="13.140625" style="309" customWidth="1"/>
    <col min="3844" max="3844" width="13.5703125" style="309" customWidth="1"/>
    <col min="3845" max="4096" width="8.85546875" style="309"/>
    <col min="4097" max="4097" width="24.140625" style="309" customWidth="1"/>
    <col min="4098" max="4098" width="43.140625" style="309" customWidth="1"/>
    <col min="4099" max="4099" width="13.140625" style="309" customWidth="1"/>
    <col min="4100" max="4100" width="13.5703125" style="309" customWidth="1"/>
    <col min="4101" max="4352" width="8.85546875" style="309"/>
    <col min="4353" max="4353" width="24.140625" style="309" customWidth="1"/>
    <col min="4354" max="4354" width="43.140625" style="309" customWidth="1"/>
    <col min="4355" max="4355" width="13.140625" style="309" customWidth="1"/>
    <col min="4356" max="4356" width="13.5703125" style="309" customWidth="1"/>
    <col min="4357" max="4608" width="8.85546875" style="309"/>
    <col min="4609" max="4609" width="24.140625" style="309" customWidth="1"/>
    <col min="4610" max="4610" width="43.140625" style="309" customWidth="1"/>
    <col min="4611" max="4611" width="13.140625" style="309" customWidth="1"/>
    <col min="4612" max="4612" width="13.5703125" style="309" customWidth="1"/>
    <col min="4613" max="4864" width="8.85546875" style="309"/>
    <col min="4865" max="4865" width="24.140625" style="309" customWidth="1"/>
    <col min="4866" max="4866" width="43.140625" style="309" customWidth="1"/>
    <col min="4867" max="4867" width="13.140625" style="309" customWidth="1"/>
    <col min="4868" max="4868" width="13.5703125" style="309" customWidth="1"/>
    <col min="4869" max="5120" width="8.85546875" style="309"/>
    <col min="5121" max="5121" width="24.140625" style="309" customWidth="1"/>
    <col min="5122" max="5122" width="43.140625" style="309" customWidth="1"/>
    <col min="5123" max="5123" width="13.140625" style="309" customWidth="1"/>
    <col min="5124" max="5124" width="13.5703125" style="309" customWidth="1"/>
    <col min="5125" max="5376" width="8.85546875" style="309"/>
    <col min="5377" max="5377" width="24.140625" style="309" customWidth="1"/>
    <col min="5378" max="5378" width="43.140625" style="309" customWidth="1"/>
    <col min="5379" max="5379" width="13.140625" style="309" customWidth="1"/>
    <col min="5380" max="5380" width="13.5703125" style="309" customWidth="1"/>
    <col min="5381" max="5632" width="8.85546875" style="309"/>
    <col min="5633" max="5633" width="24.140625" style="309" customWidth="1"/>
    <col min="5634" max="5634" width="43.140625" style="309" customWidth="1"/>
    <col min="5635" max="5635" width="13.140625" style="309" customWidth="1"/>
    <col min="5636" max="5636" width="13.5703125" style="309" customWidth="1"/>
    <col min="5637" max="5888" width="8.85546875" style="309"/>
    <col min="5889" max="5889" width="24.140625" style="309" customWidth="1"/>
    <col min="5890" max="5890" width="43.140625" style="309" customWidth="1"/>
    <col min="5891" max="5891" width="13.140625" style="309" customWidth="1"/>
    <col min="5892" max="5892" width="13.5703125" style="309" customWidth="1"/>
    <col min="5893" max="6144" width="8.85546875" style="309"/>
    <col min="6145" max="6145" width="24.140625" style="309" customWidth="1"/>
    <col min="6146" max="6146" width="43.140625" style="309" customWidth="1"/>
    <col min="6147" max="6147" width="13.140625" style="309" customWidth="1"/>
    <col min="6148" max="6148" width="13.5703125" style="309" customWidth="1"/>
    <col min="6149" max="6400" width="8.85546875" style="309"/>
    <col min="6401" max="6401" width="24.140625" style="309" customWidth="1"/>
    <col min="6402" max="6402" width="43.140625" style="309" customWidth="1"/>
    <col min="6403" max="6403" width="13.140625" style="309" customWidth="1"/>
    <col min="6404" max="6404" width="13.5703125" style="309" customWidth="1"/>
    <col min="6405" max="6656" width="8.85546875" style="309"/>
    <col min="6657" max="6657" width="24.140625" style="309" customWidth="1"/>
    <col min="6658" max="6658" width="43.140625" style="309" customWidth="1"/>
    <col min="6659" max="6659" width="13.140625" style="309" customWidth="1"/>
    <col min="6660" max="6660" width="13.5703125" style="309" customWidth="1"/>
    <col min="6661" max="6912" width="8.85546875" style="309"/>
    <col min="6913" max="6913" width="24.140625" style="309" customWidth="1"/>
    <col min="6914" max="6914" width="43.140625" style="309" customWidth="1"/>
    <col min="6915" max="6915" width="13.140625" style="309" customWidth="1"/>
    <col min="6916" max="6916" width="13.5703125" style="309" customWidth="1"/>
    <col min="6917" max="7168" width="8.85546875" style="309"/>
    <col min="7169" max="7169" width="24.140625" style="309" customWidth="1"/>
    <col min="7170" max="7170" width="43.140625" style="309" customWidth="1"/>
    <col min="7171" max="7171" width="13.140625" style="309" customWidth="1"/>
    <col min="7172" max="7172" width="13.5703125" style="309" customWidth="1"/>
    <col min="7173" max="7424" width="8.85546875" style="309"/>
    <col min="7425" max="7425" width="24.140625" style="309" customWidth="1"/>
    <col min="7426" max="7426" width="43.140625" style="309" customWidth="1"/>
    <col min="7427" max="7427" width="13.140625" style="309" customWidth="1"/>
    <col min="7428" max="7428" width="13.5703125" style="309" customWidth="1"/>
    <col min="7429" max="7680" width="8.85546875" style="309"/>
    <col min="7681" max="7681" width="24.140625" style="309" customWidth="1"/>
    <col min="7682" max="7682" width="43.140625" style="309" customWidth="1"/>
    <col min="7683" max="7683" width="13.140625" style="309" customWidth="1"/>
    <col min="7684" max="7684" width="13.5703125" style="309" customWidth="1"/>
    <col min="7685" max="7936" width="8.85546875" style="309"/>
    <col min="7937" max="7937" width="24.140625" style="309" customWidth="1"/>
    <col min="7938" max="7938" width="43.140625" style="309" customWidth="1"/>
    <col min="7939" max="7939" width="13.140625" style="309" customWidth="1"/>
    <col min="7940" max="7940" width="13.5703125" style="309" customWidth="1"/>
    <col min="7941" max="8192" width="8.85546875" style="309"/>
    <col min="8193" max="8193" width="24.140625" style="309" customWidth="1"/>
    <col min="8194" max="8194" width="43.140625" style="309" customWidth="1"/>
    <col min="8195" max="8195" width="13.140625" style="309" customWidth="1"/>
    <col min="8196" max="8196" width="13.5703125" style="309" customWidth="1"/>
    <col min="8197" max="8448" width="8.85546875" style="309"/>
    <col min="8449" max="8449" width="24.140625" style="309" customWidth="1"/>
    <col min="8450" max="8450" width="43.140625" style="309" customWidth="1"/>
    <col min="8451" max="8451" width="13.140625" style="309" customWidth="1"/>
    <col min="8452" max="8452" width="13.5703125" style="309" customWidth="1"/>
    <col min="8453" max="8704" width="8.85546875" style="309"/>
    <col min="8705" max="8705" width="24.140625" style="309" customWidth="1"/>
    <col min="8706" max="8706" width="43.140625" style="309" customWidth="1"/>
    <col min="8707" max="8707" width="13.140625" style="309" customWidth="1"/>
    <col min="8708" max="8708" width="13.5703125" style="309" customWidth="1"/>
    <col min="8709" max="8960" width="8.85546875" style="309"/>
    <col min="8961" max="8961" width="24.140625" style="309" customWidth="1"/>
    <col min="8962" max="8962" width="43.140625" style="309" customWidth="1"/>
    <col min="8963" max="8963" width="13.140625" style="309" customWidth="1"/>
    <col min="8964" max="8964" width="13.5703125" style="309" customWidth="1"/>
    <col min="8965" max="9216" width="8.85546875" style="309"/>
    <col min="9217" max="9217" width="24.140625" style="309" customWidth="1"/>
    <col min="9218" max="9218" width="43.140625" style="309" customWidth="1"/>
    <col min="9219" max="9219" width="13.140625" style="309" customWidth="1"/>
    <col min="9220" max="9220" width="13.5703125" style="309" customWidth="1"/>
    <col min="9221" max="9472" width="8.85546875" style="309"/>
    <col min="9473" max="9473" width="24.140625" style="309" customWidth="1"/>
    <col min="9474" max="9474" width="43.140625" style="309" customWidth="1"/>
    <col min="9475" max="9475" width="13.140625" style="309" customWidth="1"/>
    <col min="9476" max="9476" width="13.5703125" style="309" customWidth="1"/>
    <col min="9477" max="9728" width="8.85546875" style="309"/>
    <col min="9729" max="9729" width="24.140625" style="309" customWidth="1"/>
    <col min="9730" max="9730" width="43.140625" style="309" customWidth="1"/>
    <col min="9731" max="9731" width="13.140625" style="309" customWidth="1"/>
    <col min="9732" max="9732" width="13.5703125" style="309" customWidth="1"/>
    <col min="9733" max="9984" width="8.85546875" style="309"/>
    <col min="9985" max="9985" width="24.140625" style="309" customWidth="1"/>
    <col min="9986" max="9986" width="43.140625" style="309" customWidth="1"/>
    <col min="9987" max="9987" width="13.140625" style="309" customWidth="1"/>
    <col min="9988" max="9988" width="13.5703125" style="309" customWidth="1"/>
    <col min="9989" max="10240" width="8.85546875" style="309"/>
    <col min="10241" max="10241" width="24.140625" style="309" customWidth="1"/>
    <col min="10242" max="10242" width="43.140625" style="309" customWidth="1"/>
    <col min="10243" max="10243" width="13.140625" style="309" customWidth="1"/>
    <col min="10244" max="10244" width="13.5703125" style="309" customWidth="1"/>
    <col min="10245" max="10496" width="8.85546875" style="309"/>
    <col min="10497" max="10497" width="24.140625" style="309" customWidth="1"/>
    <col min="10498" max="10498" width="43.140625" style="309" customWidth="1"/>
    <col min="10499" max="10499" width="13.140625" style="309" customWidth="1"/>
    <col min="10500" max="10500" width="13.5703125" style="309" customWidth="1"/>
    <col min="10501" max="10752" width="8.85546875" style="309"/>
    <col min="10753" max="10753" width="24.140625" style="309" customWidth="1"/>
    <col min="10754" max="10754" width="43.140625" style="309" customWidth="1"/>
    <col min="10755" max="10755" width="13.140625" style="309" customWidth="1"/>
    <col min="10756" max="10756" width="13.5703125" style="309" customWidth="1"/>
    <col min="10757" max="11008" width="8.85546875" style="309"/>
    <col min="11009" max="11009" width="24.140625" style="309" customWidth="1"/>
    <col min="11010" max="11010" width="43.140625" style="309" customWidth="1"/>
    <col min="11011" max="11011" width="13.140625" style="309" customWidth="1"/>
    <col min="11012" max="11012" width="13.5703125" style="309" customWidth="1"/>
    <col min="11013" max="11264" width="8.85546875" style="309"/>
    <col min="11265" max="11265" width="24.140625" style="309" customWidth="1"/>
    <col min="11266" max="11266" width="43.140625" style="309" customWidth="1"/>
    <col min="11267" max="11267" width="13.140625" style="309" customWidth="1"/>
    <col min="11268" max="11268" width="13.5703125" style="309" customWidth="1"/>
    <col min="11269" max="11520" width="8.85546875" style="309"/>
    <col min="11521" max="11521" width="24.140625" style="309" customWidth="1"/>
    <col min="11522" max="11522" width="43.140625" style="309" customWidth="1"/>
    <col min="11523" max="11523" width="13.140625" style="309" customWidth="1"/>
    <col min="11524" max="11524" width="13.5703125" style="309" customWidth="1"/>
    <col min="11525" max="11776" width="8.85546875" style="309"/>
    <col min="11777" max="11777" width="24.140625" style="309" customWidth="1"/>
    <col min="11778" max="11778" width="43.140625" style="309" customWidth="1"/>
    <col min="11779" max="11779" width="13.140625" style="309" customWidth="1"/>
    <col min="11780" max="11780" width="13.5703125" style="309" customWidth="1"/>
    <col min="11781" max="12032" width="8.85546875" style="309"/>
    <col min="12033" max="12033" width="24.140625" style="309" customWidth="1"/>
    <col min="12034" max="12034" width="43.140625" style="309" customWidth="1"/>
    <col min="12035" max="12035" width="13.140625" style="309" customWidth="1"/>
    <col min="12036" max="12036" width="13.5703125" style="309" customWidth="1"/>
    <col min="12037" max="12288" width="8.85546875" style="309"/>
    <col min="12289" max="12289" width="24.140625" style="309" customWidth="1"/>
    <col min="12290" max="12290" width="43.140625" style="309" customWidth="1"/>
    <col min="12291" max="12291" width="13.140625" style="309" customWidth="1"/>
    <col min="12292" max="12292" width="13.5703125" style="309" customWidth="1"/>
    <col min="12293" max="12544" width="8.85546875" style="309"/>
    <col min="12545" max="12545" width="24.140625" style="309" customWidth="1"/>
    <col min="12546" max="12546" width="43.140625" style="309" customWidth="1"/>
    <col min="12547" max="12547" width="13.140625" style="309" customWidth="1"/>
    <col min="12548" max="12548" width="13.5703125" style="309" customWidth="1"/>
    <col min="12549" max="12800" width="8.85546875" style="309"/>
    <col min="12801" max="12801" width="24.140625" style="309" customWidth="1"/>
    <col min="12802" max="12802" width="43.140625" style="309" customWidth="1"/>
    <col min="12803" max="12803" width="13.140625" style="309" customWidth="1"/>
    <col min="12804" max="12804" width="13.5703125" style="309" customWidth="1"/>
    <col min="12805" max="13056" width="8.85546875" style="309"/>
    <col min="13057" max="13057" width="24.140625" style="309" customWidth="1"/>
    <col min="13058" max="13058" width="43.140625" style="309" customWidth="1"/>
    <col min="13059" max="13059" width="13.140625" style="309" customWidth="1"/>
    <col min="13060" max="13060" width="13.5703125" style="309" customWidth="1"/>
    <col min="13061" max="13312" width="8.85546875" style="309"/>
    <col min="13313" max="13313" width="24.140625" style="309" customWidth="1"/>
    <col min="13314" max="13314" width="43.140625" style="309" customWidth="1"/>
    <col min="13315" max="13315" width="13.140625" style="309" customWidth="1"/>
    <col min="13316" max="13316" width="13.5703125" style="309" customWidth="1"/>
    <col min="13317" max="13568" width="8.85546875" style="309"/>
    <col min="13569" max="13569" width="24.140625" style="309" customWidth="1"/>
    <col min="13570" max="13570" width="43.140625" style="309" customWidth="1"/>
    <col min="13571" max="13571" width="13.140625" style="309" customWidth="1"/>
    <col min="13572" max="13572" width="13.5703125" style="309" customWidth="1"/>
    <col min="13573" max="13824" width="8.85546875" style="309"/>
    <col min="13825" max="13825" width="24.140625" style="309" customWidth="1"/>
    <col min="13826" max="13826" width="43.140625" style="309" customWidth="1"/>
    <col min="13827" max="13827" width="13.140625" style="309" customWidth="1"/>
    <col min="13828" max="13828" width="13.5703125" style="309" customWidth="1"/>
    <col min="13829" max="14080" width="8.85546875" style="309"/>
    <col min="14081" max="14081" width="24.140625" style="309" customWidth="1"/>
    <col min="14082" max="14082" width="43.140625" style="309" customWidth="1"/>
    <col min="14083" max="14083" width="13.140625" style="309" customWidth="1"/>
    <col min="14084" max="14084" width="13.5703125" style="309" customWidth="1"/>
    <col min="14085" max="14336" width="8.85546875" style="309"/>
    <col min="14337" max="14337" width="24.140625" style="309" customWidth="1"/>
    <col min="14338" max="14338" width="43.140625" style="309" customWidth="1"/>
    <col min="14339" max="14339" width="13.140625" style="309" customWidth="1"/>
    <col min="14340" max="14340" width="13.5703125" style="309" customWidth="1"/>
    <col min="14341" max="14592" width="8.85546875" style="309"/>
    <col min="14593" max="14593" width="24.140625" style="309" customWidth="1"/>
    <col min="14594" max="14594" width="43.140625" style="309" customWidth="1"/>
    <col min="14595" max="14595" width="13.140625" style="309" customWidth="1"/>
    <col min="14596" max="14596" width="13.5703125" style="309" customWidth="1"/>
    <col min="14597" max="14848" width="8.85546875" style="309"/>
    <col min="14849" max="14849" width="24.140625" style="309" customWidth="1"/>
    <col min="14850" max="14850" width="43.140625" style="309" customWidth="1"/>
    <col min="14851" max="14851" width="13.140625" style="309" customWidth="1"/>
    <col min="14852" max="14852" width="13.5703125" style="309" customWidth="1"/>
    <col min="14853" max="15104" width="8.85546875" style="309"/>
    <col min="15105" max="15105" width="24.140625" style="309" customWidth="1"/>
    <col min="15106" max="15106" width="43.140625" style="309" customWidth="1"/>
    <col min="15107" max="15107" width="13.140625" style="309" customWidth="1"/>
    <col min="15108" max="15108" width="13.5703125" style="309" customWidth="1"/>
    <col min="15109" max="15360" width="8.85546875" style="309"/>
    <col min="15361" max="15361" width="24.140625" style="309" customWidth="1"/>
    <col min="15362" max="15362" width="43.140625" style="309" customWidth="1"/>
    <col min="15363" max="15363" width="13.140625" style="309" customWidth="1"/>
    <col min="15364" max="15364" width="13.5703125" style="309" customWidth="1"/>
    <col min="15365" max="15616" width="8.85546875" style="309"/>
    <col min="15617" max="15617" width="24.140625" style="309" customWidth="1"/>
    <col min="15618" max="15618" width="43.140625" style="309" customWidth="1"/>
    <col min="15619" max="15619" width="13.140625" style="309" customWidth="1"/>
    <col min="15620" max="15620" width="13.5703125" style="309" customWidth="1"/>
    <col min="15621" max="15872" width="8.85546875" style="309"/>
    <col min="15873" max="15873" width="24.140625" style="309" customWidth="1"/>
    <col min="15874" max="15874" width="43.140625" style="309" customWidth="1"/>
    <col min="15875" max="15875" width="13.140625" style="309" customWidth="1"/>
    <col min="15876" max="15876" width="13.5703125" style="309" customWidth="1"/>
    <col min="15877" max="16128" width="8.85546875" style="309"/>
    <col min="16129" max="16129" width="24.140625" style="309" customWidth="1"/>
    <col min="16130" max="16130" width="43.140625" style="309" customWidth="1"/>
    <col min="16131" max="16131" width="13.140625" style="309" customWidth="1"/>
    <col min="16132" max="16132" width="13.5703125" style="309" customWidth="1"/>
    <col min="16133" max="16384" width="8.85546875" style="309"/>
  </cols>
  <sheetData>
    <row r="1" spans="1:256" x14ac:dyDescent="0.2">
      <c r="B1" s="367" t="s">
        <v>646</v>
      </c>
      <c r="C1" s="367"/>
    </row>
    <row r="2" spans="1:256" x14ac:dyDescent="0.2">
      <c r="B2" s="367" t="s">
        <v>647</v>
      </c>
      <c r="C2" s="367"/>
    </row>
    <row r="3" spans="1:256" x14ac:dyDescent="0.2">
      <c r="B3" s="367" t="s">
        <v>680</v>
      </c>
      <c r="C3" s="367"/>
    </row>
    <row r="4" spans="1:256" ht="15" x14ac:dyDescent="0.25">
      <c r="A4" s="368" t="s">
        <v>648</v>
      </c>
      <c r="B4" s="369"/>
      <c r="C4" s="369"/>
      <c r="D4" s="311"/>
      <c r="E4" s="311"/>
      <c r="F4" s="311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312"/>
      <c r="IF4" s="312"/>
      <c r="IG4" s="312"/>
      <c r="IH4" s="312"/>
      <c r="II4" s="312"/>
      <c r="IJ4" s="312"/>
      <c r="IK4" s="312"/>
      <c r="IL4" s="312"/>
      <c r="IM4" s="312"/>
      <c r="IN4" s="312"/>
      <c r="IO4" s="312"/>
      <c r="IP4" s="312"/>
      <c r="IQ4" s="312"/>
      <c r="IR4" s="312"/>
      <c r="IS4" s="312"/>
      <c r="IT4" s="312"/>
      <c r="IU4" s="312"/>
      <c r="IV4" s="312"/>
    </row>
    <row r="5" spans="1:256" ht="15" x14ac:dyDescent="0.25">
      <c r="A5" s="368" t="s">
        <v>649</v>
      </c>
      <c r="B5" s="369"/>
      <c r="C5" s="369"/>
      <c r="D5" s="311"/>
      <c r="E5" s="311"/>
      <c r="F5" s="311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  <c r="IV5" s="312"/>
    </row>
    <row r="6" spans="1:256" ht="15" x14ac:dyDescent="0.25">
      <c r="A6" s="365" t="s">
        <v>674</v>
      </c>
      <c r="B6" s="366"/>
      <c r="C6" s="366"/>
      <c r="D6" s="311"/>
      <c r="E6" s="311"/>
      <c r="F6" s="311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  <c r="IR6" s="312"/>
      <c r="IS6" s="312"/>
      <c r="IT6" s="312"/>
      <c r="IU6" s="312"/>
      <c r="IV6" s="312"/>
    </row>
    <row r="7" spans="1:256" x14ac:dyDescent="0.2">
      <c r="B7" s="367"/>
      <c r="C7" s="367"/>
    </row>
    <row r="8" spans="1:256" ht="26.25" customHeight="1" x14ac:dyDescent="0.2">
      <c r="A8" s="313" t="s">
        <v>650</v>
      </c>
      <c r="B8" s="313" t="s">
        <v>651</v>
      </c>
      <c r="C8" s="334" t="s">
        <v>678</v>
      </c>
    </row>
    <row r="9" spans="1:256" ht="27.75" customHeight="1" x14ac:dyDescent="0.2">
      <c r="A9" s="373" t="s">
        <v>652</v>
      </c>
      <c r="B9" s="374"/>
      <c r="C9" s="335">
        <f>C10+C11</f>
        <v>0</v>
      </c>
    </row>
    <row r="10" spans="1:256" ht="25.5" x14ac:dyDescent="0.2">
      <c r="A10" s="314" t="s">
        <v>653</v>
      </c>
      <c r="B10" s="315" t="s">
        <v>654</v>
      </c>
      <c r="C10" s="336">
        <v>0</v>
      </c>
    </row>
    <row r="11" spans="1:256" ht="25.5" x14ac:dyDescent="0.2">
      <c r="A11" s="314" t="s">
        <v>655</v>
      </c>
      <c r="B11" s="315" t="s">
        <v>656</v>
      </c>
      <c r="C11" s="336">
        <v>0</v>
      </c>
    </row>
    <row r="12" spans="1:256" x14ac:dyDescent="0.2">
      <c r="A12" s="370" t="s">
        <v>657</v>
      </c>
      <c r="B12" s="371"/>
      <c r="C12" s="335">
        <f>C13+C14</f>
        <v>0</v>
      </c>
    </row>
    <row r="13" spans="1:256" ht="38.25" x14ac:dyDescent="0.2">
      <c r="A13" s="314" t="s">
        <v>658</v>
      </c>
      <c r="B13" s="315" t="s">
        <v>659</v>
      </c>
      <c r="C13" s="336">
        <v>0</v>
      </c>
    </row>
    <row r="14" spans="1:256" ht="38.25" x14ac:dyDescent="0.2">
      <c r="A14" s="316" t="s">
        <v>660</v>
      </c>
      <c r="B14" s="317" t="s">
        <v>661</v>
      </c>
      <c r="C14" s="336">
        <v>0</v>
      </c>
    </row>
    <row r="15" spans="1:256" x14ac:dyDescent="0.2">
      <c r="A15" s="370" t="s">
        <v>662</v>
      </c>
      <c r="B15" s="375"/>
      <c r="C15" s="336">
        <f>SUM(C16)</f>
        <v>-411.42</v>
      </c>
    </row>
    <row r="16" spans="1:256" ht="25.5" x14ac:dyDescent="0.2">
      <c r="A16" s="318" t="s">
        <v>663</v>
      </c>
      <c r="B16" s="319" t="s">
        <v>664</v>
      </c>
      <c r="C16" s="336">
        <v>-411.42</v>
      </c>
    </row>
    <row r="17" spans="1:5" s="309" customFormat="1" x14ac:dyDescent="0.2">
      <c r="A17" s="370" t="s">
        <v>665</v>
      </c>
      <c r="B17" s="371"/>
      <c r="C17" s="337">
        <f>C18</f>
        <v>0</v>
      </c>
      <c r="D17" s="310"/>
      <c r="E17" s="310"/>
    </row>
    <row r="18" spans="1:5" s="309" customFormat="1" ht="89.25" x14ac:dyDescent="0.2">
      <c r="A18" s="314" t="s">
        <v>666</v>
      </c>
      <c r="B18" s="320" t="s">
        <v>667</v>
      </c>
      <c r="C18" s="336">
        <v>0</v>
      </c>
      <c r="D18" s="310"/>
      <c r="E18" s="310"/>
    </row>
    <row r="19" spans="1:5" s="309" customFormat="1" x14ac:dyDescent="0.2">
      <c r="A19" s="373" t="s">
        <v>668</v>
      </c>
      <c r="B19" s="374"/>
      <c r="C19" s="337">
        <f>C20</f>
        <v>0</v>
      </c>
      <c r="D19" s="310"/>
      <c r="E19" s="310"/>
    </row>
    <row r="20" spans="1:5" s="309" customFormat="1" ht="63.75" x14ac:dyDescent="0.2">
      <c r="A20" s="314" t="s">
        <v>669</v>
      </c>
      <c r="B20" s="320" t="s">
        <v>670</v>
      </c>
      <c r="C20" s="338">
        <v>0</v>
      </c>
      <c r="D20" s="310"/>
      <c r="E20" s="321"/>
    </row>
    <row r="21" spans="1:5" s="309" customFormat="1" ht="25.5" x14ac:dyDescent="0.2">
      <c r="A21" s="314" t="s">
        <v>671</v>
      </c>
      <c r="B21" s="322" t="s">
        <v>672</v>
      </c>
      <c r="C21" s="339">
        <v>-59404.39</v>
      </c>
      <c r="D21" s="310"/>
      <c r="E21" s="310"/>
    </row>
    <row r="22" spans="1:5" s="309" customFormat="1" x14ac:dyDescent="0.2">
      <c r="A22" s="370" t="s">
        <v>673</v>
      </c>
      <c r="B22" s="371"/>
      <c r="C22" s="337">
        <f>C12+C9+C17+C19+C21+C15</f>
        <v>-59815.81</v>
      </c>
      <c r="D22" s="310"/>
      <c r="E22" s="310"/>
    </row>
    <row r="23" spans="1:5" s="309" customFormat="1" x14ac:dyDescent="0.2">
      <c r="A23" s="372"/>
      <c r="B23" s="372"/>
      <c r="C23" s="372"/>
      <c r="D23" s="310"/>
      <c r="E23" s="310"/>
    </row>
    <row r="24" spans="1:5" s="309" customFormat="1" x14ac:dyDescent="0.2">
      <c r="A24" s="323"/>
      <c r="B24" s="323"/>
      <c r="C24" s="323"/>
      <c r="D24" s="310"/>
      <c r="E24" s="310"/>
    </row>
    <row r="25" spans="1:5" s="309" customFormat="1" x14ac:dyDescent="0.2">
      <c r="A25" s="323"/>
      <c r="B25" s="323"/>
      <c r="C25" s="323"/>
      <c r="D25" s="310"/>
      <c r="E25" s="310"/>
    </row>
    <row r="26" spans="1:5" s="310" customFormat="1" x14ac:dyDescent="0.2">
      <c r="A26" s="324"/>
      <c r="B26" s="324"/>
      <c r="C26" s="324"/>
    </row>
    <row r="27" spans="1:5" s="309" customFormat="1" x14ac:dyDescent="0.2">
      <c r="A27" s="323"/>
      <c r="B27" s="323"/>
      <c r="C27" s="323"/>
      <c r="D27" s="310"/>
      <c r="E27" s="310"/>
    </row>
    <row r="28" spans="1:5" s="309" customFormat="1" x14ac:dyDescent="0.2">
      <c r="A28" s="323"/>
      <c r="B28" s="323"/>
      <c r="C28" s="323"/>
      <c r="D28" s="310"/>
      <c r="E28" s="310"/>
    </row>
    <row r="29" spans="1:5" s="309" customFormat="1" x14ac:dyDescent="0.2">
      <c r="A29" s="323"/>
      <c r="B29" s="323"/>
      <c r="C29" s="323"/>
      <c r="D29" s="310"/>
      <c r="E29" s="310"/>
    </row>
    <row r="30" spans="1:5" s="309" customFormat="1" x14ac:dyDescent="0.2">
      <c r="A30" s="323"/>
      <c r="B30" s="323"/>
      <c r="C30" s="323"/>
      <c r="D30" s="310"/>
      <c r="E30" s="310"/>
    </row>
    <row r="31" spans="1:5" s="309" customFormat="1" x14ac:dyDescent="0.2">
      <c r="A31" s="323"/>
      <c r="B31" s="323"/>
      <c r="C31" s="323"/>
      <c r="D31" s="310"/>
      <c r="E31" s="310"/>
    </row>
    <row r="32" spans="1:5" s="309" customFormat="1" x14ac:dyDescent="0.2">
      <c r="A32" s="323"/>
      <c r="B32" s="323"/>
      <c r="C32" s="323"/>
      <c r="D32" s="310"/>
      <c r="E32" s="310"/>
    </row>
    <row r="33" spans="1:3" s="309" customFormat="1" x14ac:dyDescent="0.2">
      <c r="A33" s="323"/>
      <c r="B33" s="323"/>
      <c r="C33" s="323"/>
    </row>
    <row r="34" spans="1:3" s="309" customFormat="1" x14ac:dyDescent="0.2">
      <c r="A34" s="323"/>
      <c r="B34" s="323"/>
      <c r="C34" s="323"/>
    </row>
    <row r="35" spans="1:3" s="309" customFormat="1" x14ac:dyDescent="0.2">
      <c r="A35" s="323"/>
      <c r="B35" s="323"/>
      <c r="C35" s="323"/>
    </row>
    <row r="36" spans="1:3" s="309" customFormat="1" x14ac:dyDescent="0.2">
      <c r="A36" s="323"/>
      <c r="B36" s="323"/>
      <c r="C36" s="323"/>
    </row>
    <row r="37" spans="1:3" s="309" customFormat="1" x14ac:dyDescent="0.2">
      <c r="A37" s="323"/>
      <c r="B37" s="323"/>
      <c r="C37" s="323"/>
    </row>
    <row r="38" spans="1:3" s="309" customFormat="1" x14ac:dyDescent="0.2">
      <c r="A38" s="323"/>
      <c r="B38" s="323"/>
      <c r="C38" s="323"/>
    </row>
    <row r="39" spans="1:3" s="309" customFormat="1" x14ac:dyDescent="0.2">
      <c r="A39" s="323"/>
      <c r="B39" s="323"/>
      <c r="C39" s="323"/>
    </row>
  </sheetData>
  <mergeCells count="14">
    <mergeCell ref="A22:B22"/>
    <mergeCell ref="A23:C23"/>
    <mergeCell ref="B7:C7"/>
    <mergeCell ref="A9:B9"/>
    <mergeCell ref="A12:B12"/>
    <mergeCell ref="A15:B15"/>
    <mergeCell ref="A17:B17"/>
    <mergeCell ref="A19:B19"/>
    <mergeCell ref="A6:C6"/>
    <mergeCell ref="B1:C1"/>
    <mergeCell ref="B2:C2"/>
    <mergeCell ref="B3:C3"/>
    <mergeCell ref="A4:C4"/>
    <mergeCell ref="A5:C5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2021-07-07T15:30:05Z</dcterms:modified>
</cp:coreProperties>
</file>