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6" r:id="rId1"/>
    <sheet name="Лист2" sheetId="7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G235" i="4" l="1"/>
  <c r="G67" i="4"/>
  <c r="G238" i="4"/>
  <c r="G228" i="4"/>
  <c r="G201" i="4"/>
  <c r="G225" i="4"/>
  <c r="G210" i="4"/>
  <c r="G208" i="4"/>
  <c r="G206" i="4"/>
  <c r="G202" i="4"/>
  <c r="G199" i="4"/>
  <c r="G175" i="4"/>
  <c r="G170" i="4"/>
  <c r="G123" i="4"/>
  <c r="G108" i="4"/>
  <c r="G104" i="4"/>
  <c r="C15" i="6"/>
  <c r="F259" i="3"/>
  <c r="F251" i="3"/>
  <c r="F239" i="3"/>
  <c r="F236" i="3"/>
  <c r="F221" i="3"/>
  <c r="F219" i="3"/>
  <c r="F217" i="3"/>
  <c r="F213" i="3" l="1"/>
  <c r="F210" i="3"/>
  <c r="F186" i="3"/>
  <c r="F181" i="3"/>
  <c r="F72" i="3" l="1"/>
  <c r="F160" i="3"/>
  <c r="F126" i="3"/>
  <c r="F131" i="3"/>
  <c r="F116" i="3"/>
  <c r="F105" i="3" l="1"/>
  <c r="C53" i="6"/>
  <c r="C57" i="6" l="1"/>
  <c r="C55" i="6"/>
  <c r="C37" i="6"/>
  <c r="C18" i="6"/>
  <c r="C16" i="6"/>
  <c r="C13" i="6"/>
  <c r="C12" i="6" s="1"/>
  <c r="C11" i="6" l="1"/>
  <c r="G343" i="4" l="1"/>
  <c r="G293" i="4"/>
  <c r="G292" i="4" s="1"/>
  <c r="F352" i="3"/>
  <c r="G251" i="4"/>
  <c r="G250" i="4" s="1"/>
  <c r="G249" i="4" s="1"/>
  <c r="G244" i="4"/>
  <c r="G197" i="4"/>
  <c r="G195" i="4"/>
  <c r="G193" i="4"/>
  <c r="G181" i="4"/>
  <c r="G180" i="4" s="1"/>
  <c r="G179" i="4" s="1"/>
  <c r="G178" i="4" s="1"/>
  <c r="G167" i="4"/>
  <c r="G145" i="4"/>
  <c r="G151" i="4"/>
  <c r="G135" i="4"/>
  <c r="G134" i="4" s="1"/>
  <c r="G98" i="4"/>
  <c r="G384" i="4"/>
  <c r="G381" i="4"/>
  <c r="G376" i="4"/>
  <c r="G374" i="4"/>
  <c r="G373" i="4" s="1"/>
  <c r="G372" i="4" s="1"/>
  <c r="G369" i="4"/>
  <c r="G368" i="4" s="1"/>
  <c r="G365" i="4"/>
  <c r="G362" i="4"/>
  <c r="G360" i="4"/>
  <c r="G355" i="4"/>
  <c r="G353" i="4"/>
  <c r="G351" i="4"/>
  <c r="G344" i="4"/>
  <c r="G348" i="4"/>
  <c r="G340" i="4"/>
  <c r="G337" i="4"/>
  <c r="G334" i="4"/>
  <c r="G331" i="4"/>
  <c r="G328" i="4"/>
  <c r="G323" i="4"/>
  <c r="G322" i="4" s="1"/>
  <c r="G321" i="4" s="1"/>
  <c r="G320" i="4" s="1"/>
  <c r="G318" i="4"/>
  <c r="G317" i="4" s="1"/>
  <c r="G316" i="4" s="1"/>
  <c r="G315" i="4" s="1"/>
  <c r="G312" i="4"/>
  <c r="G310" i="4"/>
  <c r="G306" i="4"/>
  <c r="G304" i="4"/>
  <c r="G297" i="4"/>
  <c r="G296" i="4" s="1"/>
  <c r="G290" i="4"/>
  <c r="G289" i="4" s="1"/>
  <c r="G286" i="4"/>
  <c r="G285" i="4" s="1"/>
  <c r="G284" i="4" s="1"/>
  <c r="G281" i="4"/>
  <c r="G280" i="4" s="1"/>
  <c r="G279" i="4" s="1"/>
  <c r="G269" i="4"/>
  <c r="G268" i="4" s="1"/>
  <c r="G267" i="4" s="1"/>
  <c r="G265" i="4"/>
  <c r="G263" i="4"/>
  <c r="G261" i="4"/>
  <c r="G258" i="4"/>
  <c r="G256" i="4"/>
  <c r="G242" i="4"/>
  <c r="G236" i="4"/>
  <c r="G233" i="4"/>
  <c r="G231" i="4"/>
  <c r="G223" i="4"/>
  <c r="G221" i="4"/>
  <c r="G219" i="4"/>
  <c r="G217" i="4"/>
  <c r="G215" i="4"/>
  <c r="G213" i="4"/>
  <c r="G204" i="4"/>
  <c r="G191" i="4"/>
  <c r="G189" i="4"/>
  <c r="G187" i="4"/>
  <c r="G173" i="4"/>
  <c r="G162" i="4"/>
  <c r="G155" i="4"/>
  <c r="G153" i="4"/>
  <c r="G143" i="4"/>
  <c r="G141" i="4"/>
  <c r="G132" i="4"/>
  <c r="G130" i="4"/>
  <c r="G127" i="4"/>
  <c r="G125" i="4"/>
  <c r="G119" i="4"/>
  <c r="G118" i="4" s="1"/>
  <c r="G116" i="4"/>
  <c r="G112" i="4"/>
  <c r="G101" i="4"/>
  <c r="G100" i="4" s="1"/>
  <c r="G97" i="4" s="1"/>
  <c r="G95" i="4"/>
  <c r="G93" i="4"/>
  <c r="G89" i="4"/>
  <c r="G87" i="4"/>
  <c r="G81" i="4"/>
  <c r="G80" i="4" s="1"/>
  <c r="G79" i="4" s="1"/>
  <c r="G77" i="4"/>
  <c r="G75" i="4"/>
  <c r="G65" i="4"/>
  <c r="G60" i="4"/>
  <c r="G59" i="4" s="1"/>
  <c r="G57" i="4"/>
  <c r="G53" i="4"/>
  <c r="G52" i="4" s="1"/>
  <c r="G48" i="4"/>
  <c r="G47" i="4" s="1"/>
  <c r="G44" i="4"/>
  <c r="G43" i="4" s="1"/>
  <c r="G42" i="4" s="1"/>
  <c r="G40" i="4"/>
  <c r="G39" i="4" s="1"/>
  <c r="G37" i="4"/>
  <c r="G36" i="4" s="1"/>
  <c r="G34" i="4"/>
  <c r="G30" i="4"/>
  <c r="G28" i="4"/>
  <c r="G21" i="4"/>
  <c r="G20" i="4" s="1"/>
  <c r="G19" i="4" s="1"/>
  <c r="G17" i="4"/>
  <c r="G16" i="4"/>
  <c r="G15" i="4"/>
  <c r="G186" i="4" l="1"/>
  <c r="G169" i="4"/>
  <c r="G166" i="4" s="1"/>
  <c r="G150" i="4"/>
  <c r="G140" i="4" s="1"/>
  <c r="G227" i="4"/>
  <c r="G288" i="4"/>
  <c r="G115" i="4"/>
  <c r="G241" i="4"/>
  <c r="G303" i="4"/>
  <c r="G302" i="4" s="1"/>
  <c r="G107" i="4"/>
  <c r="G106" i="4" s="1"/>
  <c r="G327" i="4"/>
  <c r="G326" i="4" s="1"/>
  <c r="G309" i="4"/>
  <c r="G308" i="4" s="1"/>
  <c r="G359" i="4"/>
  <c r="G358" i="4" s="1"/>
  <c r="G357" i="4" s="1"/>
  <c r="G27" i="4"/>
  <c r="G26" i="4" s="1"/>
  <c r="G350" i="4"/>
  <c r="G380" i="4"/>
  <c r="G14" i="4"/>
  <c r="G13" i="4" s="1"/>
  <c r="G278" i="4"/>
  <c r="G86" i="4"/>
  <c r="G85" i="4" s="1"/>
  <c r="G84" i="4" s="1"/>
  <c r="G83" i="4" s="1"/>
  <c r="G260" i="4"/>
  <c r="G255" i="4" s="1"/>
  <c r="G254" i="4" s="1"/>
  <c r="G64" i="4"/>
  <c r="G46" i="4" s="1"/>
  <c r="G129" i="4"/>
  <c r="G92" i="4"/>
  <c r="G91" i="4" l="1"/>
  <c r="G325" i="4"/>
  <c r="G347" i="4"/>
  <c r="G346" i="4" s="1"/>
  <c r="G25" i="4"/>
  <c r="G185" i="4"/>
  <c r="G114" i="4"/>
  <c r="F169" i="3"/>
  <c r="G169" i="3"/>
  <c r="F356" i="3"/>
  <c r="F351" i="3"/>
  <c r="G314" i="4" l="1"/>
  <c r="G24" i="4"/>
  <c r="F281" i="3"/>
  <c r="F263" i="3"/>
  <c r="F262" i="3" s="1"/>
  <c r="F261" i="3" s="1"/>
  <c r="F256" i="3"/>
  <c r="G369" i="3"/>
  <c r="F369" i="3"/>
  <c r="G367" i="3"/>
  <c r="F367" i="3"/>
  <c r="G363" i="3"/>
  <c r="F363" i="3"/>
  <c r="G361" i="3"/>
  <c r="F361" i="3"/>
  <c r="G356" i="3"/>
  <c r="G355" i="3" s="1"/>
  <c r="F355" i="3"/>
  <c r="G349" i="3"/>
  <c r="G348" i="3" s="1"/>
  <c r="F349" i="3"/>
  <c r="F348" i="3" s="1"/>
  <c r="G344" i="3"/>
  <c r="F344" i="3"/>
  <c r="G341" i="3"/>
  <c r="F341" i="3"/>
  <c r="G338" i="3"/>
  <c r="F338" i="3"/>
  <c r="G336" i="3"/>
  <c r="F336" i="3"/>
  <c r="G329" i="3"/>
  <c r="F329" i="3"/>
  <c r="G327" i="3"/>
  <c r="F327" i="3"/>
  <c r="G325" i="3"/>
  <c r="F325" i="3"/>
  <c r="G320" i="3"/>
  <c r="F320" i="3"/>
  <c r="F319" i="3" s="1"/>
  <c r="G331" i="3"/>
  <c r="F331" i="3"/>
  <c r="G316" i="3"/>
  <c r="F316" i="3"/>
  <c r="G313" i="3"/>
  <c r="F313" i="3"/>
  <c r="G310" i="3"/>
  <c r="F310" i="3"/>
  <c r="G307" i="3"/>
  <c r="F307" i="3"/>
  <c r="G304" i="3"/>
  <c r="F304" i="3"/>
  <c r="G298" i="3"/>
  <c r="G297" i="3" s="1"/>
  <c r="G296" i="3" s="1"/>
  <c r="F298" i="3"/>
  <c r="F297" i="3" s="1"/>
  <c r="F296" i="3" s="1"/>
  <c r="G293" i="3"/>
  <c r="G292" i="3" s="1"/>
  <c r="G291" i="3" s="1"/>
  <c r="F293" i="3"/>
  <c r="F292" i="3" s="1"/>
  <c r="F291" i="3" s="1"/>
  <c r="G281" i="3"/>
  <c r="G280" i="3" s="1"/>
  <c r="G279" i="3" s="1"/>
  <c r="G277" i="3"/>
  <c r="F277" i="3"/>
  <c r="G275" i="3"/>
  <c r="F275" i="3"/>
  <c r="G273" i="3"/>
  <c r="F273" i="3"/>
  <c r="G270" i="3"/>
  <c r="F270" i="3"/>
  <c r="G268" i="3"/>
  <c r="F268" i="3"/>
  <c r="G263" i="3"/>
  <c r="G262" i="3" s="1"/>
  <c r="G261" i="3" s="1"/>
  <c r="G256" i="3"/>
  <c r="G254" i="3"/>
  <c r="F254" i="3"/>
  <c r="G251" i="3"/>
  <c r="G248" i="3"/>
  <c r="F248" i="3"/>
  <c r="G244" i="3"/>
  <c r="F244" i="3"/>
  <c r="G242" i="3"/>
  <c r="F242" i="3"/>
  <c r="G234" i="3"/>
  <c r="F234" i="3"/>
  <c r="G232" i="3"/>
  <c r="F232" i="3"/>
  <c r="G230" i="3"/>
  <c r="F230" i="3"/>
  <c r="G228" i="3"/>
  <c r="F228" i="3"/>
  <c r="G226" i="3"/>
  <c r="F226" i="3"/>
  <c r="G224" i="3"/>
  <c r="F224" i="3"/>
  <c r="F215" i="3"/>
  <c r="F212" i="3" s="1"/>
  <c r="G387" i="4" l="1"/>
  <c r="F247" i="3"/>
  <c r="F246" i="3" s="1"/>
  <c r="F335" i="3"/>
  <c r="F334" i="3" s="1"/>
  <c r="F333" i="3" s="1"/>
  <c r="F347" i="3"/>
  <c r="G324" i="3"/>
  <c r="G323" i="3" s="1"/>
  <c r="G322" i="3" s="1"/>
  <c r="G360" i="3"/>
  <c r="G359" i="3" s="1"/>
  <c r="G366" i="3"/>
  <c r="G365" i="3" s="1"/>
  <c r="F324" i="3"/>
  <c r="G272" i="3"/>
  <c r="G347" i="3"/>
  <c r="G247" i="3"/>
  <c r="G246" i="3" s="1"/>
  <c r="F238" i="3"/>
  <c r="G212" i="3"/>
  <c r="G238" i="3"/>
  <c r="F272" i="3"/>
  <c r="F267" i="3" s="1"/>
  <c r="G335" i="3"/>
  <c r="G334" i="3" s="1"/>
  <c r="G333" i="3" s="1"/>
  <c r="F280" i="3"/>
  <c r="F279" i="3" s="1"/>
  <c r="G319" i="3"/>
  <c r="F303" i="3"/>
  <c r="F302" i="3" s="1"/>
  <c r="F301" i="3" s="1"/>
  <c r="F300" i="3" s="1"/>
  <c r="F360" i="3"/>
  <c r="F359" i="3" s="1"/>
  <c r="F366" i="3"/>
  <c r="F365" i="3" s="1"/>
  <c r="G267" i="3"/>
  <c r="G266" i="3" s="1"/>
  <c r="G303" i="3"/>
  <c r="G302" i="3" s="1"/>
  <c r="F266" i="3" l="1"/>
  <c r="G301" i="3"/>
  <c r="G300" i="3" s="1"/>
  <c r="G290" i="3" s="1"/>
  <c r="F323" i="3"/>
  <c r="F322" i="3" s="1"/>
  <c r="F290" i="3" s="1"/>
  <c r="F203" i="3"/>
  <c r="F201" i="3"/>
  <c r="G208" i="3" l="1"/>
  <c r="G205" i="3" s="1"/>
  <c r="F208" i="3"/>
  <c r="F191" i="3" l="1"/>
  <c r="F190" i="3" s="1"/>
  <c r="F189" i="3" s="1"/>
  <c r="F143" i="3"/>
  <c r="F142" i="3" s="1"/>
  <c r="F106" i="3"/>
  <c r="G206" i="3"/>
  <c r="F206" i="3"/>
  <c r="F205" i="3" s="1"/>
  <c r="F196" i="3" s="1"/>
  <c r="G199" i="3"/>
  <c r="F199" i="3"/>
  <c r="G197" i="3"/>
  <c r="F197" i="3"/>
  <c r="G191" i="3"/>
  <c r="G190" i="3" s="1"/>
  <c r="G189" i="3" s="1"/>
  <c r="G184" i="3"/>
  <c r="F184" i="3"/>
  <c r="G181" i="3"/>
  <c r="G178" i="3"/>
  <c r="F178" i="3"/>
  <c r="F175" i="3" s="1"/>
  <c r="G176" i="3"/>
  <c r="F176" i="3"/>
  <c r="G162" i="3"/>
  <c r="F162" i="3"/>
  <c r="G160" i="3"/>
  <c r="G158" i="3"/>
  <c r="F158" i="3"/>
  <c r="G150" i="3"/>
  <c r="F150" i="3"/>
  <c r="G143" i="3"/>
  <c r="G142" i="3" s="1"/>
  <c r="G140" i="3"/>
  <c r="F140" i="3"/>
  <c r="G138" i="3"/>
  <c r="F138" i="3"/>
  <c r="F135" i="3"/>
  <c r="F133" i="3"/>
  <c r="G127" i="3"/>
  <c r="G126" i="3" s="1"/>
  <c r="F127" i="3"/>
  <c r="G124" i="3"/>
  <c r="F124" i="3"/>
  <c r="G120" i="3"/>
  <c r="F120" i="3"/>
  <c r="G116" i="3"/>
  <c r="G109" i="3"/>
  <c r="G108" i="3" s="1"/>
  <c r="G105" i="3" s="1"/>
  <c r="F109" i="3"/>
  <c r="F108" i="3" s="1"/>
  <c r="G103" i="3"/>
  <c r="F103" i="3"/>
  <c r="G101" i="3"/>
  <c r="F101" i="3"/>
  <c r="F97" i="3"/>
  <c r="G96" i="3"/>
  <c r="F96" i="3"/>
  <c r="G94" i="3"/>
  <c r="F94" i="3"/>
  <c r="G93" i="3"/>
  <c r="G92" i="3" s="1"/>
  <c r="G91" i="3" s="1"/>
  <c r="G90" i="3" s="1"/>
  <c r="F93" i="3"/>
  <c r="F92" i="3" s="1"/>
  <c r="F91" i="3" s="1"/>
  <c r="F90" i="3" s="1"/>
  <c r="G88" i="3"/>
  <c r="G87" i="3" s="1"/>
  <c r="G86" i="3" s="1"/>
  <c r="F88" i="3"/>
  <c r="F87" i="3" s="1"/>
  <c r="F86" i="3" s="1"/>
  <c r="F84" i="3"/>
  <c r="G82" i="3"/>
  <c r="F82" i="3"/>
  <c r="G72" i="3"/>
  <c r="G68" i="3"/>
  <c r="F68" i="3"/>
  <c r="G64" i="3"/>
  <c r="F64" i="3"/>
  <c r="G62" i="3"/>
  <c r="F62" i="3"/>
  <c r="G56" i="3"/>
  <c r="G55" i="3" s="1"/>
  <c r="F56" i="3"/>
  <c r="F55" i="3" s="1"/>
  <c r="G53" i="3"/>
  <c r="F53" i="3"/>
  <c r="G49" i="3"/>
  <c r="F49" i="3"/>
  <c r="F48" i="3" s="1"/>
  <c r="G44" i="3"/>
  <c r="G43" i="3" s="1"/>
  <c r="F44" i="3"/>
  <c r="F43" i="3" s="1"/>
  <c r="G40" i="3"/>
  <c r="F40" i="3"/>
  <c r="F39" i="3" s="1"/>
  <c r="G39" i="3"/>
  <c r="F37" i="3"/>
  <c r="F36" i="3" s="1"/>
  <c r="G34" i="3"/>
  <c r="G33" i="3" s="1"/>
  <c r="F34" i="3"/>
  <c r="F33" i="3" s="1"/>
  <c r="G29" i="3"/>
  <c r="F29" i="3"/>
  <c r="G27" i="3"/>
  <c r="F27" i="3"/>
  <c r="G24" i="3"/>
  <c r="F24" i="3"/>
  <c r="G20" i="3"/>
  <c r="G19" i="3" s="1"/>
  <c r="G18" i="3" s="1"/>
  <c r="F20" i="3"/>
  <c r="F19" i="3" s="1"/>
  <c r="F18" i="3" s="1"/>
  <c r="G16" i="3"/>
  <c r="F16" i="3"/>
  <c r="G15" i="3"/>
  <c r="F15" i="3"/>
  <c r="G14" i="3"/>
  <c r="F14" i="3"/>
  <c r="G371" i="3" l="1"/>
  <c r="F195" i="3"/>
  <c r="G26" i="3"/>
  <c r="G23" i="3" s="1"/>
  <c r="F100" i="3"/>
  <c r="F137" i="3"/>
  <c r="F180" i="3"/>
  <c r="F174" i="3" s="1"/>
  <c r="G48" i="3"/>
  <c r="F123" i="3"/>
  <c r="F26" i="3"/>
  <c r="F23" i="3" s="1"/>
  <c r="G100" i="3"/>
  <c r="G123" i="3"/>
  <c r="G61" i="3"/>
  <c r="G60" i="3" s="1"/>
  <c r="G180" i="3"/>
  <c r="G175" i="3" s="1"/>
  <c r="G174" i="3" s="1"/>
  <c r="F61" i="3"/>
  <c r="F60" i="3" s="1"/>
  <c r="G196" i="3"/>
  <c r="F115" i="3"/>
  <c r="F114" i="3" s="1"/>
  <c r="G157" i="3"/>
  <c r="G152" i="3" s="1"/>
  <c r="G149" i="3" s="1"/>
  <c r="G148" i="3" s="1"/>
  <c r="F157" i="3"/>
  <c r="F152" i="3" s="1"/>
  <c r="G67" i="3"/>
  <c r="G115" i="3"/>
  <c r="G114" i="3" s="1"/>
  <c r="F67" i="3"/>
  <c r="F42" i="3" s="1"/>
  <c r="G137" i="3"/>
  <c r="F99" i="3" l="1"/>
  <c r="F149" i="3"/>
  <c r="F148" i="3" s="1"/>
  <c r="F122" i="3" s="1"/>
  <c r="G195" i="3"/>
  <c r="G99" i="3"/>
  <c r="F13" i="3"/>
  <c r="G42" i="3"/>
  <c r="G13" i="3" s="1"/>
  <c r="G122" i="3"/>
  <c r="F371" i="3" l="1"/>
</calcChain>
</file>

<file path=xl/sharedStrings.xml><?xml version="1.0" encoding="utf-8"?>
<sst xmlns="http://schemas.openxmlformats.org/spreadsheetml/2006/main" count="3669" uniqueCount="560">
  <si>
    <t>тыс.руб.</t>
  </si>
  <si>
    <t>Субсидии на проведение капитального ремонта многоквартирных домов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</si>
  <si>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</si>
  <si>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обеспечение мероприятий по организации теплоснабжения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</si>
  <si>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</si>
  <si>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к решению окружного Совета депутатов</t>
  </si>
  <si>
    <t xml:space="preserve">Приложение  7 </t>
  </si>
  <si>
    <t xml:space="preserve"> от  "18" декабря  2019г.  № 372</t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</si>
  <si>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</si>
  <si>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</si>
  <si>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</si>
  <si>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</si>
  <si>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</si>
  <si>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</si>
  <si>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</si>
  <si>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</si>
  <si>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</si>
  <si>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</si>
  <si>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</si>
  <si>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</si>
  <si>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</si>
  <si>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</si>
  <si>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</si>
  <si>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</si>
  <si>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</si>
  <si>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</si>
  <si>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</si>
  <si>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</si>
  <si>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</si>
  <si>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</si>
  <si>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</si>
  <si>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</si>
  <si>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</si>
  <si>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</si>
  <si>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</si>
  <si>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</si>
  <si>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</si>
  <si>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</si>
  <si>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</si>
  <si>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</si>
  <si>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</si>
  <si>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</si>
  <si>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</si>
  <si>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</si>
  <si>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</si>
  <si>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</si>
  <si>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</si>
  <si>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</si>
  <si>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</si>
  <si>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</si>
  <si>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</si>
  <si>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</si>
  <si>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</si>
  <si>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</si>
  <si>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</si>
  <si>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</si>
  <si>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</si>
  <si>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</si>
  <si>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</si>
  <si>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</si>
  <si>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</si>
  <si>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</si>
  <si>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</si>
  <si>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</si>
  <si>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</si>
  <si>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</si>
  <si>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</si>
  <si>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</si>
  <si>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</si>
  <si>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</si>
  <si>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</si>
  <si>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</si>
  <si>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</si>
  <si>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</si>
  <si>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</si>
  <si>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</si>
  <si>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</si>
  <si>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</si>
  <si>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</si>
  <si>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</si>
  <si>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</si>
  <si>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</si>
  <si>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</si>
  <si>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</si>
  <si>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</si>
  <si>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>22 1 7711005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</si>
  <si>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</si>
  <si>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</si>
  <si>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</si>
  <si>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</si>
  <si>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</si>
  <si>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</si>
  <si>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</si>
  <si>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</si>
  <si>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</si>
  <si>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</si>
  <si>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</si>
  <si>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</si>
  <si>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</si>
  <si>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</si>
  <si>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</si>
  <si>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</si>
  <si>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</si>
  <si>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</si>
  <si>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</si>
  <si>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</si>
  <si>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</si>
  <si>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</si>
  <si>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</si>
  <si>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</si>
  <si>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</si>
  <si>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</si>
  <si>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</si>
  <si>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</si>
  <si>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</si>
  <si>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</si>
  <si>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</si>
  <si>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</si>
  <si>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</si>
  <si>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</si>
  <si>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</si>
  <si>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Расходы за счет средств Резервного фонда Правительства КО</t>
  </si>
  <si>
    <t>99 2 00 21910</t>
  </si>
  <si>
    <t xml:space="preserve">Капитальные вложения в объекты государственной (муниципальной) собственности </t>
  </si>
  <si>
    <t>400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</si>
  <si>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</si>
  <si>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</si>
  <si>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</si>
  <si>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</si>
  <si>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</si>
  <si>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</si>
  <si>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</si>
  <si>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</si>
  <si>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</si>
  <si>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</si>
  <si>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</si>
  <si>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</si>
  <si>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</si>
  <si>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</si>
  <si>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</si>
  <si>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</si>
  <si>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</si>
  <si>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</si>
  <si>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</si>
  <si>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</si>
  <si>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</si>
  <si>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</si>
  <si>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</si>
  <si>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</si>
  <si>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</si>
  <si>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</si>
  <si>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</si>
  <si>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</si>
  <si>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</si>
  <si>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</si>
  <si>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</si>
  <si>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</si>
  <si>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</si>
  <si>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</si>
  <si>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</si>
  <si>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</si>
  <si>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</si>
  <si>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</si>
  <si>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</si>
  <si>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</si>
  <si>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</si>
  <si>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</si>
  <si>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</si>
  <si>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</si>
  <si>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</si>
  <si>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</si>
  <si>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</si>
  <si>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</si>
  <si>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</si>
  <si>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</si>
  <si>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</si>
  <si>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</si>
  <si>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</si>
  <si>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</si>
  <si>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</si>
  <si>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</si>
  <si>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</si>
  <si>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</si>
  <si>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</si>
  <si>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</si>
  <si>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</si>
  <si>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</si>
  <si>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</si>
  <si>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</si>
  <si>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</si>
  <si>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</si>
  <si>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</si>
  <si>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</si>
  <si>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</si>
  <si>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</si>
  <si>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</si>
  <si>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</si>
  <si>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</si>
  <si>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</si>
  <si>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</si>
  <si>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</si>
  <si>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</si>
  <si>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</si>
  <si>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</si>
  <si>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</si>
  <si>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</si>
  <si>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</si>
  <si>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</si>
  <si>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</si>
  <si>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</si>
  <si>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</si>
  <si>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</si>
  <si>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</si>
  <si>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</si>
  <si>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</si>
  <si>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</si>
  <si>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</si>
  <si>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</si>
  <si>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</si>
  <si>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</si>
  <si>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</si>
  <si>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</si>
  <si>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</si>
  <si>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</si>
  <si>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</si>
  <si>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</si>
  <si>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</si>
  <si>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</si>
  <si>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</si>
  <si>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</si>
  <si>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</si>
  <si>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</si>
  <si>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</si>
  <si>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</si>
  <si>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</si>
  <si>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</si>
  <si>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</si>
  <si>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</si>
  <si>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</si>
  <si>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</si>
  <si>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</si>
  <si>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</si>
  <si>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</si>
  <si>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</si>
  <si>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</si>
  <si>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</si>
  <si>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</si>
  <si>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</si>
  <si>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</si>
  <si>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</si>
  <si>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</si>
  <si>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</si>
  <si>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</si>
  <si>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</si>
  <si>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</si>
  <si>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</si>
  <si>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</si>
  <si>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</si>
  <si>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</si>
  <si>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</si>
  <si>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</si>
  <si>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</si>
  <si>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</si>
  <si>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</si>
  <si>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</si>
  <si>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</si>
  <si>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</si>
  <si>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</si>
  <si>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</si>
  <si>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22 1 7711011</t>
  </si>
  <si>
    <t>122 Н 97 1220</t>
  </si>
  <si>
    <t>22 1 77 33000</t>
  </si>
  <si>
    <t>22 1 И7 94000</t>
  </si>
  <si>
    <t>Программа комплексного развития систем коммунальной инфраструктуры муниципального образования "Советский городской округ"(обл. бюджет)</t>
  </si>
  <si>
    <t>22 1 И7 34000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</si>
  <si>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</si>
  <si>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22 1 77 08011</t>
  </si>
  <si>
    <t>03 5 79 R0279</t>
  </si>
  <si>
    <t>Общее образование</t>
  </si>
  <si>
    <t>02 2 Е2 54910</t>
  </si>
  <si>
    <t>03 4 Р2 70120</t>
  </si>
  <si>
    <t>Массовый спорт</t>
  </si>
  <si>
    <t>22 1 77 08012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</si>
  <si>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</si>
  <si>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 xml:space="preserve">Приложение 9 </t>
  </si>
  <si>
    <t xml:space="preserve"> от  " 18 " декабря  2019 г. № 372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</si>
  <si>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</si>
  <si>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</si>
  <si>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</si>
  <si>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</si>
  <si>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</si>
  <si>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</si>
  <si>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</si>
  <si>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</si>
  <si>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</si>
  <si>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</si>
  <si>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</si>
  <si>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</si>
  <si>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</si>
  <si>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</si>
  <si>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</si>
  <si>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</si>
  <si>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</si>
  <si>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</si>
  <si>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</si>
  <si>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</si>
  <si>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</si>
  <si>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</si>
  <si>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</si>
  <si>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</si>
  <si>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</si>
  <si>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</si>
  <si>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</si>
  <si>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</si>
  <si>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</si>
  <si>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</si>
  <si>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</si>
  <si>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</si>
  <si>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</si>
  <si>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</si>
  <si>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</si>
  <si>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</si>
  <si>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</si>
  <si>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</si>
  <si>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</si>
  <si>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</si>
  <si>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</si>
  <si>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</si>
  <si>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</si>
  <si>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</si>
  <si>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</si>
  <si>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</si>
  <si>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</si>
  <si>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</si>
  <si>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</si>
  <si>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</si>
  <si>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</si>
  <si>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</si>
  <si>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</si>
  <si>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</si>
  <si>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</si>
  <si>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</si>
  <si>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</si>
  <si>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</si>
  <si>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</si>
  <si>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</si>
  <si>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22 1 77 11011</t>
  </si>
  <si>
    <t>12 2 Н9 71220</t>
  </si>
  <si>
    <t>02 2 E2 54910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</si>
  <si>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</si>
  <si>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</si>
  <si>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</si>
  <si>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</si>
  <si>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Окружной Совет депутатов Советского городского округа</t>
  </si>
  <si>
    <t>22 1 7711012</t>
  </si>
  <si>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</si>
  <si>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</si>
  <si>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</si>
  <si>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"18"  декабря  2019г.  № 372</t>
  </si>
  <si>
    <t>Безвозмездные поступления в 2020 году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</si>
  <si>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</si>
  <si>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</si>
  <si>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</si>
  <si>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</si>
  <si>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</si>
  <si>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</si>
  <si>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</si>
  <si>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</si>
  <si>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</si>
  <si>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</si>
  <si>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</si>
  <si>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</si>
  <si>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</si>
  <si>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</si>
  <si>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</si>
  <si>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</si>
  <si>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</si>
  <si>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</si>
  <si>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</si>
  <si>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510 2 02 25027 04 0000 150</t>
  </si>
  <si>
    <t>510 2 02 25491 04 0000 150</t>
  </si>
  <si>
    <t>510 2 02 25497 04 0000 150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</si>
  <si>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</si>
  <si>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</si>
  <si>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</si>
  <si>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</si>
  <si>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</si>
  <si>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на осуществление полномочий по предоставлению мер социальной поддержки в сфере организации отдыха детей</t>
  </si>
  <si>
    <t>510 2 02 30027 04 0000 150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</si>
  <si>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</si>
  <si>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</si>
  <si>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</si>
  <si>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</si>
  <si>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</si>
  <si>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</si>
  <si>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</si>
  <si>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</si>
  <si>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</si>
  <si>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</si>
  <si>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</si>
  <si>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</si>
  <si>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</si>
  <si>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</si>
  <si>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Приложение 5</t>
  </si>
  <si>
    <t xml:space="preserve">к  решению окружного  Совета депутатов 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</si>
  <si>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</si>
  <si>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</si>
  <si>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</si>
  <si>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</si>
  <si>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</si>
  <si>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</si>
  <si>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</si>
  <si>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</si>
  <si>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</si>
  <si>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</si>
  <si>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</si>
  <si>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</si>
  <si>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</si>
  <si>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</si>
  <si>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</si>
  <si>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</si>
  <si>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</si>
  <si>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</si>
  <si>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</si>
  <si>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</si>
  <si>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</si>
  <si>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</si>
  <si>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</si>
  <si>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</si>
  <si>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</si>
  <si>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</si>
  <si>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</si>
  <si>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</si>
  <si>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</si>
  <si>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</si>
  <si>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</si>
  <si>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</si>
  <si>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</si>
  <si>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</si>
  <si>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</si>
  <si>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</si>
  <si>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</si>
  <si>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</si>
  <si>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</si>
  <si>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</si>
  <si>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</si>
  <si>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</si>
  <si>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</si>
  <si>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</si>
  <si>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</si>
  <si>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</si>
  <si>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</si>
  <si>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</si>
  <si>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</si>
  <si>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</si>
  <si>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</si>
  <si>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</si>
  <si>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</si>
  <si>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</si>
  <si>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</si>
  <si>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</si>
  <si>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</si>
  <si>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</si>
  <si>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</si>
  <si>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</si>
  <si>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</si>
  <si>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</si>
  <si>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</si>
  <si>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</si>
  <si>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</si>
  <si>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</si>
  <si>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</si>
  <si>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</si>
  <si>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</si>
  <si>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</si>
  <si>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</si>
  <si>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</si>
  <si>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</si>
  <si>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</si>
  <si>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</si>
  <si>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</si>
  <si>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</si>
  <si>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</si>
  <si>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</si>
  <si>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</si>
  <si>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</si>
  <si>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</si>
  <si>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</si>
  <si>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</si>
  <si>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</si>
  <si>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</si>
  <si>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</si>
  <si>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</si>
  <si>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</si>
  <si>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</si>
  <si>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</si>
  <si>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</si>
  <si>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</si>
  <si>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</si>
  <si>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</si>
  <si>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</si>
  <si>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</si>
  <si>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</si>
  <si>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</si>
  <si>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</si>
  <si>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</si>
  <si>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510 2 02 20077 04 0000 150</t>
  </si>
  <si>
    <t>510 2 02 20299 04 0000 150</t>
  </si>
  <si>
    <t>510 2 02 20301 04 0000 150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</si>
  <si>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</si>
  <si>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510 2 02 25169 04 0000 150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</si>
  <si>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</si>
  <si>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510 2 02 25304 04 0000 150</t>
  </si>
  <si>
    <t xml:space="preserve">Приложение  3 </t>
  </si>
  <si>
    <t>Иные межбюджетные трансферты</t>
  </si>
  <si>
    <t>510 2 02 45303 04 0000 150</t>
  </si>
  <si>
    <t>000 2 02 40000 00 0000 000</t>
  </si>
  <si>
    <t>Расходы за счет средств резервного фонда Правительства КО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</si>
  <si>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</si>
  <si>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</si>
  <si>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99 2 00 21911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</si>
  <si>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</si>
  <si>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</si>
  <si>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</si>
  <si>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</si>
  <si>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02 2 39 R3040</t>
  </si>
  <si>
    <t>22 1 77 11012</t>
  </si>
  <si>
    <t>992 00 21910</t>
  </si>
  <si>
    <t>02 2  39 71160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</si>
  <si>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по разделам и подразделам, целевым статьям и видам  расходов классификации расходов бюджета</t>
    </r>
  </si>
  <si>
    <t xml:space="preserve">Приложение 4 </t>
  </si>
  <si>
    <t>000 2 01 00000 00 0000 000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</si>
  <si>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</si>
  <si>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</si>
  <si>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 (создание в дошкольных образовательных, организациях дполнительного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</si>
  <si>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Субвенции бюджетам городских округов на проведение Всероссийской переписи населения 2020 года</t>
  </si>
  <si>
    <t>2 02 35469 04 0000 150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</si>
  <si>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</si>
  <si>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</si>
  <si>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решение вопросов местного значения в сфере жилищно-коммунального хозяйства </t>
  </si>
  <si>
    <t>Субсидии бюджетам городских округов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</si>
  <si>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бюджетам городских округов на поддержку муниципальных газет </t>
  </si>
  <si>
    <t>Субсидии бюджетам городских округов за счет средств резервного фонда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</si>
  <si>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</si>
  <si>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</si>
  <si>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>Субсидии бюджетам городских округов на обеспечение мероприятий по организации теплоснабжения</t>
  </si>
  <si>
    <t>Субсидии бюджетам городских округов на поддержку отрасли культуры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</si>
  <si>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</si>
  <si>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</si>
  <si>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</si>
  <si>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</si>
  <si>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</si>
  <si>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</si>
  <si>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</si>
  <si>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</si>
  <si>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</si>
  <si>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</si>
  <si>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 от  "30"  сентября  2020г.  № 8</t>
  </si>
  <si>
    <t xml:space="preserve"> от  "30" сентября  2020г.  № 8</t>
  </si>
  <si>
    <t xml:space="preserve"> от  " 30 " сентября  2020 г.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</si>
</sst>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9" fillId="0" borderId="0" xfId="2" applyFont="1" applyFill="1"/>
    <xf numFmtId="0" fontId="9" fillId="0" borderId="0" xfId="2" applyFont="1" applyFill="1" applyAlignment="1">
      <alignment horizontal="right"/>
    </xf>
    <xf numFmtId="4" fontId="9" fillId="0" borderId="0" xfId="2" applyNumberFormat="1" applyFont="1" applyFill="1" applyAlignment="1">
      <alignment horizontal="right"/>
    </xf>
    <xf numFmtId="0" fontId="13" fillId="0" borderId="7" xfId="2" applyFont="1" applyFill="1" applyBorder="1" applyAlignment="1">
      <alignment horizontal="center" wrapText="1"/>
    </xf>
    <xf numFmtId="4" fontId="12" fillId="0" borderId="7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6" fillId="0" borderId="0" xfId="2" applyFont="1" applyFill="1"/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5" fillId="0" borderId="0" xfId="2" applyFont="1" applyFill="1"/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/>
    </xf>
    <xf numFmtId="49" fontId="15" fillId="0" borderId="5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0" fillId="0" borderId="5" xfId="2" applyNumberFormat="1" applyFont="1" applyFill="1" applyBorder="1" applyAlignment="1">
      <alignment horizontal="center"/>
    </xf>
    <xf numFmtId="0" fontId="17" fillId="0" borderId="0" xfId="2" applyFont="1" applyFill="1"/>
    <xf numFmtId="0" fontId="12" fillId="0" borderId="0" xfId="2" applyFont="1" applyFill="1"/>
    <xf numFmtId="49" fontId="16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0" fontId="16" fillId="0" borderId="0" xfId="2" applyFont="1" applyFill="1" applyAlignment="1">
      <alignment shrinkToFit="1"/>
    </xf>
    <xf numFmtId="0" fontId="9" fillId="0" borderId="1" xfId="2" applyFont="1" applyFill="1" applyBorder="1" applyAlignment="1" applyProtection="1">
      <alignment wrapText="1" shrinkToFit="1"/>
      <protection locked="0"/>
    </xf>
    <xf numFmtId="49" fontId="11" fillId="0" borderId="1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4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" fontId="15" fillId="0" borderId="1" xfId="2" applyNumberFormat="1" applyFont="1" applyFill="1" applyBorder="1" applyAlignment="1">
      <alignment horizontal="center" wrapText="1"/>
    </xf>
    <xf numFmtId="0" fontId="8" fillId="0" borderId="0" xfId="2" applyFont="1" applyFill="1"/>
    <xf numFmtId="0" fontId="19" fillId="0" borderId="0" xfId="2" applyFont="1" applyFill="1"/>
    <xf numFmtId="0" fontId="20" fillId="0" borderId="0" xfId="2" applyFont="1" applyFill="1"/>
    <xf numFmtId="49" fontId="17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" fontId="9" fillId="0" borderId="1" xfId="2" applyNumberFormat="1" applyFont="1" applyFill="1" applyBorder="1" applyAlignment="1">
      <alignment horizontal="center" wrapText="1"/>
    </xf>
    <xf numFmtId="49" fontId="16" fillId="0" borderId="5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wrapText="1"/>
    </xf>
    <xf numFmtId="0" fontId="10" fillId="0" borderId="3" xfId="2" applyFont="1" applyFill="1" applyBorder="1" applyAlignment="1" applyProtection="1">
      <alignment horizontal="left" wrapText="1" shrinkToFit="1"/>
      <protection locked="0"/>
    </xf>
    <xf numFmtId="49" fontId="10" fillId="0" borderId="5" xfId="2" applyNumberFormat="1" applyFont="1" applyFill="1" applyBorder="1" applyAlignment="1">
      <alignment horizontal="center" wrapText="1"/>
    </xf>
    <xf numFmtId="49" fontId="12" fillId="0" borderId="5" xfId="2" applyNumberFormat="1" applyFont="1" applyFill="1" applyBorder="1" applyAlignment="1">
      <alignment horizontal="center" wrapText="1"/>
    </xf>
    <xf numFmtId="49" fontId="12" fillId="0" borderId="5" xfId="2" applyNumberFormat="1" applyFont="1" applyFill="1" applyBorder="1" applyAlignment="1">
      <alignment horizontal="center"/>
    </xf>
    <xf numFmtId="0" fontId="23" fillId="0" borderId="0" xfId="2" applyFont="1" applyFill="1"/>
    <xf numFmtId="49" fontId="16" fillId="0" borderId="5" xfId="2" applyNumberFormat="1" applyFont="1" applyFill="1" applyBorder="1" applyAlignment="1">
      <alignment horizontal="center" wrapText="1"/>
    </xf>
    <xf numFmtId="0" fontId="24" fillId="0" borderId="0" xfId="2" applyFont="1" applyFill="1"/>
    <xf numFmtId="49" fontId="9" fillId="0" borderId="5" xfId="2" applyNumberFormat="1" applyFont="1" applyFill="1" applyBorder="1" applyAlignment="1">
      <alignment horizontal="center" wrapText="1"/>
    </xf>
    <xf numFmtId="0" fontId="25" fillId="0" borderId="0" xfId="2" applyFont="1" applyFill="1"/>
    <xf numFmtId="49" fontId="16" fillId="0" borderId="8" xfId="2" applyNumberFormat="1" applyFont="1" applyFill="1" applyBorder="1" applyAlignment="1">
      <alignment horizontal="center"/>
    </xf>
    <xf numFmtId="49" fontId="9" fillId="0" borderId="8" xfId="2" applyNumberFormat="1" applyFont="1" applyFill="1" applyBorder="1" applyAlignment="1">
      <alignment horizontal="center"/>
    </xf>
    <xf numFmtId="0" fontId="26" fillId="0" borderId="1" xfId="2" applyFont="1" applyFill="1" applyBorder="1" applyAlignment="1" applyProtection="1">
      <alignment horizontal="left" wrapText="1" shrinkToFit="1"/>
      <protection locked="0"/>
    </xf>
    <xf numFmtId="49" fontId="26" fillId="0" borderId="8" xfId="2" applyNumberFormat="1" applyFont="1" applyFill="1" applyBorder="1" applyAlignment="1">
      <alignment horizontal="center"/>
    </xf>
    <xf numFmtId="49" fontId="26" fillId="0" borderId="1" xfId="2" applyNumberFormat="1" applyFont="1" applyFill="1" applyBorder="1" applyAlignment="1">
      <alignment horizontal="center" wrapText="1"/>
    </xf>
    <xf numFmtId="4" fontId="26" fillId="0" borderId="1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5" fillId="0" borderId="8" xfId="2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 shrinkToFit="1"/>
    </xf>
    <xf numFmtId="4" fontId="16" fillId="0" borderId="1" xfId="2" applyNumberFormat="1" applyFont="1" applyFill="1" applyBorder="1" applyAlignment="1">
      <alignment horizontal="center" wrapText="1" shrinkToFit="1"/>
    </xf>
    <xf numFmtId="4" fontId="12" fillId="0" borderId="1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5" fillId="0" borderId="1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>
      <alignment wrapText="1"/>
    </xf>
    <xf numFmtId="0" fontId="6" fillId="0" borderId="0" xfId="2" applyFont="1" applyFill="1"/>
    <xf numFmtId="0" fontId="7" fillId="0" borderId="0" xfId="2" applyFont="1" applyFill="1"/>
    <xf numFmtId="0" fontId="9" fillId="0" borderId="0" xfId="2" applyFont="1" applyFill="1" applyAlignment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/>
    <xf numFmtId="4" fontId="9" fillId="0" borderId="0" xfId="2" applyNumberFormat="1" applyFont="1" applyFill="1"/>
    <xf numFmtId="0" fontId="9" fillId="2" borderId="0" xfId="2" applyFont="1" applyFill="1"/>
    <xf numFmtId="2" fontId="16" fillId="0" borderId="0" xfId="2" applyNumberFormat="1" applyFont="1" applyFill="1"/>
    <xf numFmtId="2" fontId="9" fillId="0" borderId="0" xfId="2" applyNumberFormat="1" applyFont="1" applyFill="1"/>
    <xf numFmtId="2" fontId="9" fillId="0" borderId="0" xfId="2" applyNumberFormat="1" applyFont="1" applyFill="1" applyAlignment="1"/>
    <xf numFmtId="0" fontId="2" fillId="0" borderId="0" xfId="2" applyFont="1" applyFill="1" applyAlignment="1"/>
    <xf numFmtId="0" fontId="29" fillId="0" borderId="0" xfId="2" applyFont="1" applyFill="1" applyBorder="1" applyAlignment="1">
      <alignment horizontal="center" wrapText="1" shrinkToFit="1"/>
    </xf>
    <xf numFmtId="0" fontId="29" fillId="0" borderId="7" xfId="2" applyFont="1" applyFill="1" applyBorder="1" applyAlignment="1">
      <alignment horizontal="center" wrapText="1" shrinkToFit="1"/>
    </xf>
    <xf numFmtId="164" fontId="29" fillId="0" borderId="0" xfId="2" applyNumberFormat="1" applyFont="1" applyFill="1" applyBorder="1" applyAlignment="1">
      <alignment horizontal="center" wrapText="1" shrinkToFit="1"/>
    </xf>
    <xf numFmtId="0" fontId="29" fillId="0" borderId="1" xfId="2" applyFont="1" applyFill="1" applyBorder="1" applyAlignment="1">
      <alignment horizontal="center" vertical="center" wrapText="1" shrinkToFit="1"/>
    </xf>
    <xf numFmtId="49" fontId="29" fillId="0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left" wrapText="1"/>
    </xf>
    <xf numFmtId="0" fontId="10" fillId="0" borderId="11" xfId="2" applyFont="1" applyFill="1" applyBorder="1" applyAlignment="1">
      <alignment horizontal="center" wrapText="1" shrinkToFit="1"/>
    </xf>
    <xf numFmtId="49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164" fontId="10" fillId="0" borderId="12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11" fillId="0" borderId="13" xfId="2" applyFont="1" applyFill="1" applyBorder="1" applyAlignment="1">
      <alignment horizontal="left"/>
    </xf>
    <xf numFmtId="0" fontId="29" fillId="0" borderId="14" xfId="2" applyFont="1" applyFill="1" applyBorder="1" applyAlignment="1">
      <alignment horizontal="center" vertical="center" wrapText="1" shrinkToFit="1"/>
    </xf>
    <xf numFmtId="49" fontId="10" fillId="0" borderId="14" xfId="2" applyNumberFormat="1" applyFont="1" applyFill="1" applyBorder="1" applyAlignment="1">
      <alignment horizontal="center"/>
    </xf>
    <xf numFmtId="164" fontId="10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12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5" fillId="0" borderId="13" xfId="2" applyFont="1" applyFill="1" applyBorder="1" applyAlignment="1">
      <alignment horizontal="left" wrapText="1"/>
    </xf>
    <xf numFmtId="49" fontId="30" fillId="0" borderId="14" xfId="2" applyNumberFormat="1" applyFont="1" applyFill="1" applyBorder="1" applyAlignment="1">
      <alignment horizontal="center"/>
    </xf>
    <xf numFmtId="49" fontId="15" fillId="0" borderId="14" xfId="2" applyNumberFormat="1" applyFont="1" applyFill="1" applyBorder="1" applyAlignment="1">
      <alignment horizontal="center" wrapText="1"/>
    </xf>
    <xf numFmtId="164" fontId="15" fillId="0" borderId="15" xfId="2" applyNumberFormat="1" applyFont="1" applyFill="1" applyBorder="1" applyAlignment="1">
      <alignment horizontal="center"/>
    </xf>
    <xf numFmtId="0" fontId="30" fillId="0" borderId="0" xfId="2" applyFont="1" applyFill="1" applyAlignment="1"/>
    <xf numFmtId="0" fontId="16" fillId="0" borderId="13" xfId="2" applyFont="1" applyFill="1" applyBorder="1" applyAlignment="1">
      <alignment horizontal="left" wrapText="1"/>
    </xf>
    <xf numFmtId="49" fontId="31" fillId="0" borderId="14" xfId="2" applyNumberFormat="1" applyFont="1" applyFill="1" applyBorder="1" applyAlignment="1">
      <alignment horizontal="center"/>
    </xf>
    <xf numFmtId="49" fontId="16" fillId="0" borderId="14" xfId="2" applyNumberFormat="1" applyFont="1" applyFill="1" applyBorder="1" applyAlignment="1">
      <alignment horizontal="center" wrapText="1"/>
    </xf>
    <xf numFmtId="164" fontId="16" fillId="0" borderId="15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9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wrapText="1"/>
    </xf>
    <xf numFmtId="164" fontId="9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5" fillId="0" borderId="14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 vertical="center"/>
    </xf>
    <xf numFmtId="49" fontId="16" fillId="0" borderId="14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4" fillId="0" borderId="13" xfId="2" applyFont="1" applyFill="1" applyBorder="1" applyAlignment="1">
      <alignment wrapText="1" shrinkToFit="1"/>
    </xf>
    <xf numFmtId="0" fontId="10" fillId="0" borderId="13" xfId="2" applyFont="1" applyFill="1" applyBorder="1" applyAlignment="1">
      <alignment horizontal="left"/>
    </xf>
    <xf numFmtId="49" fontId="10" fillId="0" borderId="14" xfId="2" applyNumberFormat="1" applyFont="1" applyFill="1" applyBorder="1" applyAlignment="1">
      <alignment horizontal="center" wrapText="1"/>
    </xf>
    <xf numFmtId="49" fontId="6" fillId="0" borderId="14" xfId="2" applyNumberFormat="1" applyFont="1" applyFill="1" applyBorder="1" applyAlignment="1">
      <alignment horizontal="center" wrapText="1"/>
    </xf>
    <xf numFmtId="0" fontId="32" fillId="0" borderId="0" xfId="2" applyFont="1" applyFill="1" applyAlignment="1"/>
    <xf numFmtId="0" fontId="31" fillId="0" borderId="0" xfId="2" applyFont="1" applyFill="1" applyAlignment="1"/>
    <xf numFmtId="0" fontId="12" fillId="0" borderId="0" xfId="2" applyFont="1" applyFill="1" applyAlignment="1"/>
    <xf numFmtId="49" fontId="9" fillId="0" borderId="14" xfId="2" applyNumberFormat="1" applyFont="1" applyFill="1" applyBorder="1" applyAlignment="1">
      <alignment horizontal="center"/>
    </xf>
    <xf numFmtId="0" fontId="10" fillId="0" borderId="0" xfId="2" applyFont="1" applyFill="1" applyAlignment="1"/>
    <xf numFmtId="49" fontId="33" fillId="0" borderId="14" xfId="2" applyNumberFormat="1" applyFont="1" applyFill="1" applyBorder="1" applyAlignment="1">
      <alignment horizontal="center" wrapText="1"/>
    </xf>
    <xf numFmtId="0" fontId="15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29" fillId="0" borderId="0" xfId="2" applyFont="1" applyFill="1" applyAlignment="1"/>
    <xf numFmtId="0" fontId="16" fillId="0" borderId="13" xfId="2" applyFont="1" applyFill="1" applyBorder="1" applyAlignment="1">
      <alignment horizontal="left" wrapText="1" shrinkToFit="1"/>
    </xf>
    <xf numFmtId="0" fontId="9" fillId="0" borderId="13" xfId="2" applyFont="1" applyFill="1" applyBorder="1" applyAlignment="1">
      <alignment horizontal="left"/>
    </xf>
    <xf numFmtId="0" fontId="15" fillId="0" borderId="0" xfId="2" applyFont="1" applyFill="1" applyAlignment="1"/>
    <xf numFmtId="0" fontId="11" fillId="0" borderId="13" xfId="2" applyFont="1" applyFill="1" applyBorder="1" applyAlignment="1">
      <alignment wrapText="1" shrinkToFit="1"/>
    </xf>
    <xf numFmtId="49" fontId="11" fillId="0" borderId="14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15" fillId="0" borderId="13" xfId="2" applyFont="1" applyFill="1" applyBorder="1" applyAlignment="1">
      <alignment wrapText="1" shrinkToFit="1"/>
    </xf>
    <xf numFmtId="0" fontId="11" fillId="0" borderId="13" xfId="2" applyFont="1" applyFill="1" applyBorder="1" applyAlignment="1">
      <alignment horizontal="left" wrapText="1"/>
    </xf>
    <xf numFmtId="49" fontId="11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49" fontId="34" fillId="0" borderId="14" xfId="2" applyNumberFormat="1" applyFont="1" applyFill="1" applyBorder="1" applyAlignment="1">
      <alignment horizontal="center"/>
    </xf>
    <xf numFmtId="164" fontId="16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17" fillId="0" borderId="13" xfId="2" applyFont="1" applyFill="1" applyBorder="1" applyAlignment="1">
      <alignment horizontal="left"/>
    </xf>
    <xf numFmtId="49" fontId="17" fillId="0" borderId="14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/>
    </xf>
    <xf numFmtId="164" fontId="15" fillId="0" borderId="15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horizontal="left" wrapText="1"/>
    </xf>
    <xf numFmtId="49" fontId="6" fillId="0" borderId="14" xfId="2" applyNumberFormat="1" applyFont="1" applyFill="1" applyBorder="1" applyAlignment="1">
      <alignment horizontal="center"/>
    </xf>
    <xf numFmtId="164" fontId="31" fillId="0" borderId="15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 wrapText="1"/>
    </xf>
    <xf numFmtId="0" fontId="9" fillId="0" borderId="13" xfId="2" applyFont="1" applyFill="1" applyBorder="1" applyAlignment="1">
      <alignment wrapText="1" shrinkToFit="1"/>
    </xf>
    <xf numFmtId="49" fontId="17" fillId="0" borderId="14" xfId="2" applyNumberFormat="1" applyFont="1" applyFill="1" applyBorder="1" applyAlignment="1">
      <alignment horizontal="center" wrapText="1"/>
    </xf>
    <xf numFmtId="0" fontId="12" fillId="0" borderId="14" xfId="2" applyFont="1" applyFill="1" applyBorder="1" applyAlignment="1">
      <alignment horizontal="center" wrapText="1" shrinkToFit="1"/>
    </xf>
    <xf numFmtId="0" fontId="15" fillId="0" borderId="14" xfId="2" applyFont="1" applyFill="1" applyBorder="1" applyAlignment="1">
      <alignment horizontal="center" wrapText="1" shrinkToFit="1"/>
    </xf>
    <xf numFmtId="49" fontId="4" fillId="0" borderId="14" xfId="2" applyNumberFormat="1" applyFont="1" applyFill="1" applyBorder="1" applyAlignment="1">
      <alignment horizontal="center" wrapText="1"/>
    </xf>
    <xf numFmtId="0" fontId="12" fillId="0" borderId="13" xfId="2" applyFont="1" applyFill="1" applyBorder="1" applyAlignment="1">
      <alignment horizontal="left"/>
    </xf>
    <xf numFmtId="0" fontId="16" fillId="0" borderId="13" xfId="2" applyFont="1" applyFill="1" applyBorder="1" applyAlignment="1">
      <alignment wrapText="1"/>
    </xf>
    <xf numFmtId="0" fontId="16" fillId="0" borderId="13" xfId="2" applyFont="1" applyFill="1" applyBorder="1" applyAlignment="1">
      <alignment wrapText="1" shrinkToFit="1"/>
    </xf>
    <xf numFmtId="0" fontId="16" fillId="0" borderId="14" xfId="2" applyFont="1" applyFill="1" applyBorder="1" applyAlignment="1">
      <alignment horizontal="center" wrapText="1" shrinkToFit="1"/>
    </xf>
    <xf numFmtId="0" fontId="9" fillId="0" borderId="14" xfId="2" applyFont="1" applyFill="1" applyBorder="1" applyAlignment="1">
      <alignment horizontal="center" wrapText="1" shrinkToFit="1"/>
    </xf>
    <xf numFmtId="49" fontId="16" fillId="0" borderId="14" xfId="2" applyNumberFormat="1" applyFont="1" applyFill="1" applyBorder="1" applyAlignment="1">
      <alignment horizontal="center" wrapText="1" shrinkToFit="1"/>
    </xf>
    <xf numFmtId="164" fontId="16" fillId="0" borderId="15" xfId="2" applyNumberFormat="1" applyFont="1" applyFill="1" applyBorder="1" applyAlignment="1">
      <alignment horizontal="center" wrapText="1" shrinkToFit="1"/>
    </xf>
    <xf numFmtId="49" fontId="9" fillId="0" borderId="14" xfId="2" applyNumberFormat="1" applyFont="1" applyFill="1" applyBorder="1" applyAlignment="1">
      <alignment horizontal="center" wrapText="1" shrinkToFit="1"/>
    </xf>
    <xf numFmtId="164" fontId="9" fillId="0" borderId="15" xfId="2" applyNumberFormat="1" applyFont="1" applyFill="1" applyBorder="1" applyAlignment="1">
      <alignment horizontal="center" wrapText="1" shrinkToFit="1"/>
    </xf>
    <xf numFmtId="0" fontId="12" fillId="0" borderId="13" xfId="2" applyFont="1" applyFill="1" applyBorder="1" applyAlignment="1">
      <alignment wrapText="1" shrinkToFit="1"/>
    </xf>
    <xf numFmtId="0" fontId="16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center" wrapText="1" shrinkToFit="1"/>
    </xf>
    <xf numFmtId="0" fontId="4" fillId="0" borderId="14" xfId="2" applyFont="1" applyFill="1" applyBorder="1" applyAlignment="1">
      <alignment horizontal="center" wrapText="1" shrinkToFit="1"/>
    </xf>
    <xf numFmtId="49" fontId="32" fillId="0" borderId="14" xfId="2" applyNumberFormat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29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wrapText="1"/>
    </xf>
    <xf numFmtId="164" fontId="10" fillId="0" borderId="15" xfId="2" applyNumberFormat="1" applyFont="1" applyFill="1" applyBorder="1" applyAlignment="1">
      <alignment horizontal="center" wrapText="1"/>
    </xf>
    <xf numFmtId="0" fontId="15" fillId="0" borderId="13" xfId="2" applyFont="1" applyFill="1" applyBorder="1" applyAlignment="1">
      <alignment wrapText="1"/>
    </xf>
    <xf numFmtId="0" fontId="14" fillId="0" borderId="13" xfId="2" applyFont="1" applyFill="1" applyBorder="1" applyAlignment="1">
      <alignment horizontal="left" wrapText="1"/>
    </xf>
    <xf numFmtId="0" fontId="9" fillId="0" borderId="13" xfId="2" applyFont="1" applyFill="1" applyBorder="1" applyAlignment="1">
      <alignment wrapText="1"/>
    </xf>
    <xf numFmtId="49" fontId="33" fillId="0" borderId="14" xfId="2" applyNumberFormat="1" applyFont="1" applyFill="1" applyBorder="1" applyAlignment="1">
      <alignment horizontal="center"/>
    </xf>
    <xf numFmtId="0" fontId="29" fillId="0" borderId="14" xfId="2" applyFont="1" applyFill="1" applyBorder="1" applyAlignment="1">
      <alignment horizontal="center" wrapText="1" shrinkToFit="1"/>
    </xf>
    <xf numFmtId="0" fontId="9" fillId="0" borderId="13" xfId="2" applyFont="1" applyFill="1" applyBorder="1" applyAlignment="1">
      <alignment horizontal="left" wrapText="1" shrinkToFit="1"/>
    </xf>
    <xf numFmtId="0" fontId="10" fillId="0" borderId="17" xfId="2" applyFont="1" applyFill="1" applyBorder="1" applyAlignment="1">
      <alignment horizontal="left" wrapText="1"/>
    </xf>
    <xf numFmtId="0" fontId="10" fillId="0" borderId="18" xfId="2" applyFont="1" applyFill="1" applyBorder="1" applyAlignment="1">
      <alignment horizontal="center" wrapText="1" shrinkToFit="1"/>
    </xf>
    <xf numFmtId="49" fontId="10" fillId="0" borderId="18" xfId="2" applyNumberFormat="1" applyFont="1" applyFill="1" applyBorder="1" applyAlignment="1">
      <alignment horizontal="center"/>
    </xf>
    <xf numFmtId="0" fontId="16" fillId="0" borderId="17" xfId="2" applyFont="1" applyFill="1" applyBorder="1" applyAlignment="1">
      <alignment horizontal="left" wrapText="1"/>
    </xf>
    <xf numFmtId="49" fontId="16" fillId="0" borderId="18" xfId="2" applyNumberFormat="1" applyFont="1" applyFill="1" applyBorder="1" applyAlignment="1">
      <alignment horizontal="center"/>
    </xf>
    <xf numFmtId="49" fontId="16" fillId="0" borderId="18" xfId="2" applyNumberFormat="1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left" wrapText="1"/>
    </xf>
    <xf numFmtId="0" fontId="9" fillId="0" borderId="19" xfId="2" applyFont="1" applyFill="1" applyBorder="1" applyAlignment="1">
      <alignment horizontal="center" wrapText="1" shrinkToFit="1"/>
    </xf>
    <xf numFmtId="49" fontId="9" fillId="0" borderId="18" xfId="2" applyNumberFormat="1" applyFont="1" applyFill="1" applyBorder="1" applyAlignment="1">
      <alignment horizontal="center"/>
    </xf>
    <xf numFmtId="49" fontId="9" fillId="0" borderId="18" xfId="2" applyNumberFormat="1" applyFont="1" applyFill="1" applyBorder="1" applyAlignment="1">
      <alignment horizontal="center" wrapText="1"/>
    </xf>
    <xf numFmtId="164" fontId="9" fillId="0" borderId="20" xfId="2" applyNumberFormat="1" applyFont="1" applyFill="1" applyBorder="1" applyAlignment="1">
      <alignment horizontal="center"/>
    </xf>
    <xf numFmtId="0" fontId="16" fillId="0" borderId="21" xfId="2" applyFont="1" applyFill="1" applyBorder="1" applyAlignment="1">
      <alignment horizontal="center" wrapText="1" shrinkToFit="1"/>
    </xf>
    <xf numFmtId="49" fontId="9" fillId="0" borderId="11" xfId="2" applyNumberFormat="1" applyFont="1" applyFill="1" applyBorder="1" applyAlignment="1">
      <alignment horizontal="center"/>
    </xf>
    <xf numFmtId="164" fontId="16" fillId="0" borderId="20" xfId="2" applyNumberFormat="1" applyFont="1" applyFill="1" applyBorder="1" applyAlignment="1">
      <alignment horizontal="center"/>
    </xf>
    <xf numFmtId="49" fontId="16" fillId="0" borderId="11" xfId="2" applyNumberFormat="1" applyFont="1" applyFill="1" applyBorder="1" applyAlignment="1">
      <alignment horizontal="center"/>
    </xf>
    <xf numFmtId="49" fontId="16" fillId="0" borderId="21" xfId="2" applyNumberFormat="1" applyFont="1" applyFill="1" applyBorder="1" applyAlignment="1">
      <alignment horizontal="center"/>
    </xf>
    <xf numFmtId="49" fontId="16" fillId="0" borderId="22" xfId="2" applyNumberFormat="1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left" wrapText="1"/>
    </xf>
    <xf numFmtId="0" fontId="10" fillId="0" borderId="23" xfId="2" applyFont="1" applyFill="1" applyBorder="1" applyAlignment="1">
      <alignment horizontal="center" wrapText="1" shrinkToFit="1"/>
    </xf>
    <xf numFmtId="49" fontId="10" fillId="0" borderId="23" xfId="2" applyNumberFormat="1" applyFont="1" applyFill="1" applyBorder="1" applyAlignment="1">
      <alignment horizontal="center"/>
    </xf>
    <xf numFmtId="49" fontId="10" fillId="0" borderId="18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 shrinkToFit="1"/>
    </xf>
    <xf numFmtId="49" fontId="16" fillId="0" borderId="21" xfId="2" applyNumberFormat="1" applyFont="1" applyFill="1" applyBorder="1" applyAlignment="1">
      <alignment horizontal="center" wrapText="1"/>
    </xf>
    <xf numFmtId="164" fontId="16" fillId="0" borderId="24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 shrinkToFit="1"/>
    </xf>
    <xf numFmtId="49" fontId="9" fillId="0" borderId="21" xfId="2" applyNumberFormat="1" applyFont="1" applyFill="1" applyBorder="1" applyAlignment="1">
      <alignment horizontal="center" wrapText="1"/>
    </xf>
    <xf numFmtId="164" fontId="9" fillId="0" borderId="25" xfId="2" applyNumberFormat="1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 wrapText="1" shrinkToFit="1"/>
    </xf>
    <xf numFmtId="49" fontId="16" fillId="0" borderId="23" xfId="2" applyNumberFormat="1" applyFont="1" applyFill="1" applyBorder="1" applyAlignment="1">
      <alignment horizontal="center"/>
    </xf>
    <xf numFmtId="49" fontId="16" fillId="0" borderId="23" xfId="2" applyNumberFormat="1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35" fillId="0" borderId="0" xfId="2" applyNumberFormat="1" applyFont="1" applyFill="1"/>
    <xf numFmtId="164" fontId="9" fillId="0" borderId="0" xfId="2" applyNumberFormat="1" applyFont="1" applyFill="1"/>
    <xf numFmtId="49" fontId="6" fillId="0" borderId="1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 wrapText="1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Continuous"/>
    </xf>
    <xf numFmtId="0" fontId="37" fillId="0" borderId="0" xfId="1" applyFont="1" applyFill="1" applyBorder="1"/>
    <xf numFmtId="0" fontId="5" fillId="0" borderId="1" xfId="1" applyFont="1" applyFill="1" applyBorder="1" applyAlignment="1">
      <alignment horizontal="left" wrapText="1"/>
    </xf>
    <xf numFmtId="0" fontId="37" fillId="0" borderId="2" xfId="1" applyFont="1" applyFill="1" applyBorder="1"/>
    <xf numFmtId="4" fontId="2" fillId="0" borderId="0" xfId="1" applyNumberFormat="1" applyFont="1" applyFill="1" applyBorder="1"/>
    <xf numFmtId="0" fontId="4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centerContinuous"/>
    </xf>
    <xf numFmtId="0" fontId="9" fillId="0" borderId="2" xfId="1" applyFont="1" applyFill="1" applyBorder="1"/>
    <xf numFmtId="4" fontId="9" fillId="0" borderId="0" xfId="1" applyNumberFormat="1" applyFont="1" applyFill="1" applyBorder="1"/>
    <xf numFmtId="0" fontId="9" fillId="0" borderId="0" xfId="1" applyFont="1" applyFill="1" applyBorder="1"/>
    <xf numFmtId="0" fontId="2" fillId="0" borderId="2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Continuous"/>
    </xf>
    <xf numFmtId="0" fontId="12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8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center"/>
    </xf>
    <xf numFmtId="0" fontId="39" fillId="0" borderId="1" xfId="0" applyFont="1" applyBorder="1" applyAlignment="1">
      <alignment wrapText="1" shrinkToFit="1"/>
    </xf>
    <xf numFmtId="4" fontId="3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164" fontId="2" fillId="0" borderId="0" xfId="2" applyNumberFormat="1" applyFont="1" applyFill="1"/>
    <xf numFmtId="0" fontId="2" fillId="0" borderId="0" xfId="2" applyFont="1" applyFill="1"/>
    <xf numFmtId="0" fontId="1" fillId="0" borderId="0" xfId="2" applyFont="1"/>
    <xf numFmtId="0" fontId="1" fillId="0" borderId="0" xfId="2" applyFont="1" applyFill="1"/>
    <xf numFmtId="0" fontId="7" fillId="0" borderId="0" xfId="2" applyFont="1" applyAlignment="1">
      <alignment horizontal="right"/>
    </xf>
    <xf numFmtId="0" fontId="40" fillId="0" borderId="0" xfId="2" applyFont="1"/>
    <xf numFmtId="0" fontId="40" fillId="0" borderId="0" xfId="2" applyFont="1" applyFill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/>
    </xf>
    <xf numFmtId="0" fontId="41" fillId="0" borderId="1" xfId="2" applyFont="1" applyBorder="1" applyAlignment="1">
      <alignment vertical="center" wrapText="1"/>
    </xf>
    <xf numFmtId="0" fontId="42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38" fillId="0" borderId="1" xfId="1" applyFont="1" applyFill="1" applyBorder="1" applyAlignment="1">
      <alignment wrapText="1" shrinkToFit="1"/>
    </xf>
    <xf numFmtId="0" fontId="9" fillId="3" borderId="1" xfId="0" applyFont="1" applyFill="1" applyBorder="1" applyAlignment="1">
      <alignment horizontal="left" vertical="top" wrapText="1" shrinkToFit="1"/>
    </xf>
    <xf numFmtId="0" fontId="11" fillId="0" borderId="1" xfId="1" applyFont="1" applyBorder="1" applyAlignment="1">
      <alignment wrapText="1"/>
    </xf>
    <xf numFmtId="49" fontId="15" fillId="0" borderId="9" xfId="2" applyNumberFormat="1" applyFont="1" applyFill="1" applyBorder="1" applyAlignment="1">
      <alignment horizontal="center"/>
    </xf>
    <xf numFmtId="2" fontId="15" fillId="0" borderId="0" xfId="2" applyNumberFormat="1" applyFont="1" applyFill="1"/>
    <xf numFmtId="49" fontId="16" fillId="0" borderId="9" xfId="2" applyNumberFormat="1" applyFont="1" applyFill="1" applyBorder="1" applyAlignment="1">
      <alignment horizontal="center"/>
    </xf>
    <xf numFmtId="0" fontId="16" fillId="0" borderId="0" xfId="2" applyFont="1" applyFill="1" applyAlignment="1">
      <alignment wrapText="1"/>
    </xf>
    <xf numFmtId="0" fontId="9" fillId="0" borderId="3" xfId="2" applyFont="1" applyFill="1" applyBorder="1" applyAlignment="1" applyProtection="1">
      <alignment horizontal="left" wrapText="1" shrinkToFit="1"/>
      <protection locked="0"/>
    </xf>
    <xf numFmtId="0" fontId="44" fillId="0" borderId="1" xfId="0" applyFont="1" applyBorder="1" applyAlignment="1">
      <alignment wrapText="1"/>
    </xf>
    <xf numFmtId="0" fontId="42" fillId="0" borderId="0" xfId="2" applyFont="1" applyFill="1"/>
    <xf numFmtId="0" fontId="43" fillId="0" borderId="0" xfId="2" applyFont="1" applyFill="1"/>
    <xf numFmtId="0" fontId="3" fillId="0" borderId="1" xfId="1" applyFont="1" applyFill="1" applyBorder="1" applyAlignment="1">
      <alignment wrapText="1"/>
    </xf>
    <xf numFmtId="49" fontId="9" fillId="0" borderId="1" xfId="2" applyNumberFormat="1" applyFont="1" applyFill="1" applyBorder="1" applyAlignment="1">
      <alignment horizontal="center" wrapText="1" shrinkToFit="1"/>
    </xf>
    <xf numFmtId="4" fontId="9" fillId="0" borderId="1" xfId="2" applyNumberFormat="1" applyFont="1" applyFill="1" applyBorder="1" applyAlignment="1">
      <alignment horizontal="center" wrapText="1" shrinkToFit="1"/>
    </xf>
    <xf numFmtId="0" fontId="3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1" fillId="0" borderId="0" xfId="2" applyFont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9" fillId="0" borderId="0" xfId="2" applyFont="1" applyFill="1" applyAlignment="1">
      <alignment horizontal="right"/>
    </xf>
    <xf numFmtId="4" fontId="14" fillId="0" borderId="1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9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0" borderId="0" xfId="2" applyFont="1" applyFill="1" applyAlignment="1">
      <alignment horizontal="center" wrapText="1" shrinkToFit="1"/>
    </xf>
    <xf numFmtId="0" fontId="29" fillId="0" borderId="0" xfId="2" applyFont="1" applyFill="1" applyBorder="1" applyAlignment="1">
      <alignment horizontal="center" wrapText="1" shrinkToFit="1"/>
    </xf>
    <xf numFmtId="0" fontId="29" fillId="0" borderId="8" xfId="2" applyFont="1" applyFill="1" applyBorder="1" applyAlignment="1">
      <alignment horizontal="center" vertical="center" wrapText="1" shrinkToFit="1"/>
    </xf>
    <xf numFmtId="0" fontId="29" fillId="0" borderId="6" xfId="2" applyFont="1" applyFill="1" applyBorder="1" applyAlignment="1">
      <alignment horizontal="center" vertical="center" wrapText="1" shrinkToFit="1"/>
    </xf>
    <xf numFmtId="0" fontId="29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29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8"/>
  <sheetViews>
    <sheetView topLeftCell="A49" workbookViewId="0">
      <selection activeCell="A3" sqref="A3:C3"/>
    </sheetView>
  </sheetViews>
  <sheetFormatPr defaultColWidth="28.42578125" defaultRowHeight="15" x14ac:dyDescent="0.25"/>
  <cols>
    <col min="1" max="1" width="28.5703125" style="239" customWidth="1"/>
    <col min="2" max="2" width="57.140625" style="238" customWidth="1"/>
    <col min="3" max="3" width="16.85546875" style="277" customWidth="1"/>
    <col min="4" max="4" width="14.85546875" style="238" customWidth="1"/>
    <col min="5" max="5" width="21.85546875" style="238" customWidth="1"/>
    <col min="6" max="6" width="23" style="238" customWidth="1"/>
    <col min="7" max="256" width="28.42578125" style="238"/>
    <col min="257" max="257" width="28.5703125" style="238" customWidth="1"/>
    <col min="258" max="258" width="52.7109375" style="238" customWidth="1"/>
    <col min="259" max="259" width="14.5703125" style="238" customWidth="1"/>
    <col min="260" max="260" width="14.85546875" style="238" customWidth="1"/>
    <col min="261" max="261" width="28.42578125" style="238"/>
    <col min="262" max="262" width="23" style="238" customWidth="1"/>
    <col min="263" max="512" width="28.42578125" style="238"/>
    <col min="513" max="513" width="28.5703125" style="238" customWidth="1"/>
    <col min="514" max="514" width="52.7109375" style="238" customWidth="1"/>
    <col min="515" max="515" width="14.5703125" style="238" customWidth="1"/>
    <col min="516" max="516" width="14.85546875" style="238" customWidth="1"/>
    <col min="517" max="517" width="28.42578125" style="238"/>
    <col min="518" max="518" width="23" style="238" customWidth="1"/>
    <col min="519" max="768" width="28.42578125" style="238"/>
    <col min="769" max="769" width="28.5703125" style="238" customWidth="1"/>
    <col min="770" max="770" width="52.7109375" style="238" customWidth="1"/>
    <col min="771" max="771" width="14.5703125" style="238" customWidth="1"/>
    <col min="772" max="772" width="14.85546875" style="238" customWidth="1"/>
    <col min="773" max="773" width="28.42578125" style="238"/>
    <col min="774" max="774" width="23" style="238" customWidth="1"/>
    <col min="775" max="1024" width="28.42578125" style="238"/>
    <col min="1025" max="1025" width="28.5703125" style="238" customWidth="1"/>
    <col min="1026" max="1026" width="52.7109375" style="238" customWidth="1"/>
    <col min="1027" max="1027" width="14.5703125" style="238" customWidth="1"/>
    <col min="1028" max="1028" width="14.85546875" style="238" customWidth="1"/>
    <col min="1029" max="1029" width="28.42578125" style="238"/>
    <col min="1030" max="1030" width="23" style="238" customWidth="1"/>
    <col min="1031" max="1280" width="28.42578125" style="238"/>
    <col min="1281" max="1281" width="28.5703125" style="238" customWidth="1"/>
    <col min="1282" max="1282" width="52.7109375" style="238" customWidth="1"/>
    <col min="1283" max="1283" width="14.5703125" style="238" customWidth="1"/>
    <col min="1284" max="1284" width="14.85546875" style="238" customWidth="1"/>
    <col min="1285" max="1285" width="28.42578125" style="238"/>
    <col min="1286" max="1286" width="23" style="238" customWidth="1"/>
    <col min="1287" max="1536" width="28.42578125" style="238"/>
    <col min="1537" max="1537" width="28.5703125" style="238" customWidth="1"/>
    <col min="1538" max="1538" width="52.7109375" style="238" customWidth="1"/>
    <col min="1539" max="1539" width="14.5703125" style="238" customWidth="1"/>
    <col min="1540" max="1540" width="14.85546875" style="238" customWidth="1"/>
    <col min="1541" max="1541" width="28.42578125" style="238"/>
    <col min="1542" max="1542" width="23" style="238" customWidth="1"/>
    <col min="1543" max="1792" width="28.42578125" style="238"/>
    <col min="1793" max="1793" width="28.5703125" style="238" customWidth="1"/>
    <col min="1794" max="1794" width="52.7109375" style="238" customWidth="1"/>
    <col min="1795" max="1795" width="14.5703125" style="238" customWidth="1"/>
    <col min="1796" max="1796" width="14.85546875" style="238" customWidth="1"/>
    <col min="1797" max="1797" width="28.42578125" style="238"/>
    <col min="1798" max="1798" width="23" style="238" customWidth="1"/>
    <col min="1799" max="2048" width="28.42578125" style="238"/>
    <col min="2049" max="2049" width="28.5703125" style="238" customWidth="1"/>
    <col min="2050" max="2050" width="52.7109375" style="238" customWidth="1"/>
    <col min="2051" max="2051" width="14.5703125" style="238" customWidth="1"/>
    <col min="2052" max="2052" width="14.85546875" style="238" customWidth="1"/>
    <col min="2053" max="2053" width="28.42578125" style="238"/>
    <col min="2054" max="2054" width="23" style="238" customWidth="1"/>
    <col min="2055" max="2304" width="28.42578125" style="238"/>
    <col min="2305" max="2305" width="28.5703125" style="238" customWidth="1"/>
    <col min="2306" max="2306" width="52.7109375" style="238" customWidth="1"/>
    <col min="2307" max="2307" width="14.5703125" style="238" customWidth="1"/>
    <col min="2308" max="2308" width="14.85546875" style="238" customWidth="1"/>
    <col min="2309" max="2309" width="28.42578125" style="238"/>
    <col min="2310" max="2310" width="23" style="238" customWidth="1"/>
    <col min="2311" max="2560" width="28.42578125" style="238"/>
    <col min="2561" max="2561" width="28.5703125" style="238" customWidth="1"/>
    <col min="2562" max="2562" width="52.7109375" style="238" customWidth="1"/>
    <col min="2563" max="2563" width="14.5703125" style="238" customWidth="1"/>
    <col min="2564" max="2564" width="14.85546875" style="238" customWidth="1"/>
    <col min="2565" max="2565" width="28.42578125" style="238"/>
    <col min="2566" max="2566" width="23" style="238" customWidth="1"/>
    <col min="2567" max="2816" width="28.42578125" style="238"/>
    <col min="2817" max="2817" width="28.5703125" style="238" customWidth="1"/>
    <col min="2818" max="2818" width="52.7109375" style="238" customWidth="1"/>
    <col min="2819" max="2819" width="14.5703125" style="238" customWidth="1"/>
    <col min="2820" max="2820" width="14.85546875" style="238" customWidth="1"/>
    <col min="2821" max="2821" width="28.42578125" style="238"/>
    <col min="2822" max="2822" width="23" style="238" customWidth="1"/>
    <col min="2823" max="3072" width="28.42578125" style="238"/>
    <col min="3073" max="3073" width="28.5703125" style="238" customWidth="1"/>
    <col min="3074" max="3074" width="52.7109375" style="238" customWidth="1"/>
    <col min="3075" max="3075" width="14.5703125" style="238" customWidth="1"/>
    <col min="3076" max="3076" width="14.85546875" style="238" customWidth="1"/>
    <col min="3077" max="3077" width="28.42578125" style="238"/>
    <col min="3078" max="3078" width="23" style="238" customWidth="1"/>
    <col min="3079" max="3328" width="28.42578125" style="238"/>
    <col min="3329" max="3329" width="28.5703125" style="238" customWidth="1"/>
    <col min="3330" max="3330" width="52.7109375" style="238" customWidth="1"/>
    <col min="3331" max="3331" width="14.5703125" style="238" customWidth="1"/>
    <col min="3332" max="3332" width="14.85546875" style="238" customWidth="1"/>
    <col min="3333" max="3333" width="28.42578125" style="238"/>
    <col min="3334" max="3334" width="23" style="238" customWidth="1"/>
    <col min="3335" max="3584" width="28.42578125" style="238"/>
    <col min="3585" max="3585" width="28.5703125" style="238" customWidth="1"/>
    <col min="3586" max="3586" width="52.7109375" style="238" customWidth="1"/>
    <col min="3587" max="3587" width="14.5703125" style="238" customWidth="1"/>
    <col min="3588" max="3588" width="14.85546875" style="238" customWidth="1"/>
    <col min="3589" max="3589" width="28.42578125" style="238"/>
    <col min="3590" max="3590" width="23" style="238" customWidth="1"/>
    <col min="3591" max="3840" width="28.42578125" style="238"/>
    <col min="3841" max="3841" width="28.5703125" style="238" customWidth="1"/>
    <col min="3842" max="3842" width="52.7109375" style="238" customWidth="1"/>
    <col min="3843" max="3843" width="14.5703125" style="238" customWidth="1"/>
    <col min="3844" max="3844" width="14.85546875" style="238" customWidth="1"/>
    <col min="3845" max="3845" width="28.42578125" style="238"/>
    <col min="3846" max="3846" width="23" style="238" customWidth="1"/>
    <col min="3847" max="4096" width="28.42578125" style="238"/>
    <col min="4097" max="4097" width="28.5703125" style="238" customWidth="1"/>
    <col min="4098" max="4098" width="52.7109375" style="238" customWidth="1"/>
    <col min="4099" max="4099" width="14.5703125" style="238" customWidth="1"/>
    <col min="4100" max="4100" width="14.85546875" style="238" customWidth="1"/>
    <col min="4101" max="4101" width="28.42578125" style="238"/>
    <col min="4102" max="4102" width="23" style="238" customWidth="1"/>
    <col min="4103" max="4352" width="28.42578125" style="238"/>
    <col min="4353" max="4353" width="28.5703125" style="238" customWidth="1"/>
    <col min="4354" max="4354" width="52.7109375" style="238" customWidth="1"/>
    <col min="4355" max="4355" width="14.5703125" style="238" customWidth="1"/>
    <col min="4356" max="4356" width="14.85546875" style="238" customWidth="1"/>
    <col min="4357" max="4357" width="28.42578125" style="238"/>
    <col min="4358" max="4358" width="23" style="238" customWidth="1"/>
    <col min="4359" max="4608" width="28.42578125" style="238"/>
    <col min="4609" max="4609" width="28.5703125" style="238" customWidth="1"/>
    <col min="4610" max="4610" width="52.7109375" style="238" customWidth="1"/>
    <col min="4611" max="4611" width="14.5703125" style="238" customWidth="1"/>
    <col min="4612" max="4612" width="14.85546875" style="238" customWidth="1"/>
    <col min="4613" max="4613" width="28.42578125" style="238"/>
    <col min="4614" max="4614" width="23" style="238" customWidth="1"/>
    <col min="4615" max="4864" width="28.42578125" style="238"/>
    <col min="4865" max="4865" width="28.5703125" style="238" customWidth="1"/>
    <col min="4866" max="4866" width="52.7109375" style="238" customWidth="1"/>
    <col min="4867" max="4867" width="14.5703125" style="238" customWidth="1"/>
    <col min="4868" max="4868" width="14.85546875" style="238" customWidth="1"/>
    <col min="4869" max="4869" width="28.42578125" style="238"/>
    <col min="4870" max="4870" width="23" style="238" customWidth="1"/>
    <col min="4871" max="5120" width="28.42578125" style="238"/>
    <col min="5121" max="5121" width="28.5703125" style="238" customWidth="1"/>
    <col min="5122" max="5122" width="52.7109375" style="238" customWidth="1"/>
    <col min="5123" max="5123" width="14.5703125" style="238" customWidth="1"/>
    <col min="5124" max="5124" width="14.85546875" style="238" customWidth="1"/>
    <col min="5125" max="5125" width="28.42578125" style="238"/>
    <col min="5126" max="5126" width="23" style="238" customWidth="1"/>
    <col min="5127" max="5376" width="28.42578125" style="238"/>
    <col min="5377" max="5377" width="28.5703125" style="238" customWidth="1"/>
    <col min="5378" max="5378" width="52.7109375" style="238" customWidth="1"/>
    <col min="5379" max="5379" width="14.5703125" style="238" customWidth="1"/>
    <col min="5380" max="5380" width="14.85546875" style="238" customWidth="1"/>
    <col min="5381" max="5381" width="28.42578125" style="238"/>
    <col min="5382" max="5382" width="23" style="238" customWidth="1"/>
    <col min="5383" max="5632" width="28.42578125" style="238"/>
    <col min="5633" max="5633" width="28.5703125" style="238" customWidth="1"/>
    <col min="5634" max="5634" width="52.7109375" style="238" customWidth="1"/>
    <col min="5635" max="5635" width="14.5703125" style="238" customWidth="1"/>
    <col min="5636" max="5636" width="14.85546875" style="238" customWidth="1"/>
    <col min="5637" max="5637" width="28.42578125" style="238"/>
    <col min="5638" max="5638" width="23" style="238" customWidth="1"/>
    <col min="5639" max="5888" width="28.42578125" style="238"/>
    <col min="5889" max="5889" width="28.5703125" style="238" customWidth="1"/>
    <col min="5890" max="5890" width="52.7109375" style="238" customWidth="1"/>
    <col min="5891" max="5891" width="14.5703125" style="238" customWidth="1"/>
    <col min="5892" max="5892" width="14.85546875" style="238" customWidth="1"/>
    <col min="5893" max="5893" width="28.42578125" style="238"/>
    <col min="5894" max="5894" width="23" style="238" customWidth="1"/>
    <col min="5895" max="6144" width="28.42578125" style="238"/>
    <col min="6145" max="6145" width="28.5703125" style="238" customWidth="1"/>
    <col min="6146" max="6146" width="52.7109375" style="238" customWidth="1"/>
    <col min="6147" max="6147" width="14.5703125" style="238" customWidth="1"/>
    <col min="6148" max="6148" width="14.85546875" style="238" customWidth="1"/>
    <col min="6149" max="6149" width="28.42578125" style="238"/>
    <col min="6150" max="6150" width="23" style="238" customWidth="1"/>
    <col min="6151" max="6400" width="28.42578125" style="238"/>
    <col min="6401" max="6401" width="28.5703125" style="238" customWidth="1"/>
    <col min="6402" max="6402" width="52.7109375" style="238" customWidth="1"/>
    <col min="6403" max="6403" width="14.5703125" style="238" customWidth="1"/>
    <col min="6404" max="6404" width="14.85546875" style="238" customWidth="1"/>
    <col min="6405" max="6405" width="28.42578125" style="238"/>
    <col min="6406" max="6406" width="23" style="238" customWidth="1"/>
    <col min="6407" max="6656" width="28.42578125" style="238"/>
    <col min="6657" max="6657" width="28.5703125" style="238" customWidth="1"/>
    <col min="6658" max="6658" width="52.7109375" style="238" customWidth="1"/>
    <col min="6659" max="6659" width="14.5703125" style="238" customWidth="1"/>
    <col min="6660" max="6660" width="14.85546875" style="238" customWidth="1"/>
    <col min="6661" max="6661" width="28.42578125" style="238"/>
    <col min="6662" max="6662" width="23" style="238" customWidth="1"/>
    <col min="6663" max="6912" width="28.42578125" style="238"/>
    <col min="6913" max="6913" width="28.5703125" style="238" customWidth="1"/>
    <col min="6914" max="6914" width="52.7109375" style="238" customWidth="1"/>
    <col min="6915" max="6915" width="14.5703125" style="238" customWidth="1"/>
    <col min="6916" max="6916" width="14.85546875" style="238" customWidth="1"/>
    <col min="6917" max="6917" width="28.42578125" style="238"/>
    <col min="6918" max="6918" width="23" style="238" customWidth="1"/>
    <col min="6919" max="7168" width="28.42578125" style="238"/>
    <col min="7169" max="7169" width="28.5703125" style="238" customWidth="1"/>
    <col min="7170" max="7170" width="52.7109375" style="238" customWidth="1"/>
    <col min="7171" max="7171" width="14.5703125" style="238" customWidth="1"/>
    <col min="7172" max="7172" width="14.85546875" style="238" customWidth="1"/>
    <col min="7173" max="7173" width="28.42578125" style="238"/>
    <col min="7174" max="7174" width="23" style="238" customWidth="1"/>
    <col min="7175" max="7424" width="28.42578125" style="238"/>
    <col min="7425" max="7425" width="28.5703125" style="238" customWidth="1"/>
    <col min="7426" max="7426" width="52.7109375" style="238" customWidth="1"/>
    <col min="7427" max="7427" width="14.5703125" style="238" customWidth="1"/>
    <col min="7428" max="7428" width="14.85546875" style="238" customWidth="1"/>
    <col min="7429" max="7429" width="28.42578125" style="238"/>
    <col min="7430" max="7430" width="23" style="238" customWidth="1"/>
    <col min="7431" max="7680" width="28.42578125" style="238"/>
    <col min="7681" max="7681" width="28.5703125" style="238" customWidth="1"/>
    <col min="7682" max="7682" width="52.7109375" style="238" customWidth="1"/>
    <col min="7683" max="7683" width="14.5703125" style="238" customWidth="1"/>
    <col min="7684" max="7684" width="14.85546875" style="238" customWidth="1"/>
    <col min="7685" max="7685" width="28.42578125" style="238"/>
    <col min="7686" max="7686" width="23" style="238" customWidth="1"/>
    <col min="7687" max="7936" width="28.42578125" style="238"/>
    <col min="7937" max="7937" width="28.5703125" style="238" customWidth="1"/>
    <col min="7938" max="7938" width="52.7109375" style="238" customWidth="1"/>
    <col min="7939" max="7939" width="14.5703125" style="238" customWidth="1"/>
    <col min="7940" max="7940" width="14.85546875" style="238" customWidth="1"/>
    <col min="7941" max="7941" width="28.42578125" style="238"/>
    <col min="7942" max="7942" width="23" style="238" customWidth="1"/>
    <col min="7943" max="8192" width="28.42578125" style="238"/>
    <col min="8193" max="8193" width="28.5703125" style="238" customWidth="1"/>
    <col min="8194" max="8194" width="52.7109375" style="238" customWidth="1"/>
    <col min="8195" max="8195" width="14.5703125" style="238" customWidth="1"/>
    <col min="8196" max="8196" width="14.85546875" style="238" customWidth="1"/>
    <col min="8197" max="8197" width="28.42578125" style="238"/>
    <col min="8198" max="8198" width="23" style="238" customWidth="1"/>
    <col min="8199" max="8448" width="28.42578125" style="238"/>
    <col min="8449" max="8449" width="28.5703125" style="238" customWidth="1"/>
    <col min="8450" max="8450" width="52.7109375" style="238" customWidth="1"/>
    <col min="8451" max="8451" width="14.5703125" style="238" customWidth="1"/>
    <col min="8452" max="8452" width="14.85546875" style="238" customWidth="1"/>
    <col min="8453" max="8453" width="28.42578125" style="238"/>
    <col min="8454" max="8454" width="23" style="238" customWidth="1"/>
    <col min="8455" max="8704" width="28.42578125" style="238"/>
    <col min="8705" max="8705" width="28.5703125" style="238" customWidth="1"/>
    <col min="8706" max="8706" width="52.7109375" style="238" customWidth="1"/>
    <col min="8707" max="8707" width="14.5703125" style="238" customWidth="1"/>
    <col min="8708" max="8708" width="14.85546875" style="238" customWidth="1"/>
    <col min="8709" max="8709" width="28.42578125" style="238"/>
    <col min="8710" max="8710" width="23" style="238" customWidth="1"/>
    <col min="8711" max="8960" width="28.42578125" style="238"/>
    <col min="8961" max="8961" width="28.5703125" style="238" customWidth="1"/>
    <col min="8962" max="8962" width="52.7109375" style="238" customWidth="1"/>
    <col min="8963" max="8963" width="14.5703125" style="238" customWidth="1"/>
    <col min="8964" max="8964" width="14.85546875" style="238" customWidth="1"/>
    <col min="8965" max="8965" width="28.42578125" style="238"/>
    <col min="8966" max="8966" width="23" style="238" customWidth="1"/>
    <col min="8967" max="9216" width="28.42578125" style="238"/>
    <col min="9217" max="9217" width="28.5703125" style="238" customWidth="1"/>
    <col min="9218" max="9218" width="52.7109375" style="238" customWidth="1"/>
    <col min="9219" max="9219" width="14.5703125" style="238" customWidth="1"/>
    <col min="9220" max="9220" width="14.85546875" style="238" customWidth="1"/>
    <col min="9221" max="9221" width="28.42578125" style="238"/>
    <col min="9222" max="9222" width="23" style="238" customWidth="1"/>
    <col min="9223" max="9472" width="28.42578125" style="238"/>
    <col min="9473" max="9473" width="28.5703125" style="238" customWidth="1"/>
    <col min="9474" max="9474" width="52.7109375" style="238" customWidth="1"/>
    <col min="9475" max="9475" width="14.5703125" style="238" customWidth="1"/>
    <col min="9476" max="9476" width="14.85546875" style="238" customWidth="1"/>
    <col min="9477" max="9477" width="28.42578125" style="238"/>
    <col min="9478" max="9478" width="23" style="238" customWidth="1"/>
    <col min="9479" max="9728" width="28.42578125" style="238"/>
    <col min="9729" max="9729" width="28.5703125" style="238" customWidth="1"/>
    <col min="9730" max="9730" width="52.7109375" style="238" customWidth="1"/>
    <col min="9731" max="9731" width="14.5703125" style="238" customWidth="1"/>
    <col min="9732" max="9732" width="14.85546875" style="238" customWidth="1"/>
    <col min="9733" max="9733" width="28.42578125" style="238"/>
    <col min="9734" max="9734" width="23" style="238" customWidth="1"/>
    <col min="9735" max="9984" width="28.42578125" style="238"/>
    <col min="9985" max="9985" width="28.5703125" style="238" customWidth="1"/>
    <col min="9986" max="9986" width="52.7109375" style="238" customWidth="1"/>
    <col min="9987" max="9987" width="14.5703125" style="238" customWidth="1"/>
    <col min="9988" max="9988" width="14.85546875" style="238" customWidth="1"/>
    <col min="9989" max="9989" width="28.42578125" style="238"/>
    <col min="9990" max="9990" width="23" style="238" customWidth="1"/>
    <col min="9991" max="10240" width="28.42578125" style="238"/>
    <col min="10241" max="10241" width="28.5703125" style="238" customWidth="1"/>
    <col min="10242" max="10242" width="52.7109375" style="238" customWidth="1"/>
    <col min="10243" max="10243" width="14.5703125" style="238" customWidth="1"/>
    <col min="10244" max="10244" width="14.85546875" style="238" customWidth="1"/>
    <col min="10245" max="10245" width="28.42578125" style="238"/>
    <col min="10246" max="10246" width="23" style="238" customWidth="1"/>
    <col min="10247" max="10496" width="28.42578125" style="238"/>
    <col min="10497" max="10497" width="28.5703125" style="238" customWidth="1"/>
    <col min="10498" max="10498" width="52.7109375" style="238" customWidth="1"/>
    <col min="10499" max="10499" width="14.5703125" style="238" customWidth="1"/>
    <col min="10500" max="10500" width="14.85546875" style="238" customWidth="1"/>
    <col min="10501" max="10501" width="28.42578125" style="238"/>
    <col min="10502" max="10502" width="23" style="238" customWidth="1"/>
    <col min="10503" max="10752" width="28.42578125" style="238"/>
    <col min="10753" max="10753" width="28.5703125" style="238" customWidth="1"/>
    <col min="10754" max="10754" width="52.7109375" style="238" customWidth="1"/>
    <col min="10755" max="10755" width="14.5703125" style="238" customWidth="1"/>
    <col min="10756" max="10756" width="14.85546875" style="238" customWidth="1"/>
    <col min="10757" max="10757" width="28.42578125" style="238"/>
    <col min="10758" max="10758" width="23" style="238" customWidth="1"/>
    <col min="10759" max="11008" width="28.42578125" style="238"/>
    <col min="11009" max="11009" width="28.5703125" style="238" customWidth="1"/>
    <col min="11010" max="11010" width="52.7109375" style="238" customWidth="1"/>
    <col min="11011" max="11011" width="14.5703125" style="238" customWidth="1"/>
    <col min="11012" max="11012" width="14.85546875" style="238" customWidth="1"/>
    <col min="11013" max="11013" width="28.42578125" style="238"/>
    <col min="11014" max="11014" width="23" style="238" customWidth="1"/>
    <col min="11015" max="11264" width="28.42578125" style="238"/>
    <col min="11265" max="11265" width="28.5703125" style="238" customWidth="1"/>
    <col min="11266" max="11266" width="52.7109375" style="238" customWidth="1"/>
    <col min="11267" max="11267" width="14.5703125" style="238" customWidth="1"/>
    <col min="11268" max="11268" width="14.85546875" style="238" customWidth="1"/>
    <col min="11269" max="11269" width="28.42578125" style="238"/>
    <col min="11270" max="11270" width="23" style="238" customWidth="1"/>
    <col min="11271" max="11520" width="28.42578125" style="238"/>
    <col min="11521" max="11521" width="28.5703125" style="238" customWidth="1"/>
    <col min="11522" max="11522" width="52.7109375" style="238" customWidth="1"/>
    <col min="11523" max="11523" width="14.5703125" style="238" customWidth="1"/>
    <col min="11524" max="11524" width="14.85546875" style="238" customWidth="1"/>
    <col min="11525" max="11525" width="28.42578125" style="238"/>
    <col min="11526" max="11526" width="23" style="238" customWidth="1"/>
    <col min="11527" max="11776" width="28.42578125" style="238"/>
    <col min="11777" max="11777" width="28.5703125" style="238" customWidth="1"/>
    <col min="11778" max="11778" width="52.7109375" style="238" customWidth="1"/>
    <col min="11779" max="11779" width="14.5703125" style="238" customWidth="1"/>
    <col min="11780" max="11780" width="14.85546875" style="238" customWidth="1"/>
    <col min="11781" max="11781" width="28.42578125" style="238"/>
    <col min="11782" max="11782" width="23" style="238" customWidth="1"/>
    <col min="11783" max="12032" width="28.42578125" style="238"/>
    <col min="12033" max="12033" width="28.5703125" style="238" customWidth="1"/>
    <col min="12034" max="12034" width="52.7109375" style="238" customWidth="1"/>
    <col min="12035" max="12035" width="14.5703125" style="238" customWidth="1"/>
    <col min="12036" max="12036" width="14.85546875" style="238" customWidth="1"/>
    <col min="12037" max="12037" width="28.42578125" style="238"/>
    <col min="12038" max="12038" width="23" style="238" customWidth="1"/>
    <col min="12039" max="12288" width="28.42578125" style="238"/>
    <col min="12289" max="12289" width="28.5703125" style="238" customWidth="1"/>
    <col min="12290" max="12290" width="52.7109375" style="238" customWidth="1"/>
    <col min="12291" max="12291" width="14.5703125" style="238" customWidth="1"/>
    <col min="12292" max="12292" width="14.85546875" style="238" customWidth="1"/>
    <col min="12293" max="12293" width="28.42578125" style="238"/>
    <col min="12294" max="12294" width="23" style="238" customWidth="1"/>
    <col min="12295" max="12544" width="28.42578125" style="238"/>
    <col min="12545" max="12545" width="28.5703125" style="238" customWidth="1"/>
    <col min="12546" max="12546" width="52.7109375" style="238" customWidth="1"/>
    <col min="12547" max="12547" width="14.5703125" style="238" customWidth="1"/>
    <col min="12548" max="12548" width="14.85546875" style="238" customWidth="1"/>
    <col min="12549" max="12549" width="28.42578125" style="238"/>
    <col min="12550" max="12550" width="23" style="238" customWidth="1"/>
    <col min="12551" max="12800" width="28.42578125" style="238"/>
    <col min="12801" max="12801" width="28.5703125" style="238" customWidth="1"/>
    <col min="12802" max="12802" width="52.7109375" style="238" customWidth="1"/>
    <col min="12803" max="12803" width="14.5703125" style="238" customWidth="1"/>
    <col min="12804" max="12804" width="14.85546875" style="238" customWidth="1"/>
    <col min="12805" max="12805" width="28.42578125" style="238"/>
    <col min="12806" max="12806" width="23" style="238" customWidth="1"/>
    <col min="12807" max="13056" width="28.42578125" style="238"/>
    <col min="13057" max="13057" width="28.5703125" style="238" customWidth="1"/>
    <col min="13058" max="13058" width="52.7109375" style="238" customWidth="1"/>
    <col min="13059" max="13059" width="14.5703125" style="238" customWidth="1"/>
    <col min="13060" max="13060" width="14.85546875" style="238" customWidth="1"/>
    <col min="13061" max="13061" width="28.42578125" style="238"/>
    <col min="13062" max="13062" width="23" style="238" customWidth="1"/>
    <col min="13063" max="13312" width="28.42578125" style="238"/>
    <col min="13313" max="13313" width="28.5703125" style="238" customWidth="1"/>
    <col min="13314" max="13314" width="52.7109375" style="238" customWidth="1"/>
    <col min="13315" max="13315" width="14.5703125" style="238" customWidth="1"/>
    <col min="13316" max="13316" width="14.85546875" style="238" customWidth="1"/>
    <col min="13317" max="13317" width="28.42578125" style="238"/>
    <col min="13318" max="13318" width="23" style="238" customWidth="1"/>
    <col min="13319" max="13568" width="28.42578125" style="238"/>
    <col min="13569" max="13569" width="28.5703125" style="238" customWidth="1"/>
    <col min="13570" max="13570" width="52.7109375" style="238" customWidth="1"/>
    <col min="13571" max="13571" width="14.5703125" style="238" customWidth="1"/>
    <col min="13572" max="13572" width="14.85546875" style="238" customWidth="1"/>
    <col min="13573" max="13573" width="28.42578125" style="238"/>
    <col min="13574" max="13574" width="23" style="238" customWidth="1"/>
    <col min="13575" max="13824" width="28.42578125" style="238"/>
    <col min="13825" max="13825" width="28.5703125" style="238" customWidth="1"/>
    <col min="13826" max="13826" width="52.7109375" style="238" customWidth="1"/>
    <col min="13827" max="13827" width="14.5703125" style="238" customWidth="1"/>
    <col min="13828" max="13828" width="14.85546875" style="238" customWidth="1"/>
    <col min="13829" max="13829" width="28.42578125" style="238"/>
    <col min="13830" max="13830" width="23" style="238" customWidth="1"/>
    <col min="13831" max="14080" width="28.42578125" style="238"/>
    <col min="14081" max="14081" width="28.5703125" style="238" customWidth="1"/>
    <col min="14082" max="14082" width="52.7109375" style="238" customWidth="1"/>
    <col min="14083" max="14083" width="14.5703125" style="238" customWidth="1"/>
    <col min="14084" max="14084" width="14.85546875" style="238" customWidth="1"/>
    <col min="14085" max="14085" width="28.42578125" style="238"/>
    <col min="14086" max="14086" width="23" style="238" customWidth="1"/>
    <col min="14087" max="14336" width="28.42578125" style="238"/>
    <col min="14337" max="14337" width="28.5703125" style="238" customWidth="1"/>
    <col min="14338" max="14338" width="52.7109375" style="238" customWidth="1"/>
    <col min="14339" max="14339" width="14.5703125" style="238" customWidth="1"/>
    <col min="14340" max="14340" width="14.85546875" style="238" customWidth="1"/>
    <col min="14341" max="14341" width="28.42578125" style="238"/>
    <col min="14342" max="14342" width="23" style="238" customWidth="1"/>
    <col min="14343" max="14592" width="28.42578125" style="238"/>
    <col min="14593" max="14593" width="28.5703125" style="238" customWidth="1"/>
    <col min="14594" max="14594" width="52.7109375" style="238" customWidth="1"/>
    <col min="14595" max="14595" width="14.5703125" style="238" customWidth="1"/>
    <col min="14596" max="14596" width="14.85546875" style="238" customWidth="1"/>
    <col min="14597" max="14597" width="28.42578125" style="238"/>
    <col min="14598" max="14598" width="23" style="238" customWidth="1"/>
    <col min="14599" max="14848" width="28.42578125" style="238"/>
    <col min="14849" max="14849" width="28.5703125" style="238" customWidth="1"/>
    <col min="14850" max="14850" width="52.7109375" style="238" customWidth="1"/>
    <col min="14851" max="14851" width="14.5703125" style="238" customWidth="1"/>
    <col min="14852" max="14852" width="14.85546875" style="238" customWidth="1"/>
    <col min="14853" max="14853" width="28.42578125" style="238"/>
    <col min="14854" max="14854" width="23" style="238" customWidth="1"/>
    <col min="14855" max="15104" width="28.42578125" style="238"/>
    <col min="15105" max="15105" width="28.5703125" style="238" customWidth="1"/>
    <col min="15106" max="15106" width="52.7109375" style="238" customWidth="1"/>
    <col min="15107" max="15107" width="14.5703125" style="238" customWidth="1"/>
    <col min="15108" max="15108" width="14.85546875" style="238" customWidth="1"/>
    <col min="15109" max="15109" width="28.42578125" style="238"/>
    <col min="15110" max="15110" width="23" style="238" customWidth="1"/>
    <col min="15111" max="15360" width="28.42578125" style="238"/>
    <col min="15361" max="15361" width="28.5703125" style="238" customWidth="1"/>
    <col min="15362" max="15362" width="52.7109375" style="238" customWidth="1"/>
    <col min="15363" max="15363" width="14.5703125" style="238" customWidth="1"/>
    <col min="15364" max="15364" width="14.85546875" style="238" customWidth="1"/>
    <col min="15365" max="15365" width="28.42578125" style="238"/>
    <col min="15366" max="15366" width="23" style="238" customWidth="1"/>
    <col min="15367" max="15616" width="28.42578125" style="238"/>
    <col min="15617" max="15617" width="28.5703125" style="238" customWidth="1"/>
    <col min="15618" max="15618" width="52.7109375" style="238" customWidth="1"/>
    <col min="15619" max="15619" width="14.5703125" style="238" customWidth="1"/>
    <col min="15620" max="15620" width="14.85546875" style="238" customWidth="1"/>
    <col min="15621" max="15621" width="28.42578125" style="238"/>
    <col min="15622" max="15622" width="23" style="238" customWidth="1"/>
    <col min="15623" max="15872" width="28.42578125" style="238"/>
    <col min="15873" max="15873" width="28.5703125" style="238" customWidth="1"/>
    <col min="15874" max="15874" width="52.7109375" style="238" customWidth="1"/>
    <col min="15875" max="15875" width="14.5703125" style="238" customWidth="1"/>
    <col min="15876" max="15876" width="14.85546875" style="238" customWidth="1"/>
    <col min="15877" max="15877" width="28.42578125" style="238"/>
    <col min="15878" max="15878" width="23" style="238" customWidth="1"/>
    <col min="15879" max="16128" width="28.42578125" style="238"/>
    <col min="16129" max="16129" width="28.5703125" style="238" customWidth="1"/>
    <col min="16130" max="16130" width="52.7109375" style="238" customWidth="1"/>
    <col min="16131" max="16131" width="14.5703125" style="238" customWidth="1"/>
    <col min="16132" max="16132" width="14.85546875" style="238" customWidth="1"/>
    <col min="16133" max="16133" width="28.42578125" style="238"/>
    <col min="16134" max="16134" width="23" style="238" customWidth="1"/>
    <col min="16135" max="16384" width="28.42578125" style="238"/>
  </cols>
  <sheetData>
    <row r="1" spans="1:256" ht="12.75" x14ac:dyDescent="0.2">
      <c r="A1" s="320" t="s">
        <v>355</v>
      </c>
      <c r="B1" s="320"/>
      <c r="C1" s="320"/>
    </row>
    <row r="2" spans="1:256" ht="12.75" x14ac:dyDescent="0.2">
      <c r="A2" s="320" t="s">
        <v>356</v>
      </c>
      <c r="B2" s="320"/>
      <c r="C2" s="320"/>
    </row>
    <row r="3" spans="1:256" ht="12.75" x14ac:dyDescent="0.2">
      <c r="A3" s="320" t="s">
        <v>557</v>
      </c>
      <c r="B3" s="320"/>
      <c r="C3" s="320"/>
    </row>
    <row r="4" spans="1:256" ht="12.75" x14ac:dyDescent="0.2">
      <c r="A4" s="320" t="s">
        <v>357</v>
      </c>
      <c r="B4" s="320"/>
      <c r="C4" s="320"/>
    </row>
    <row r="5" spans="1:256" ht="12.75" x14ac:dyDescent="0.2">
      <c r="A5" s="320" t="s">
        <v>356</v>
      </c>
      <c r="B5" s="320"/>
      <c r="C5" s="320"/>
    </row>
    <row r="6" spans="1:256" ht="12.75" x14ac:dyDescent="0.2">
      <c r="A6" s="320" t="s">
        <v>358</v>
      </c>
      <c r="B6" s="320"/>
      <c r="C6" s="320"/>
    </row>
    <row r="7" spans="1:256" x14ac:dyDescent="0.25">
      <c r="B7" s="240"/>
      <c r="C7" s="241"/>
    </row>
    <row r="8" spans="1:256" ht="18.75" x14ac:dyDescent="0.2">
      <c r="A8" s="319" t="s">
        <v>359</v>
      </c>
      <c r="B8" s="319"/>
      <c r="C8" s="319"/>
    </row>
    <row r="9" spans="1:256" x14ac:dyDescent="0.25">
      <c r="C9" s="242" t="s">
        <v>0</v>
      </c>
    </row>
    <row r="10" spans="1:256" ht="28.5" x14ac:dyDescent="0.2">
      <c r="A10" s="243" t="s">
        <v>360</v>
      </c>
      <c r="B10" s="243" t="s">
        <v>361</v>
      </c>
      <c r="C10" s="244" t="s">
        <v>362</v>
      </c>
      <c r="D10" s="245"/>
    </row>
    <row r="11" spans="1:256" ht="15.75" x14ac:dyDescent="0.25">
      <c r="A11" s="243" t="s">
        <v>363</v>
      </c>
      <c r="B11" s="246" t="s">
        <v>364</v>
      </c>
      <c r="C11" s="244">
        <f>C15+C55+C12+C57</f>
        <v>863076.01</v>
      </c>
      <c r="D11" s="247"/>
      <c r="E11" s="248"/>
    </row>
    <row r="12" spans="1:256" ht="15.75" x14ac:dyDescent="0.25">
      <c r="A12" s="243" t="s">
        <v>531</v>
      </c>
      <c r="B12" s="246" t="s">
        <v>365</v>
      </c>
      <c r="C12" s="244">
        <f>SUM(C13)</f>
        <v>96393.25</v>
      </c>
      <c r="D12" s="247"/>
      <c r="E12" s="248"/>
    </row>
    <row r="13" spans="1:256" ht="31.5" x14ac:dyDescent="0.25">
      <c r="A13" s="249" t="s">
        <v>366</v>
      </c>
      <c r="B13" s="246" t="s">
        <v>367</v>
      </c>
      <c r="C13" s="244">
        <f>SUM(C14)</f>
        <v>96393.25</v>
      </c>
      <c r="D13" s="247"/>
      <c r="E13" s="248"/>
    </row>
    <row r="14" spans="1:256" s="255" customFormat="1" ht="31.5" x14ac:dyDescent="0.25">
      <c r="A14" s="250" t="s">
        <v>368</v>
      </c>
      <c r="B14" s="251" t="s">
        <v>369</v>
      </c>
      <c r="C14" s="252">
        <v>96393.25</v>
      </c>
      <c r="D14" s="253"/>
      <c r="E14" s="254"/>
    </row>
    <row r="15" spans="1:256" ht="47.25" x14ac:dyDescent="0.25">
      <c r="A15" s="243" t="s">
        <v>370</v>
      </c>
      <c r="B15" s="246" t="s">
        <v>371</v>
      </c>
      <c r="C15" s="244">
        <f>SUM(C16+C18+C37+C53)</f>
        <v>764679.79</v>
      </c>
      <c r="D15" s="256"/>
    </row>
    <row r="16" spans="1:256" ht="31.5" x14ac:dyDescent="0.25">
      <c r="A16" s="257" t="s">
        <v>372</v>
      </c>
      <c r="B16" s="258" t="s">
        <v>373</v>
      </c>
      <c r="C16" s="259">
        <f>SUM(C17)</f>
        <v>78385</v>
      </c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60"/>
      <c r="GA16" s="260"/>
      <c r="GB16" s="260"/>
      <c r="GC16" s="260"/>
      <c r="GD16" s="260"/>
      <c r="GE16" s="260"/>
      <c r="GF16" s="260"/>
      <c r="GG16" s="260"/>
      <c r="GH16" s="260"/>
      <c r="GI16" s="260"/>
      <c r="GJ16" s="260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260"/>
      <c r="HF16" s="260"/>
      <c r="HG16" s="260"/>
      <c r="HH16" s="260"/>
      <c r="HI16" s="260"/>
      <c r="HJ16" s="260"/>
      <c r="HK16" s="260"/>
      <c r="HL16" s="260"/>
      <c r="HM16" s="260"/>
      <c r="HN16" s="260"/>
      <c r="HO16" s="260"/>
      <c r="HP16" s="260"/>
      <c r="HQ16" s="260"/>
      <c r="HR16" s="260"/>
      <c r="HS16" s="260"/>
      <c r="HT16" s="260"/>
      <c r="HU16" s="260"/>
      <c r="HV16" s="260"/>
      <c r="HW16" s="260"/>
      <c r="HX16" s="260"/>
      <c r="HY16" s="260"/>
      <c r="HZ16" s="260"/>
      <c r="IA16" s="260"/>
      <c r="IB16" s="260"/>
      <c r="IC16" s="260"/>
      <c r="ID16" s="260"/>
      <c r="IE16" s="260"/>
      <c r="IF16" s="260"/>
      <c r="IG16" s="260"/>
      <c r="IH16" s="260"/>
      <c r="II16" s="260"/>
      <c r="IJ16" s="260"/>
      <c r="IK16" s="260"/>
      <c r="IL16" s="260"/>
      <c r="IM16" s="260"/>
      <c r="IN16" s="260"/>
      <c r="IO16" s="260"/>
      <c r="IP16" s="260"/>
      <c r="IQ16" s="260"/>
      <c r="IR16" s="260"/>
      <c r="IS16" s="260"/>
      <c r="IT16" s="260"/>
      <c r="IU16" s="260"/>
      <c r="IV16" s="260"/>
    </row>
    <row r="17" spans="1:256" ht="41.25" customHeight="1" x14ac:dyDescent="0.25">
      <c r="A17" s="261" t="s">
        <v>374</v>
      </c>
      <c r="B17" s="262" t="s">
        <v>375</v>
      </c>
      <c r="C17" s="263">
        <v>78385</v>
      </c>
    </row>
    <row r="18" spans="1:256" ht="57.75" customHeight="1" x14ac:dyDescent="0.25">
      <c r="A18" s="264" t="s">
        <v>376</v>
      </c>
      <c r="B18" s="265" t="s">
        <v>377</v>
      </c>
      <c r="C18" s="266">
        <f>SUM(C19:C36)</f>
        <v>310966.60000000003</v>
      </c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  <c r="DO18" s="260"/>
      <c r="DP18" s="260"/>
      <c r="DQ18" s="260"/>
      <c r="DR18" s="260"/>
      <c r="DS18" s="260"/>
      <c r="DT18" s="260"/>
      <c r="DU18" s="260"/>
      <c r="DV18" s="260"/>
      <c r="DW18" s="260"/>
      <c r="DX18" s="260"/>
      <c r="DY18" s="260"/>
      <c r="DZ18" s="260"/>
      <c r="EA18" s="260"/>
      <c r="EB18" s="260"/>
      <c r="EC18" s="260"/>
      <c r="ED18" s="260"/>
      <c r="EE18" s="260"/>
      <c r="EF18" s="260"/>
      <c r="EG18" s="260"/>
      <c r="EH18" s="260"/>
      <c r="EI18" s="260"/>
      <c r="EJ18" s="260"/>
      <c r="EK18" s="260"/>
      <c r="EL18" s="260"/>
      <c r="EM18" s="260"/>
      <c r="EN18" s="260"/>
      <c r="EO18" s="260"/>
      <c r="EP18" s="260"/>
      <c r="EQ18" s="260"/>
      <c r="ER18" s="260"/>
      <c r="ES18" s="260"/>
      <c r="ET18" s="260"/>
      <c r="EU18" s="260"/>
      <c r="EV18" s="260"/>
      <c r="EW18" s="260"/>
      <c r="EX18" s="260"/>
      <c r="EY18" s="260"/>
      <c r="EZ18" s="260"/>
      <c r="FA18" s="260"/>
      <c r="FB18" s="260"/>
      <c r="FC18" s="260"/>
      <c r="FD18" s="260"/>
      <c r="FE18" s="260"/>
      <c r="FF18" s="260"/>
      <c r="FG18" s="260"/>
      <c r="FH18" s="260"/>
      <c r="FI18" s="260"/>
      <c r="FJ18" s="260"/>
      <c r="FK18" s="260"/>
      <c r="FL18" s="260"/>
      <c r="FM18" s="260"/>
      <c r="FN18" s="260"/>
      <c r="FO18" s="260"/>
      <c r="FP18" s="260"/>
      <c r="FQ18" s="260"/>
      <c r="FR18" s="260"/>
      <c r="FS18" s="260"/>
      <c r="FT18" s="260"/>
      <c r="FU18" s="260"/>
      <c r="FV18" s="260"/>
      <c r="FW18" s="260"/>
      <c r="FX18" s="260"/>
      <c r="FY18" s="260"/>
      <c r="FZ18" s="260"/>
      <c r="GA18" s="260"/>
      <c r="GB18" s="260"/>
      <c r="GC18" s="260"/>
      <c r="GD18" s="260"/>
      <c r="GE18" s="260"/>
      <c r="GF18" s="260"/>
      <c r="GG18" s="260"/>
      <c r="GH18" s="260"/>
      <c r="GI18" s="260"/>
      <c r="GJ18" s="260"/>
      <c r="GK18" s="260"/>
      <c r="GL18" s="260"/>
      <c r="GM18" s="260"/>
      <c r="GN18" s="260"/>
      <c r="GO18" s="260"/>
      <c r="GP18" s="260"/>
      <c r="GQ18" s="260"/>
      <c r="GR18" s="260"/>
      <c r="GS18" s="260"/>
      <c r="GT18" s="260"/>
      <c r="GU18" s="260"/>
      <c r="GV18" s="260"/>
      <c r="GW18" s="260"/>
      <c r="GX18" s="260"/>
      <c r="GY18" s="260"/>
      <c r="GZ18" s="260"/>
      <c r="HA18" s="260"/>
      <c r="HB18" s="260"/>
      <c r="HC18" s="260"/>
      <c r="HD18" s="260"/>
      <c r="HE18" s="260"/>
      <c r="HF18" s="260"/>
      <c r="HG18" s="260"/>
      <c r="HH18" s="260"/>
      <c r="HI18" s="260"/>
      <c r="HJ18" s="260"/>
      <c r="HK18" s="260"/>
      <c r="HL18" s="260"/>
      <c r="HM18" s="260"/>
      <c r="HN18" s="260"/>
      <c r="HO18" s="260"/>
      <c r="HP18" s="260"/>
      <c r="HQ18" s="260"/>
      <c r="HR18" s="260"/>
      <c r="HS18" s="260"/>
      <c r="HT18" s="260"/>
      <c r="HU18" s="260"/>
      <c r="HV18" s="260"/>
      <c r="HW18" s="260"/>
      <c r="HX18" s="260"/>
      <c r="HY18" s="260"/>
      <c r="HZ18" s="260"/>
      <c r="IA18" s="260"/>
      <c r="IB18" s="260"/>
      <c r="IC18" s="260"/>
      <c r="ID18" s="260"/>
      <c r="IE18" s="260"/>
      <c r="IF18" s="260"/>
      <c r="IG18" s="260"/>
      <c r="IH18" s="260"/>
      <c r="II18" s="260"/>
      <c r="IJ18" s="260"/>
      <c r="IK18" s="260"/>
      <c r="IL18" s="260"/>
      <c r="IM18" s="260"/>
      <c r="IN18" s="260"/>
      <c r="IO18" s="260"/>
      <c r="IP18" s="260"/>
      <c r="IQ18" s="260"/>
      <c r="IR18" s="260"/>
      <c r="IS18" s="260"/>
      <c r="IT18" s="260"/>
      <c r="IU18" s="260"/>
      <c r="IV18" s="260"/>
    </row>
    <row r="19" spans="1:256" s="255" customFormat="1" ht="87.75" customHeight="1" x14ac:dyDescent="0.25">
      <c r="A19" s="267" t="s">
        <v>378</v>
      </c>
      <c r="B19" s="313" t="s">
        <v>461</v>
      </c>
      <c r="C19" s="263">
        <v>21239.03</v>
      </c>
    </row>
    <row r="20" spans="1:256" ht="51" customHeight="1" x14ac:dyDescent="0.2">
      <c r="A20" s="269" t="s">
        <v>506</v>
      </c>
      <c r="B20" s="270" t="s">
        <v>382</v>
      </c>
      <c r="C20" s="263">
        <v>30800</v>
      </c>
      <c r="D20" s="255"/>
      <c r="E20" s="255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  <c r="EC20" s="260"/>
      <c r="ED20" s="260"/>
      <c r="EE20" s="260"/>
      <c r="EF20" s="260"/>
      <c r="EG20" s="260"/>
      <c r="EH20" s="260"/>
      <c r="EI20" s="260"/>
      <c r="EJ20" s="260"/>
      <c r="EK20" s="260"/>
      <c r="EL20" s="260"/>
      <c r="EM20" s="260"/>
      <c r="EN20" s="260"/>
      <c r="EO20" s="260"/>
      <c r="EP20" s="260"/>
      <c r="EQ20" s="260"/>
      <c r="ER20" s="260"/>
      <c r="ES20" s="260"/>
      <c r="ET20" s="260"/>
      <c r="EU20" s="260"/>
      <c r="EV20" s="260"/>
      <c r="EW20" s="260"/>
      <c r="EX20" s="260"/>
      <c r="EY20" s="260"/>
      <c r="EZ20" s="260"/>
      <c r="FA20" s="260"/>
      <c r="FB20" s="260"/>
      <c r="FC20" s="260"/>
      <c r="FD20" s="260"/>
      <c r="FE20" s="260"/>
      <c r="FF20" s="260"/>
      <c r="FG20" s="260"/>
      <c r="FH20" s="260"/>
      <c r="FI20" s="260"/>
      <c r="FJ20" s="260"/>
      <c r="FK20" s="260"/>
      <c r="FL20" s="260"/>
      <c r="FM20" s="260"/>
      <c r="FN20" s="260"/>
      <c r="FO20" s="260"/>
      <c r="FP20" s="260"/>
      <c r="FQ20" s="260"/>
      <c r="FR20" s="260"/>
      <c r="FS20" s="260"/>
      <c r="FT20" s="260"/>
      <c r="FU20" s="260"/>
      <c r="FV20" s="260"/>
      <c r="FW20" s="260"/>
      <c r="FX20" s="260"/>
      <c r="FY20" s="260"/>
      <c r="FZ20" s="260"/>
      <c r="GA20" s="260"/>
      <c r="GB20" s="260"/>
      <c r="GC20" s="260"/>
      <c r="GD20" s="260"/>
      <c r="GE20" s="260"/>
      <c r="GF20" s="260"/>
      <c r="GG20" s="260"/>
      <c r="GH20" s="260"/>
      <c r="GI20" s="260"/>
      <c r="GJ20" s="260"/>
      <c r="GK20" s="260"/>
      <c r="GL20" s="260"/>
      <c r="GM20" s="260"/>
      <c r="GN20" s="260"/>
      <c r="GO20" s="260"/>
      <c r="GP20" s="260"/>
      <c r="GQ20" s="260"/>
      <c r="GR20" s="260"/>
      <c r="GS20" s="260"/>
      <c r="GT20" s="260"/>
      <c r="GU20" s="260"/>
      <c r="GV20" s="260"/>
      <c r="GW20" s="260"/>
      <c r="GX20" s="260"/>
      <c r="GY20" s="260"/>
      <c r="GZ20" s="260"/>
      <c r="HA20" s="260"/>
      <c r="HB20" s="260"/>
      <c r="HC20" s="260"/>
      <c r="HD20" s="260"/>
      <c r="HE20" s="260"/>
      <c r="HF20" s="260"/>
      <c r="HG20" s="260"/>
      <c r="HH20" s="260"/>
      <c r="HI20" s="260"/>
      <c r="HJ20" s="260"/>
      <c r="HK20" s="260"/>
      <c r="HL20" s="260"/>
      <c r="HM20" s="260"/>
      <c r="HN20" s="260"/>
      <c r="HO20" s="260"/>
      <c r="HP20" s="260"/>
      <c r="HQ20" s="260"/>
      <c r="HR20" s="260"/>
      <c r="HS20" s="260"/>
      <c r="HT20" s="260"/>
      <c r="HU20" s="260"/>
      <c r="HV20" s="260"/>
      <c r="HW20" s="260"/>
      <c r="HX20" s="260"/>
      <c r="HY20" s="260"/>
      <c r="HZ20" s="260"/>
      <c r="IA20" s="260"/>
      <c r="IB20" s="260"/>
      <c r="IC20" s="260"/>
      <c r="ID20" s="260"/>
      <c r="IE20" s="260"/>
      <c r="IF20" s="260"/>
      <c r="IG20" s="260"/>
      <c r="IH20" s="260"/>
      <c r="II20" s="260"/>
      <c r="IJ20" s="260"/>
      <c r="IK20" s="260"/>
      <c r="IL20" s="260"/>
      <c r="IM20" s="260"/>
      <c r="IN20" s="260"/>
      <c r="IO20" s="260"/>
      <c r="IP20" s="260"/>
      <c r="IQ20" s="260"/>
      <c r="IR20" s="260"/>
      <c r="IS20" s="260"/>
      <c r="IT20" s="260"/>
      <c r="IU20" s="260"/>
      <c r="IV20" s="260"/>
    </row>
    <row r="21" spans="1:256" s="255" customFormat="1" ht="139.15" customHeight="1" x14ac:dyDescent="0.25">
      <c r="A21" s="267" t="s">
        <v>507</v>
      </c>
      <c r="B21" s="268" t="s">
        <v>464</v>
      </c>
      <c r="C21" s="263">
        <v>4043.32</v>
      </c>
    </row>
    <row r="22" spans="1:256" s="255" customFormat="1" ht="46.9" customHeight="1" x14ac:dyDescent="0.25">
      <c r="A22" s="267" t="s">
        <v>508</v>
      </c>
      <c r="B22" s="268" t="s">
        <v>509</v>
      </c>
      <c r="C22" s="272">
        <v>119879.77</v>
      </c>
    </row>
    <row r="23" spans="1:256" s="255" customFormat="1" ht="157.5" x14ac:dyDescent="0.25">
      <c r="A23" s="267" t="s">
        <v>379</v>
      </c>
      <c r="B23" s="268" t="s">
        <v>534</v>
      </c>
      <c r="C23" s="263">
        <v>862.72</v>
      </c>
    </row>
    <row r="24" spans="1:256" s="255" customFormat="1" ht="106.9" customHeight="1" x14ac:dyDescent="0.25">
      <c r="A24" s="267" t="s">
        <v>510</v>
      </c>
      <c r="B24" s="268" t="s">
        <v>511</v>
      </c>
      <c r="C24" s="263">
        <v>2234.11</v>
      </c>
    </row>
    <row r="25" spans="1:256" s="255" customFormat="1" ht="77.45" customHeight="1" x14ac:dyDescent="0.25">
      <c r="A25" s="267" t="s">
        <v>512</v>
      </c>
      <c r="B25" s="268" t="s">
        <v>502</v>
      </c>
      <c r="C25" s="263">
        <v>1832.14</v>
      </c>
    </row>
    <row r="26" spans="1:256" s="255" customFormat="1" ht="64.150000000000006" customHeight="1" x14ac:dyDescent="0.25">
      <c r="A26" s="267" t="s">
        <v>380</v>
      </c>
      <c r="B26" s="268" t="s">
        <v>532</v>
      </c>
      <c r="C26" s="263">
        <v>1420.46</v>
      </c>
    </row>
    <row r="27" spans="1:256" ht="46.15" customHeight="1" x14ac:dyDescent="0.25">
      <c r="A27" s="267" t="s">
        <v>381</v>
      </c>
      <c r="B27" s="268" t="s">
        <v>473</v>
      </c>
      <c r="C27" s="263">
        <v>7598.68</v>
      </c>
      <c r="D27" s="255"/>
      <c r="E27" s="255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DW27" s="260"/>
      <c r="DX27" s="260"/>
      <c r="DY27" s="260"/>
      <c r="DZ27" s="260"/>
      <c r="EA27" s="260"/>
      <c r="EB27" s="260"/>
      <c r="EC27" s="260"/>
      <c r="ED27" s="260"/>
      <c r="EE27" s="260"/>
      <c r="EF27" s="260"/>
      <c r="EG27" s="260"/>
      <c r="EH27" s="260"/>
      <c r="EI27" s="260"/>
      <c r="EJ27" s="260"/>
      <c r="EK27" s="260"/>
      <c r="EL27" s="260"/>
      <c r="EM27" s="260"/>
      <c r="EN27" s="260"/>
      <c r="EO27" s="260"/>
      <c r="EP27" s="260"/>
      <c r="EQ27" s="260"/>
      <c r="ER27" s="260"/>
      <c r="ES27" s="260"/>
      <c r="ET27" s="260"/>
      <c r="EU27" s="260"/>
      <c r="EV27" s="260"/>
      <c r="EW27" s="260"/>
      <c r="EX27" s="260"/>
      <c r="EY27" s="260"/>
      <c r="EZ27" s="260"/>
      <c r="FA27" s="260"/>
      <c r="FB27" s="260"/>
      <c r="FC27" s="260"/>
      <c r="FD27" s="260"/>
      <c r="FE27" s="260"/>
      <c r="FF27" s="260"/>
      <c r="FG27" s="260"/>
      <c r="FH27" s="260"/>
      <c r="FI27" s="260"/>
      <c r="FJ27" s="260"/>
      <c r="FK27" s="260"/>
      <c r="FL27" s="260"/>
      <c r="FM27" s="260"/>
      <c r="FN27" s="260"/>
      <c r="FO27" s="260"/>
      <c r="FP27" s="260"/>
      <c r="FQ27" s="260"/>
      <c r="FR27" s="260"/>
      <c r="FS27" s="260"/>
      <c r="FT27" s="260"/>
      <c r="FU27" s="260"/>
      <c r="FV27" s="260"/>
      <c r="FW27" s="260"/>
      <c r="FX27" s="260"/>
      <c r="FY27" s="260"/>
      <c r="FZ27" s="260"/>
      <c r="GA27" s="260"/>
      <c r="GB27" s="260"/>
      <c r="GC27" s="260"/>
      <c r="GD27" s="260"/>
      <c r="GE27" s="260"/>
      <c r="GF27" s="260"/>
      <c r="GG27" s="260"/>
      <c r="GH27" s="260"/>
      <c r="GI27" s="260"/>
      <c r="GJ27" s="260"/>
      <c r="GK27" s="260"/>
      <c r="GL27" s="260"/>
      <c r="GM27" s="260"/>
      <c r="GN27" s="260"/>
      <c r="GO27" s="260"/>
      <c r="GP27" s="260"/>
      <c r="GQ27" s="260"/>
      <c r="GR27" s="260"/>
      <c r="GS27" s="260"/>
      <c r="GT27" s="260"/>
      <c r="GU27" s="260"/>
      <c r="GV27" s="260"/>
      <c r="GW27" s="260"/>
      <c r="GX27" s="260"/>
      <c r="GY27" s="260"/>
      <c r="GZ27" s="260"/>
      <c r="HA27" s="260"/>
      <c r="HB27" s="260"/>
      <c r="HC27" s="260"/>
      <c r="HD27" s="260"/>
      <c r="HE27" s="260"/>
      <c r="HF27" s="260"/>
      <c r="HG27" s="260"/>
      <c r="HH27" s="260"/>
      <c r="HI27" s="260"/>
      <c r="HJ27" s="260"/>
      <c r="HK27" s="260"/>
      <c r="HL27" s="260"/>
      <c r="HM27" s="260"/>
      <c r="HN27" s="260"/>
      <c r="HO27" s="260"/>
      <c r="HP27" s="260"/>
      <c r="HQ27" s="260"/>
      <c r="HR27" s="260"/>
      <c r="HS27" s="260"/>
      <c r="HT27" s="260"/>
      <c r="HU27" s="260"/>
      <c r="HV27" s="260"/>
      <c r="HW27" s="260"/>
      <c r="HX27" s="260"/>
      <c r="HY27" s="260"/>
      <c r="HZ27" s="260"/>
      <c r="IA27" s="260"/>
      <c r="IB27" s="260"/>
      <c r="IC27" s="260"/>
      <c r="ID27" s="260"/>
      <c r="IE27" s="260"/>
      <c r="IF27" s="260"/>
      <c r="IG27" s="260"/>
      <c r="IH27" s="260"/>
      <c r="II27" s="260"/>
      <c r="IJ27" s="260"/>
      <c r="IK27" s="260"/>
      <c r="IL27" s="260"/>
      <c r="IM27" s="260"/>
      <c r="IN27" s="260"/>
      <c r="IO27" s="260"/>
      <c r="IP27" s="260"/>
      <c r="IQ27" s="260"/>
      <c r="IR27" s="260"/>
      <c r="IS27" s="260"/>
      <c r="IT27" s="260"/>
      <c r="IU27" s="260"/>
      <c r="IV27" s="260"/>
    </row>
    <row r="28" spans="1:256" ht="78.75" x14ac:dyDescent="0.25">
      <c r="A28" s="261" t="s">
        <v>383</v>
      </c>
      <c r="B28" s="270" t="s">
        <v>537</v>
      </c>
      <c r="C28" s="263">
        <v>9152.42</v>
      </c>
      <c r="D28" s="255"/>
      <c r="E28" s="255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  <c r="FF28" s="260"/>
      <c r="FG28" s="260"/>
      <c r="FH28" s="260"/>
      <c r="FI28" s="260"/>
      <c r="FJ28" s="260"/>
      <c r="FK28" s="260"/>
      <c r="FL28" s="260"/>
      <c r="FM28" s="260"/>
      <c r="FN28" s="260"/>
      <c r="FO28" s="260"/>
      <c r="FP28" s="260"/>
      <c r="FQ28" s="260"/>
      <c r="FR28" s="260"/>
      <c r="FS28" s="260"/>
      <c r="FT28" s="260"/>
      <c r="FU28" s="260"/>
      <c r="FV28" s="260"/>
      <c r="FW28" s="260"/>
      <c r="FX28" s="260"/>
      <c r="FY28" s="260"/>
      <c r="FZ28" s="260"/>
      <c r="GA28" s="260"/>
      <c r="GB28" s="260"/>
      <c r="GC28" s="260"/>
      <c r="GD28" s="260"/>
      <c r="GE28" s="260"/>
      <c r="GF28" s="260"/>
      <c r="GG28" s="260"/>
      <c r="GH28" s="260"/>
      <c r="GI28" s="260"/>
      <c r="GJ28" s="260"/>
      <c r="GK28" s="260"/>
      <c r="GL28" s="260"/>
      <c r="GM28" s="260"/>
      <c r="GN28" s="260"/>
      <c r="GO28" s="260"/>
      <c r="GP28" s="260"/>
      <c r="GQ28" s="260"/>
      <c r="GR28" s="260"/>
      <c r="GS28" s="260"/>
      <c r="GT28" s="260"/>
      <c r="GU28" s="260"/>
      <c r="GV28" s="260"/>
      <c r="GW28" s="260"/>
      <c r="GX28" s="260"/>
      <c r="GY28" s="260"/>
      <c r="GZ28" s="260"/>
      <c r="HA28" s="260"/>
      <c r="HB28" s="260"/>
      <c r="HC28" s="260"/>
      <c r="HD28" s="260"/>
      <c r="HE28" s="260"/>
      <c r="HF28" s="260"/>
      <c r="HG28" s="260"/>
      <c r="HH28" s="260"/>
      <c r="HI28" s="260"/>
      <c r="HJ28" s="260"/>
      <c r="HK28" s="260"/>
      <c r="HL28" s="260"/>
      <c r="HM28" s="260"/>
      <c r="HN28" s="260"/>
      <c r="HO28" s="260"/>
      <c r="HP28" s="260"/>
      <c r="HQ28" s="260"/>
      <c r="HR28" s="260"/>
      <c r="HS28" s="260"/>
      <c r="HT28" s="260"/>
      <c r="HU28" s="260"/>
      <c r="HV28" s="260"/>
      <c r="HW28" s="260"/>
      <c r="HX28" s="260"/>
      <c r="HY28" s="260"/>
      <c r="HZ28" s="260"/>
      <c r="IA28" s="260"/>
      <c r="IB28" s="260"/>
      <c r="IC28" s="260"/>
      <c r="ID28" s="260"/>
      <c r="IE28" s="260"/>
      <c r="IF28" s="260"/>
      <c r="IG28" s="260"/>
      <c r="IH28" s="260"/>
      <c r="II28" s="260"/>
      <c r="IJ28" s="260"/>
      <c r="IK28" s="260"/>
      <c r="IL28" s="260"/>
      <c r="IM28" s="260"/>
      <c r="IN28" s="260"/>
      <c r="IO28" s="260"/>
      <c r="IP28" s="260"/>
      <c r="IQ28" s="260"/>
      <c r="IR28" s="260"/>
      <c r="IS28" s="260"/>
      <c r="IT28" s="260"/>
      <c r="IU28" s="260"/>
      <c r="IV28" s="260"/>
    </row>
    <row r="29" spans="1:256" ht="47.25" x14ac:dyDescent="0.25">
      <c r="A29" s="261" t="s">
        <v>383</v>
      </c>
      <c r="B29" s="271" t="s">
        <v>538</v>
      </c>
      <c r="C29" s="272">
        <v>117.19</v>
      </c>
      <c r="D29" s="248"/>
      <c r="IM29" s="260"/>
      <c r="IN29" s="260"/>
      <c r="IO29" s="260"/>
      <c r="IP29" s="260"/>
      <c r="IQ29" s="260"/>
      <c r="IR29" s="260"/>
      <c r="IS29" s="260"/>
      <c r="IT29" s="260"/>
      <c r="IU29" s="260"/>
      <c r="IV29" s="260"/>
    </row>
    <row r="30" spans="1:256" ht="47.25" x14ac:dyDescent="0.25">
      <c r="A30" s="261" t="s">
        <v>383</v>
      </c>
      <c r="B30" s="262" t="s">
        <v>539</v>
      </c>
      <c r="C30" s="272">
        <v>13718.53</v>
      </c>
      <c r="IM30" s="260"/>
      <c r="IN30" s="260"/>
      <c r="IO30" s="260"/>
      <c r="IP30" s="260"/>
      <c r="IQ30" s="260"/>
      <c r="IR30" s="260"/>
      <c r="IS30" s="260"/>
      <c r="IT30" s="260"/>
      <c r="IU30" s="260"/>
      <c r="IV30" s="260"/>
    </row>
    <row r="31" spans="1:256" ht="78.75" x14ac:dyDescent="0.25">
      <c r="A31" s="261" t="s">
        <v>383</v>
      </c>
      <c r="B31" s="262" t="s">
        <v>540</v>
      </c>
      <c r="C31" s="272">
        <v>5674</v>
      </c>
      <c r="IM31" s="260"/>
      <c r="IN31" s="260"/>
      <c r="IO31" s="260"/>
      <c r="IP31" s="260"/>
      <c r="IQ31" s="260"/>
      <c r="IR31" s="260"/>
      <c r="IS31" s="260"/>
      <c r="IT31" s="260"/>
      <c r="IU31" s="260"/>
      <c r="IV31" s="260"/>
    </row>
    <row r="32" spans="1:256" ht="31.5" x14ac:dyDescent="0.25">
      <c r="A32" s="261" t="s">
        <v>383</v>
      </c>
      <c r="B32" s="262" t="s">
        <v>541</v>
      </c>
      <c r="C32" s="272">
        <v>178.6</v>
      </c>
      <c r="IM32" s="260"/>
      <c r="IN32" s="260"/>
      <c r="IO32" s="260"/>
      <c r="IP32" s="260"/>
      <c r="IQ32" s="260"/>
      <c r="IR32" s="260"/>
      <c r="IS32" s="260"/>
      <c r="IT32" s="260"/>
      <c r="IU32" s="260"/>
      <c r="IV32" s="260"/>
    </row>
    <row r="33" spans="1:256" ht="31.5" x14ac:dyDescent="0.25">
      <c r="A33" s="261" t="s">
        <v>383</v>
      </c>
      <c r="B33" s="262" t="s">
        <v>542</v>
      </c>
      <c r="C33" s="272">
        <v>44790.65</v>
      </c>
      <c r="IM33" s="260"/>
      <c r="IN33" s="260"/>
      <c r="IO33" s="260"/>
      <c r="IP33" s="260"/>
      <c r="IQ33" s="260"/>
      <c r="IR33" s="260"/>
      <c r="IS33" s="260"/>
      <c r="IT33" s="260"/>
      <c r="IU33" s="260"/>
      <c r="IV33" s="260"/>
    </row>
    <row r="34" spans="1:256" ht="78.75" x14ac:dyDescent="0.25">
      <c r="A34" s="261" t="s">
        <v>383</v>
      </c>
      <c r="B34" s="262" t="s">
        <v>543</v>
      </c>
      <c r="C34" s="272">
        <v>7979.53</v>
      </c>
      <c r="IM34" s="260"/>
      <c r="IN34" s="260"/>
      <c r="IO34" s="260"/>
      <c r="IP34" s="260"/>
      <c r="IQ34" s="260"/>
      <c r="IR34" s="260"/>
      <c r="IS34" s="260"/>
      <c r="IT34" s="260"/>
      <c r="IU34" s="260"/>
      <c r="IV34" s="260"/>
    </row>
    <row r="35" spans="1:256" ht="47.45" customHeight="1" x14ac:dyDescent="0.25">
      <c r="A35" s="261" t="s">
        <v>383</v>
      </c>
      <c r="B35" s="262" t="s">
        <v>544</v>
      </c>
      <c r="C35" s="272">
        <v>1545.45</v>
      </c>
      <c r="IM35" s="260"/>
      <c r="IN35" s="260"/>
      <c r="IO35" s="260"/>
      <c r="IP35" s="260"/>
      <c r="IQ35" s="260"/>
      <c r="IR35" s="260"/>
      <c r="IS35" s="260"/>
      <c r="IT35" s="260"/>
      <c r="IU35" s="260"/>
      <c r="IV35" s="260"/>
    </row>
    <row r="36" spans="1:256" ht="47.25" x14ac:dyDescent="0.25">
      <c r="A36" s="261" t="s">
        <v>383</v>
      </c>
      <c r="B36" s="262" t="s">
        <v>545</v>
      </c>
      <c r="C36" s="272">
        <v>37900</v>
      </c>
      <c r="D36" s="248"/>
      <c r="IM36" s="260"/>
      <c r="IN36" s="260"/>
      <c r="IO36" s="260"/>
      <c r="IP36" s="260"/>
      <c r="IQ36" s="260"/>
      <c r="IR36" s="260"/>
      <c r="IS36" s="260"/>
      <c r="IT36" s="260"/>
      <c r="IU36" s="260"/>
      <c r="IV36" s="260"/>
    </row>
    <row r="37" spans="1:256" ht="31.5" x14ac:dyDescent="0.25">
      <c r="A37" s="264" t="s">
        <v>384</v>
      </c>
      <c r="B37" s="273" t="s">
        <v>385</v>
      </c>
      <c r="C37" s="266">
        <f>SUM(C38:C52)</f>
        <v>371083.67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  <c r="EC37" s="260"/>
      <c r="ED37" s="260"/>
      <c r="EE37" s="260"/>
      <c r="EF37" s="260"/>
      <c r="EG37" s="260"/>
      <c r="EH37" s="260"/>
      <c r="EI37" s="260"/>
      <c r="EJ37" s="260"/>
      <c r="EK37" s="260"/>
      <c r="EL37" s="260"/>
      <c r="EM37" s="260"/>
      <c r="EN37" s="260"/>
      <c r="EO37" s="260"/>
      <c r="EP37" s="260"/>
      <c r="EQ37" s="260"/>
      <c r="ER37" s="260"/>
      <c r="ES37" s="260"/>
      <c r="ET37" s="260"/>
      <c r="EU37" s="260"/>
      <c r="EV37" s="260"/>
      <c r="EW37" s="260"/>
      <c r="EX37" s="260"/>
      <c r="EY37" s="260"/>
      <c r="EZ37" s="260"/>
      <c r="FA37" s="260"/>
      <c r="FB37" s="260"/>
      <c r="FC37" s="260"/>
      <c r="FD37" s="260"/>
      <c r="FE37" s="260"/>
      <c r="FF37" s="260"/>
      <c r="FG37" s="260"/>
      <c r="FH37" s="260"/>
      <c r="FI37" s="260"/>
      <c r="FJ37" s="260"/>
      <c r="FK37" s="260"/>
      <c r="FL37" s="260"/>
      <c r="FM37" s="260"/>
      <c r="FN37" s="260"/>
      <c r="FO37" s="260"/>
      <c r="FP37" s="260"/>
      <c r="FQ37" s="260"/>
      <c r="FR37" s="260"/>
      <c r="FS37" s="260"/>
      <c r="FT37" s="260"/>
      <c r="FU37" s="260"/>
      <c r="FV37" s="260"/>
      <c r="FW37" s="260"/>
      <c r="FX37" s="260"/>
      <c r="FY37" s="260"/>
      <c r="FZ37" s="260"/>
      <c r="GA37" s="260"/>
      <c r="GB37" s="260"/>
      <c r="GC37" s="260"/>
      <c r="GD37" s="260"/>
      <c r="GE37" s="260"/>
      <c r="GF37" s="260"/>
      <c r="GG37" s="260"/>
      <c r="GH37" s="260"/>
      <c r="GI37" s="260"/>
      <c r="GJ37" s="260"/>
      <c r="GK37" s="260"/>
      <c r="GL37" s="260"/>
      <c r="GM37" s="260"/>
      <c r="GN37" s="260"/>
      <c r="GO37" s="260"/>
      <c r="GP37" s="260"/>
      <c r="GQ37" s="260"/>
      <c r="GR37" s="260"/>
      <c r="GS37" s="260"/>
      <c r="GT37" s="260"/>
      <c r="GU37" s="260"/>
      <c r="GV37" s="260"/>
      <c r="GW37" s="260"/>
      <c r="GX37" s="260"/>
      <c r="GY37" s="260"/>
      <c r="GZ37" s="260"/>
      <c r="HA37" s="260"/>
      <c r="HB37" s="260"/>
      <c r="HC37" s="260"/>
      <c r="HD37" s="260"/>
      <c r="HE37" s="260"/>
      <c r="HF37" s="260"/>
      <c r="HG37" s="260"/>
      <c r="HH37" s="260"/>
      <c r="HI37" s="260"/>
      <c r="HJ37" s="260"/>
      <c r="HK37" s="260"/>
      <c r="HL37" s="260"/>
      <c r="HM37" s="260"/>
      <c r="HN37" s="260"/>
      <c r="HO37" s="260"/>
      <c r="HP37" s="260"/>
      <c r="HQ37" s="260"/>
      <c r="HR37" s="260"/>
      <c r="HS37" s="260"/>
      <c r="HT37" s="260"/>
      <c r="HU37" s="260"/>
      <c r="HV37" s="260"/>
      <c r="HW37" s="260"/>
      <c r="HX37" s="260"/>
      <c r="HY37" s="260"/>
      <c r="HZ37" s="260"/>
      <c r="IA37" s="260"/>
      <c r="IB37" s="260"/>
      <c r="IC37" s="260"/>
      <c r="ID37" s="260"/>
      <c r="IE37" s="260"/>
      <c r="IF37" s="260"/>
      <c r="IG37" s="260"/>
      <c r="IH37" s="260"/>
      <c r="II37" s="260"/>
      <c r="IJ37" s="260"/>
      <c r="IK37" s="260"/>
      <c r="IL37" s="260"/>
      <c r="IM37" s="260"/>
      <c r="IN37" s="260"/>
      <c r="IO37" s="260"/>
      <c r="IP37" s="260"/>
      <c r="IQ37" s="260"/>
      <c r="IR37" s="260"/>
      <c r="IS37" s="260"/>
      <c r="IT37" s="260"/>
      <c r="IU37" s="260"/>
      <c r="IV37" s="260"/>
    </row>
    <row r="38" spans="1:256" ht="63" x14ac:dyDescent="0.25">
      <c r="A38" s="261" t="s">
        <v>386</v>
      </c>
      <c r="B38" s="262" t="s">
        <v>547</v>
      </c>
      <c r="C38" s="272">
        <v>1300.4100000000001</v>
      </c>
    </row>
    <row r="39" spans="1:256" ht="47.25" x14ac:dyDescent="0.25">
      <c r="A39" s="261" t="s">
        <v>386</v>
      </c>
      <c r="B39" s="262" t="s">
        <v>548</v>
      </c>
      <c r="C39" s="252">
        <v>2581.91</v>
      </c>
    </row>
    <row r="40" spans="1:256" ht="63" x14ac:dyDescent="0.25">
      <c r="A40" s="261" t="s">
        <v>386</v>
      </c>
      <c r="B40" s="262" t="s">
        <v>549</v>
      </c>
      <c r="C40" s="272">
        <v>9427.61</v>
      </c>
    </row>
    <row r="41" spans="1:256" ht="47.25" x14ac:dyDescent="0.25">
      <c r="A41" s="261" t="s">
        <v>386</v>
      </c>
      <c r="B41" s="262" t="s">
        <v>550</v>
      </c>
      <c r="C41" s="272">
        <v>964</v>
      </c>
    </row>
    <row r="42" spans="1:256" ht="44.45" customHeight="1" x14ac:dyDescent="0.25">
      <c r="A42" s="261" t="s">
        <v>386</v>
      </c>
      <c r="B42" s="262" t="s">
        <v>551</v>
      </c>
      <c r="C42" s="272">
        <v>2836.34</v>
      </c>
    </row>
    <row r="43" spans="1:256" ht="189" x14ac:dyDescent="0.25">
      <c r="A43" s="261" t="s">
        <v>386</v>
      </c>
      <c r="B43" s="262" t="s">
        <v>552</v>
      </c>
      <c r="C43" s="263">
        <v>305541.31</v>
      </c>
    </row>
    <row r="44" spans="1:256" ht="94.5" x14ac:dyDescent="0.25">
      <c r="A44" s="261" t="s">
        <v>386</v>
      </c>
      <c r="B44" s="262" t="s">
        <v>553</v>
      </c>
      <c r="C44" s="263">
        <v>16555.009999999998</v>
      </c>
    </row>
    <row r="45" spans="1:256" ht="63" x14ac:dyDescent="0.25">
      <c r="A45" s="261" t="s">
        <v>386</v>
      </c>
      <c r="B45" s="262" t="s">
        <v>554</v>
      </c>
      <c r="C45" s="272">
        <v>0.22</v>
      </c>
    </row>
    <row r="46" spans="1:256" ht="47.25" x14ac:dyDescent="0.25">
      <c r="A46" s="261" t="s">
        <v>386</v>
      </c>
      <c r="B46" s="262" t="s">
        <v>387</v>
      </c>
      <c r="C46" s="272">
        <v>2906.37</v>
      </c>
    </row>
    <row r="47" spans="1:256" ht="60.6" customHeight="1" x14ac:dyDescent="0.25">
      <c r="A47" s="261" t="s">
        <v>388</v>
      </c>
      <c r="B47" s="262" t="s">
        <v>482</v>
      </c>
      <c r="C47" s="272">
        <v>23245</v>
      </c>
      <c r="D47" s="248"/>
    </row>
    <row r="48" spans="1:256" ht="78.75" x14ac:dyDescent="0.25">
      <c r="A48" s="261" t="s">
        <v>389</v>
      </c>
      <c r="B48" s="262" t="s">
        <v>390</v>
      </c>
      <c r="C48" s="272">
        <v>32.700000000000003</v>
      </c>
      <c r="D48" s="248"/>
    </row>
    <row r="49" spans="1:256" ht="46.15" customHeight="1" x14ac:dyDescent="0.25">
      <c r="A49" s="261" t="s">
        <v>391</v>
      </c>
      <c r="B49" s="262" t="s">
        <v>535</v>
      </c>
      <c r="C49" s="272">
        <v>480.41</v>
      </c>
    </row>
    <row r="50" spans="1:256" ht="47.25" x14ac:dyDescent="0.25">
      <c r="A50" s="261" t="s">
        <v>392</v>
      </c>
      <c r="B50" s="262" t="s">
        <v>393</v>
      </c>
      <c r="C50" s="272">
        <v>1610.8</v>
      </c>
      <c r="IM50" s="260"/>
      <c r="IN50" s="260"/>
      <c r="IO50" s="260"/>
      <c r="IP50" s="260"/>
      <c r="IQ50" s="260"/>
      <c r="IR50" s="260"/>
      <c r="IS50" s="260"/>
      <c r="IT50" s="260"/>
      <c r="IU50" s="260"/>
      <c r="IV50" s="260"/>
    </row>
    <row r="51" spans="1:256" ht="60.6" customHeight="1" x14ac:dyDescent="0.25">
      <c r="A51" s="261" t="s">
        <v>394</v>
      </c>
      <c r="B51" s="262" t="s">
        <v>555</v>
      </c>
      <c r="C51" s="272">
        <v>3592.09</v>
      </c>
      <c r="IM51" s="260"/>
      <c r="IN51" s="260"/>
      <c r="IO51" s="260"/>
      <c r="IP51" s="260"/>
      <c r="IQ51" s="260"/>
      <c r="IR51" s="260"/>
      <c r="IS51" s="260"/>
      <c r="IT51" s="260"/>
      <c r="IU51" s="260"/>
      <c r="IV51" s="260"/>
    </row>
    <row r="52" spans="1:256" ht="61.15" customHeight="1" x14ac:dyDescent="0.25">
      <c r="A52" s="261" t="s">
        <v>394</v>
      </c>
      <c r="B52" s="262" t="s">
        <v>556</v>
      </c>
      <c r="C52" s="263">
        <v>9.49</v>
      </c>
    </row>
    <row r="53" spans="1:256" ht="21" customHeight="1" x14ac:dyDescent="0.25">
      <c r="A53" s="264" t="s">
        <v>516</v>
      </c>
      <c r="B53" s="307" t="s">
        <v>514</v>
      </c>
      <c r="C53" s="266">
        <f>SUM(C54)</f>
        <v>4244.5200000000004</v>
      </c>
    </row>
    <row r="54" spans="1:256" ht="75" customHeight="1" x14ac:dyDescent="0.25">
      <c r="A54" s="261" t="s">
        <v>515</v>
      </c>
      <c r="B54" s="262" t="s">
        <v>504</v>
      </c>
      <c r="C54" s="263">
        <v>4244.5200000000004</v>
      </c>
    </row>
    <row r="55" spans="1:256" ht="23.25" customHeight="1" x14ac:dyDescent="0.25">
      <c r="A55" s="264" t="s">
        <v>395</v>
      </c>
      <c r="B55" s="273" t="s">
        <v>396</v>
      </c>
      <c r="C55" s="274">
        <f>SUM(C56)</f>
        <v>1300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0"/>
      <c r="BQ55" s="260"/>
      <c r="BR55" s="260"/>
      <c r="BS55" s="260"/>
      <c r="BT55" s="260"/>
      <c r="BU55" s="260"/>
      <c r="BV55" s="260"/>
      <c r="BW55" s="260"/>
      <c r="BX55" s="260"/>
      <c r="BY55" s="260"/>
      <c r="BZ55" s="260"/>
      <c r="CA55" s="260"/>
      <c r="CB55" s="260"/>
      <c r="CC55" s="260"/>
      <c r="CD55" s="260"/>
      <c r="CE55" s="260"/>
      <c r="CF55" s="260"/>
      <c r="CG55" s="260"/>
      <c r="CH55" s="260"/>
      <c r="CI55" s="260"/>
      <c r="CJ55" s="260"/>
      <c r="CK55" s="260"/>
      <c r="CL55" s="260"/>
      <c r="CM55" s="260"/>
      <c r="CN55" s="260"/>
      <c r="CO55" s="260"/>
      <c r="CP55" s="260"/>
      <c r="CQ55" s="260"/>
      <c r="CR55" s="260"/>
      <c r="CS55" s="260"/>
      <c r="CT55" s="260"/>
      <c r="CU55" s="260"/>
      <c r="CV55" s="260"/>
      <c r="CW55" s="260"/>
      <c r="CX55" s="260"/>
      <c r="CY55" s="260"/>
      <c r="CZ55" s="260"/>
      <c r="DA55" s="260"/>
      <c r="DB55" s="260"/>
      <c r="DC55" s="260"/>
      <c r="DD55" s="260"/>
      <c r="DE55" s="260"/>
      <c r="DF55" s="260"/>
      <c r="DG55" s="260"/>
      <c r="DH55" s="260"/>
      <c r="DI55" s="260"/>
      <c r="DJ55" s="260"/>
      <c r="DK55" s="260"/>
      <c r="DL55" s="260"/>
      <c r="DM55" s="260"/>
      <c r="DN55" s="260"/>
      <c r="DO55" s="260"/>
      <c r="DP55" s="260"/>
      <c r="DQ55" s="260"/>
      <c r="DR55" s="260"/>
      <c r="DS55" s="260"/>
      <c r="DT55" s="260"/>
      <c r="DU55" s="260"/>
      <c r="DV55" s="260"/>
      <c r="DW55" s="260"/>
      <c r="DX55" s="260"/>
      <c r="DY55" s="260"/>
      <c r="DZ55" s="260"/>
      <c r="EA55" s="260"/>
      <c r="EB55" s="260"/>
      <c r="EC55" s="260"/>
      <c r="ED55" s="260"/>
      <c r="EE55" s="260"/>
      <c r="EF55" s="260"/>
      <c r="EG55" s="260"/>
      <c r="EH55" s="260"/>
      <c r="EI55" s="260"/>
      <c r="EJ55" s="260"/>
      <c r="EK55" s="260"/>
      <c r="EL55" s="260"/>
      <c r="EM55" s="260"/>
      <c r="EN55" s="260"/>
      <c r="EO55" s="260"/>
      <c r="EP55" s="260"/>
      <c r="EQ55" s="260"/>
      <c r="ER55" s="260"/>
      <c r="ES55" s="260"/>
      <c r="ET55" s="260"/>
      <c r="EU55" s="260"/>
      <c r="EV55" s="260"/>
      <c r="EW55" s="260"/>
      <c r="EX55" s="260"/>
      <c r="EY55" s="260"/>
      <c r="EZ55" s="260"/>
      <c r="FA55" s="260"/>
      <c r="FB55" s="260"/>
      <c r="FC55" s="260"/>
      <c r="FD55" s="260"/>
      <c r="FE55" s="260"/>
      <c r="FF55" s="260"/>
      <c r="FG55" s="260"/>
      <c r="FH55" s="260"/>
      <c r="FI55" s="260"/>
      <c r="FJ55" s="260"/>
      <c r="FK55" s="260"/>
      <c r="FL55" s="260"/>
      <c r="FM55" s="260"/>
      <c r="FN55" s="260"/>
      <c r="FO55" s="260"/>
      <c r="FP55" s="260"/>
      <c r="FQ55" s="260"/>
      <c r="FR55" s="260"/>
      <c r="FS55" s="260"/>
      <c r="FT55" s="260"/>
      <c r="FU55" s="260"/>
      <c r="FV55" s="260"/>
      <c r="FW55" s="260"/>
      <c r="FX55" s="260"/>
      <c r="FY55" s="260"/>
      <c r="FZ55" s="260"/>
      <c r="GA55" s="260"/>
      <c r="GB55" s="260"/>
      <c r="GC55" s="260"/>
      <c r="GD55" s="260"/>
      <c r="GE55" s="260"/>
      <c r="GF55" s="260"/>
      <c r="GG55" s="260"/>
      <c r="GH55" s="260"/>
      <c r="GI55" s="260"/>
      <c r="GJ55" s="260"/>
      <c r="GK55" s="260"/>
      <c r="GL55" s="260"/>
      <c r="GM55" s="260"/>
      <c r="GN55" s="260"/>
      <c r="GO55" s="260"/>
      <c r="GP55" s="260"/>
      <c r="GQ55" s="260"/>
      <c r="GR55" s="260"/>
      <c r="GS55" s="260"/>
      <c r="GT55" s="260"/>
      <c r="GU55" s="260"/>
      <c r="GV55" s="260"/>
      <c r="GW55" s="260"/>
      <c r="GX55" s="260"/>
      <c r="GY55" s="260"/>
      <c r="GZ55" s="260"/>
      <c r="HA55" s="260"/>
      <c r="HB55" s="260"/>
      <c r="HC55" s="260"/>
      <c r="HD55" s="260"/>
      <c r="HE55" s="260"/>
      <c r="HF55" s="260"/>
      <c r="HG55" s="260"/>
      <c r="HH55" s="260"/>
      <c r="HI55" s="260"/>
      <c r="HJ55" s="260"/>
      <c r="HK55" s="260"/>
      <c r="HL55" s="260"/>
      <c r="HM55" s="260"/>
      <c r="HN55" s="260"/>
      <c r="HO55" s="260"/>
      <c r="HP55" s="260"/>
      <c r="HQ55" s="260"/>
      <c r="HR55" s="260"/>
      <c r="HS55" s="260"/>
      <c r="HT55" s="260"/>
      <c r="HU55" s="260"/>
      <c r="HV55" s="260"/>
      <c r="HW55" s="260"/>
      <c r="HX55" s="260"/>
      <c r="HY55" s="260"/>
      <c r="HZ55" s="260"/>
      <c r="IA55" s="260"/>
      <c r="IB55" s="260"/>
      <c r="IC55" s="260"/>
      <c r="ID55" s="260"/>
      <c r="IE55" s="260"/>
      <c r="IF55" s="260"/>
      <c r="IG55" s="260"/>
      <c r="IH55" s="260"/>
      <c r="II55" s="260"/>
      <c r="IJ55" s="260"/>
      <c r="IK55" s="260"/>
      <c r="IL55" s="260"/>
      <c r="IM55" s="260"/>
      <c r="IN55" s="260"/>
      <c r="IO55" s="260"/>
      <c r="IP55" s="260"/>
      <c r="IQ55" s="260"/>
      <c r="IR55" s="260"/>
      <c r="IS55" s="260"/>
      <c r="IT55" s="260"/>
      <c r="IU55" s="260"/>
      <c r="IV55" s="260"/>
    </row>
    <row r="56" spans="1:256" ht="42" customHeight="1" x14ac:dyDescent="0.25">
      <c r="A56" s="261" t="s">
        <v>397</v>
      </c>
      <c r="B56" s="262" t="s">
        <v>398</v>
      </c>
      <c r="C56" s="272">
        <v>1300</v>
      </c>
    </row>
    <row r="57" spans="1:256" ht="78.75" x14ac:dyDescent="0.25">
      <c r="A57" s="264" t="s">
        <v>399</v>
      </c>
      <c r="B57" s="275" t="s">
        <v>400</v>
      </c>
      <c r="C57" s="274">
        <f>SUM(C58)</f>
        <v>702.97</v>
      </c>
      <c r="IM57" s="255"/>
      <c r="IN57" s="255"/>
      <c r="IO57" s="255"/>
      <c r="IP57" s="255"/>
      <c r="IQ57" s="255"/>
      <c r="IR57" s="255"/>
      <c r="IS57" s="255"/>
      <c r="IT57" s="255"/>
      <c r="IU57" s="255"/>
      <c r="IV57" s="255"/>
    </row>
    <row r="58" spans="1:256" ht="47.25" x14ac:dyDescent="0.25">
      <c r="A58" s="261" t="s">
        <v>401</v>
      </c>
      <c r="B58" s="305" t="s">
        <v>402</v>
      </c>
      <c r="C58" s="276">
        <v>702.97</v>
      </c>
      <c r="IM58" s="255"/>
      <c r="IN58" s="255"/>
      <c r="IO58" s="255"/>
      <c r="IP58" s="255"/>
      <c r="IQ58" s="255"/>
      <c r="IR58" s="255"/>
      <c r="IS58" s="255"/>
      <c r="IT58" s="255"/>
      <c r="IU58" s="255"/>
      <c r="IV58" s="255"/>
    </row>
    <row r="59" spans="1:256" x14ac:dyDescent="0.25">
      <c r="C59" s="242"/>
      <c r="IM59" s="255"/>
      <c r="IN59" s="255"/>
      <c r="IO59" s="255"/>
      <c r="IP59" s="255"/>
      <c r="IQ59" s="255"/>
      <c r="IR59" s="255"/>
      <c r="IS59" s="255"/>
      <c r="IT59" s="255"/>
      <c r="IU59" s="255"/>
      <c r="IV59" s="255"/>
    </row>
    <row r="60" spans="1:256" x14ac:dyDescent="0.25">
      <c r="C60" s="242"/>
      <c r="IM60" s="255"/>
      <c r="IN60" s="255"/>
      <c r="IO60" s="255"/>
      <c r="IP60" s="255"/>
      <c r="IQ60" s="255"/>
      <c r="IR60" s="255"/>
      <c r="IS60" s="255"/>
      <c r="IT60" s="255"/>
      <c r="IU60" s="255"/>
      <c r="IV60" s="255"/>
    </row>
    <row r="61" spans="1:256" x14ac:dyDescent="0.25">
      <c r="C61" s="242"/>
      <c r="IM61" s="255"/>
      <c r="IN61" s="255"/>
      <c r="IO61" s="255"/>
      <c r="IP61" s="255"/>
      <c r="IQ61" s="255"/>
      <c r="IR61" s="255"/>
      <c r="IS61" s="255"/>
      <c r="IT61" s="255"/>
      <c r="IU61" s="255"/>
      <c r="IV61" s="255"/>
    </row>
    <row r="62" spans="1:256" x14ac:dyDescent="0.25">
      <c r="C62" s="242"/>
      <c r="IM62" s="255"/>
      <c r="IN62" s="255"/>
      <c r="IO62" s="255"/>
      <c r="IP62" s="255"/>
      <c r="IQ62" s="255"/>
      <c r="IR62" s="255"/>
      <c r="IS62" s="255"/>
      <c r="IT62" s="255"/>
      <c r="IU62" s="255"/>
      <c r="IV62" s="255"/>
    </row>
    <row r="63" spans="1:256" x14ac:dyDescent="0.25">
      <c r="C63" s="242"/>
      <c r="IM63" s="255"/>
      <c r="IN63" s="255"/>
      <c r="IO63" s="255"/>
      <c r="IP63" s="255"/>
      <c r="IQ63" s="255"/>
      <c r="IR63" s="255"/>
      <c r="IS63" s="255"/>
      <c r="IT63" s="255"/>
      <c r="IU63" s="255"/>
      <c r="IV63" s="255"/>
    </row>
    <row r="64" spans="1:256" x14ac:dyDescent="0.25">
      <c r="C64" s="242"/>
      <c r="IM64" s="255"/>
      <c r="IN64" s="255"/>
      <c r="IO64" s="255"/>
      <c r="IP64" s="255"/>
      <c r="IQ64" s="255"/>
      <c r="IR64" s="255"/>
      <c r="IS64" s="255"/>
      <c r="IT64" s="255"/>
      <c r="IU64" s="255"/>
      <c r="IV64" s="255"/>
    </row>
    <row r="65" spans="1:256" x14ac:dyDescent="0.25">
      <c r="C65" s="242"/>
      <c r="IM65" s="255"/>
      <c r="IN65" s="255"/>
      <c r="IO65" s="255"/>
      <c r="IP65" s="255"/>
      <c r="IQ65" s="255"/>
      <c r="IR65" s="255"/>
      <c r="IS65" s="255"/>
      <c r="IT65" s="255"/>
      <c r="IU65" s="255"/>
      <c r="IV65" s="255"/>
    </row>
    <row r="66" spans="1:256" x14ac:dyDescent="0.25">
      <c r="C66" s="242"/>
      <c r="IM66" s="255"/>
      <c r="IN66" s="255"/>
      <c r="IO66" s="255"/>
      <c r="IP66" s="255"/>
      <c r="IQ66" s="255"/>
      <c r="IR66" s="255"/>
      <c r="IS66" s="255"/>
      <c r="IT66" s="255"/>
      <c r="IU66" s="255"/>
      <c r="IV66" s="255"/>
    </row>
    <row r="67" spans="1:256" x14ac:dyDescent="0.25">
      <c r="C67" s="242"/>
      <c r="IM67" s="255"/>
      <c r="IN67" s="255"/>
      <c r="IO67" s="255"/>
      <c r="IP67" s="255"/>
      <c r="IQ67" s="255"/>
      <c r="IR67" s="255"/>
      <c r="IS67" s="255"/>
      <c r="IT67" s="255"/>
      <c r="IU67" s="255"/>
      <c r="IV67" s="255"/>
    </row>
    <row r="68" spans="1:256" x14ac:dyDescent="0.25">
      <c r="C68" s="242"/>
      <c r="IM68" s="255"/>
      <c r="IN68" s="255"/>
      <c r="IO68" s="255"/>
      <c r="IP68" s="255"/>
      <c r="IQ68" s="255"/>
      <c r="IR68" s="255"/>
      <c r="IS68" s="255"/>
      <c r="IT68" s="255"/>
      <c r="IU68" s="255"/>
      <c r="IV68" s="255"/>
    </row>
    <row r="69" spans="1:256" x14ac:dyDescent="0.25">
      <c r="C69" s="242"/>
      <c r="IM69" s="255"/>
      <c r="IN69" s="255"/>
      <c r="IO69" s="255"/>
      <c r="IP69" s="255"/>
      <c r="IQ69" s="255"/>
      <c r="IR69" s="255"/>
      <c r="IS69" s="255"/>
      <c r="IT69" s="255"/>
      <c r="IU69" s="255"/>
      <c r="IV69" s="255"/>
    </row>
    <row r="70" spans="1:256" x14ac:dyDescent="0.25">
      <c r="A70" s="238"/>
      <c r="C70" s="242"/>
      <c r="IM70" s="255"/>
      <c r="IN70" s="255"/>
      <c r="IO70" s="255"/>
      <c r="IP70" s="255"/>
      <c r="IQ70" s="255"/>
      <c r="IR70" s="255"/>
      <c r="IS70" s="255"/>
      <c r="IT70" s="255"/>
      <c r="IU70" s="255"/>
      <c r="IV70" s="255"/>
    </row>
    <row r="71" spans="1:256" x14ac:dyDescent="0.25">
      <c r="A71" s="238"/>
      <c r="C71" s="242"/>
      <c r="IM71" s="255"/>
      <c r="IN71" s="255"/>
      <c r="IO71" s="255"/>
      <c r="IP71" s="255"/>
      <c r="IQ71" s="255"/>
      <c r="IR71" s="255"/>
      <c r="IS71" s="255"/>
      <c r="IT71" s="255"/>
      <c r="IU71" s="255"/>
      <c r="IV71" s="255"/>
    </row>
    <row r="72" spans="1:256" x14ac:dyDescent="0.25">
      <c r="A72" s="238"/>
      <c r="C72" s="242"/>
      <c r="IM72" s="255"/>
      <c r="IN72" s="255"/>
      <c r="IO72" s="255"/>
      <c r="IP72" s="255"/>
      <c r="IQ72" s="255"/>
      <c r="IR72" s="255"/>
      <c r="IS72" s="255"/>
      <c r="IT72" s="255"/>
      <c r="IU72" s="255"/>
      <c r="IV72" s="255"/>
    </row>
    <row r="73" spans="1:256" x14ac:dyDescent="0.25">
      <c r="A73" s="238"/>
      <c r="C73" s="242"/>
      <c r="IM73" s="255"/>
      <c r="IN73" s="255"/>
      <c r="IO73" s="255"/>
      <c r="IP73" s="255"/>
      <c r="IQ73" s="255"/>
      <c r="IR73" s="255"/>
      <c r="IS73" s="255"/>
      <c r="IT73" s="255"/>
      <c r="IU73" s="255"/>
      <c r="IV73" s="255"/>
    </row>
    <row r="74" spans="1:256" x14ac:dyDescent="0.25">
      <c r="A74" s="238"/>
      <c r="C74" s="242"/>
      <c r="IM74" s="255"/>
      <c r="IN74" s="255"/>
      <c r="IO74" s="255"/>
      <c r="IP74" s="255"/>
      <c r="IQ74" s="255"/>
      <c r="IR74" s="255"/>
      <c r="IS74" s="255"/>
      <c r="IT74" s="255"/>
      <c r="IU74" s="255"/>
      <c r="IV74" s="255"/>
    </row>
    <row r="75" spans="1:256" x14ac:dyDescent="0.25">
      <c r="A75" s="238"/>
      <c r="C75" s="242"/>
      <c r="IM75" s="255"/>
      <c r="IN75" s="255"/>
      <c r="IO75" s="255"/>
      <c r="IP75" s="255"/>
      <c r="IQ75" s="255"/>
      <c r="IR75" s="255"/>
      <c r="IS75" s="255"/>
      <c r="IT75" s="255"/>
      <c r="IU75" s="255"/>
      <c r="IV75" s="255"/>
    </row>
    <row r="76" spans="1:256" x14ac:dyDescent="0.25">
      <c r="A76" s="238"/>
      <c r="C76" s="242"/>
      <c r="IM76" s="255"/>
      <c r="IN76" s="255"/>
      <c r="IO76" s="255"/>
      <c r="IP76" s="255"/>
      <c r="IQ76" s="255"/>
      <c r="IR76" s="255"/>
      <c r="IS76" s="255"/>
      <c r="IT76" s="255"/>
      <c r="IU76" s="255"/>
      <c r="IV76" s="255"/>
    </row>
    <row r="77" spans="1:256" x14ac:dyDescent="0.25">
      <c r="A77" s="238"/>
      <c r="C77" s="242"/>
      <c r="IM77" s="255"/>
      <c r="IN77" s="255"/>
      <c r="IO77" s="255"/>
      <c r="IP77" s="255"/>
      <c r="IQ77" s="255"/>
      <c r="IR77" s="255"/>
      <c r="IS77" s="255"/>
      <c r="IT77" s="255"/>
      <c r="IU77" s="255"/>
      <c r="IV77" s="255"/>
    </row>
    <row r="78" spans="1:256" x14ac:dyDescent="0.25">
      <c r="A78" s="238"/>
      <c r="C78" s="242"/>
      <c r="IM78" s="255"/>
      <c r="IN78" s="255"/>
      <c r="IO78" s="255"/>
      <c r="IP78" s="255"/>
      <c r="IQ78" s="255"/>
      <c r="IR78" s="255"/>
      <c r="IS78" s="255"/>
      <c r="IT78" s="255"/>
      <c r="IU78" s="255"/>
      <c r="IV78" s="255"/>
    </row>
    <row r="79" spans="1:256" x14ac:dyDescent="0.25">
      <c r="A79" s="238"/>
      <c r="C79" s="242"/>
      <c r="IM79" s="255"/>
      <c r="IN79" s="255"/>
      <c r="IO79" s="255"/>
      <c r="IP79" s="255"/>
      <c r="IQ79" s="255"/>
      <c r="IR79" s="255"/>
      <c r="IS79" s="255"/>
      <c r="IT79" s="255"/>
      <c r="IU79" s="255"/>
      <c r="IV79" s="255"/>
    </row>
    <row r="80" spans="1:256" x14ac:dyDescent="0.25">
      <c r="A80" s="238"/>
      <c r="C80" s="242"/>
      <c r="IM80" s="255"/>
      <c r="IN80" s="255"/>
      <c r="IO80" s="255"/>
      <c r="IP80" s="255"/>
      <c r="IQ80" s="255"/>
      <c r="IR80" s="255"/>
      <c r="IS80" s="255"/>
      <c r="IT80" s="255"/>
      <c r="IU80" s="255"/>
      <c r="IV80" s="255"/>
    </row>
    <row r="81" spans="1:256" x14ac:dyDescent="0.25">
      <c r="A81" s="238"/>
      <c r="C81" s="242"/>
      <c r="IM81" s="255"/>
      <c r="IN81" s="255"/>
      <c r="IO81" s="255"/>
      <c r="IP81" s="255"/>
      <c r="IQ81" s="255"/>
      <c r="IR81" s="255"/>
      <c r="IS81" s="255"/>
      <c r="IT81" s="255"/>
      <c r="IU81" s="255"/>
      <c r="IV81" s="255"/>
    </row>
    <row r="82" spans="1:256" x14ac:dyDescent="0.25">
      <c r="A82" s="238"/>
      <c r="C82" s="242"/>
      <c r="IM82" s="255"/>
      <c r="IN82" s="255"/>
      <c r="IO82" s="255"/>
      <c r="IP82" s="255"/>
      <c r="IQ82" s="255"/>
      <c r="IR82" s="255"/>
      <c r="IS82" s="255"/>
      <c r="IT82" s="255"/>
      <c r="IU82" s="255"/>
      <c r="IV82" s="255"/>
    </row>
    <row r="83" spans="1:256" x14ac:dyDescent="0.25">
      <c r="A83" s="238"/>
      <c r="C83" s="242"/>
      <c r="IM83" s="255"/>
      <c r="IN83" s="255"/>
      <c r="IO83" s="255"/>
      <c r="IP83" s="255"/>
      <c r="IQ83" s="255"/>
      <c r="IR83" s="255"/>
      <c r="IS83" s="255"/>
      <c r="IT83" s="255"/>
      <c r="IU83" s="255"/>
      <c r="IV83" s="255"/>
    </row>
    <row r="84" spans="1:256" x14ac:dyDescent="0.25">
      <c r="A84" s="238"/>
      <c r="C84" s="242"/>
      <c r="IM84" s="255"/>
      <c r="IN84" s="255"/>
      <c r="IO84" s="255"/>
      <c r="IP84" s="255"/>
      <c r="IQ84" s="255"/>
      <c r="IR84" s="255"/>
      <c r="IS84" s="255"/>
      <c r="IT84" s="255"/>
      <c r="IU84" s="255"/>
      <c r="IV84" s="255"/>
    </row>
    <row r="85" spans="1:256" x14ac:dyDescent="0.25">
      <c r="A85" s="238"/>
      <c r="C85" s="242"/>
      <c r="IM85" s="255"/>
      <c r="IN85" s="255"/>
      <c r="IO85" s="255"/>
      <c r="IP85" s="255"/>
      <c r="IQ85" s="255"/>
      <c r="IR85" s="255"/>
      <c r="IS85" s="255"/>
      <c r="IT85" s="255"/>
      <c r="IU85" s="255"/>
      <c r="IV85" s="255"/>
    </row>
    <row r="86" spans="1:256" x14ac:dyDescent="0.25">
      <c r="A86" s="238"/>
      <c r="C86" s="242"/>
      <c r="IM86" s="255"/>
      <c r="IN86" s="255"/>
      <c r="IO86" s="255"/>
      <c r="IP86" s="255"/>
      <c r="IQ86" s="255"/>
      <c r="IR86" s="255"/>
      <c r="IS86" s="255"/>
      <c r="IT86" s="255"/>
      <c r="IU86" s="255"/>
      <c r="IV86" s="255"/>
    </row>
    <row r="87" spans="1:256" x14ac:dyDescent="0.25">
      <c r="A87" s="238"/>
      <c r="C87" s="242"/>
      <c r="IM87" s="255"/>
      <c r="IN87" s="255"/>
      <c r="IO87" s="255"/>
      <c r="IP87" s="255"/>
      <c r="IQ87" s="255"/>
      <c r="IR87" s="255"/>
      <c r="IS87" s="255"/>
      <c r="IT87" s="255"/>
      <c r="IU87" s="255"/>
      <c r="IV87" s="255"/>
    </row>
    <row r="88" spans="1:256" x14ac:dyDescent="0.25">
      <c r="A88" s="238"/>
      <c r="C88" s="242"/>
      <c r="IM88" s="255"/>
      <c r="IN88" s="255"/>
      <c r="IO88" s="255"/>
      <c r="IP88" s="255"/>
      <c r="IQ88" s="255"/>
      <c r="IR88" s="255"/>
      <c r="IS88" s="255"/>
      <c r="IT88" s="255"/>
      <c r="IU88" s="255"/>
      <c r="IV88" s="255"/>
    </row>
    <row r="89" spans="1:256" x14ac:dyDescent="0.25">
      <c r="A89" s="238"/>
      <c r="C89" s="242"/>
      <c r="IM89" s="255"/>
      <c r="IN89" s="255"/>
      <c r="IO89" s="255"/>
      <c r="IP89" s="255"/>
      <c r="IQ89" s="255"/>
      <c r="IR89" s="255"/>
      <c r="IS89" s="255"/>
      <c r="IT89" s="255"/>
      <c r="IU89" s="255"/>
      <c r="IV89" s="255"/>
    </row>
    <row r="90" spans="1:256" x14ac:dyDescent="0.25">
      <c r="A90" s="238"/>
      <c r="C90" s="242"/>
      <c r="IM90" s="255"/>
      <c r="IN90" s="255"/>
      <c r="IO90" s="255"/>
      <c r="IP90" s="255"/>
      <c r="IQ90" s="255"/>
      <c r="IR90" s="255"/>
      <c r="IS90" s="255"/>
      <c r="IT90" s="255"/>
      <c r="IU90" s="255"/>
      <c r="IV90" s="255"/>
    </row>
    <row r="91" spans="1:256" x14ac:dyDescent="0.25">
      <c r="A91" s="238"/>
      <c r="C91" s="242"/>
      <c r="IM91" s="255"/>
      <c r="IN91" s="255"/>
      <c r="IO91" s="255"/>
      <c r="IP91" s="255"/>
      <c r="IQ91" s="255"/>
      <c r="IR91" s="255"/>
      <c r="IS91" s="255"/>
      <c r="IT91" s="255"/>
      <c r="IU91" s="255"/>
      <c r="IV91" s="255"/>
    </row>
    <row r="92" spans="1:256" x14ac:dyDescent="0.25">
      <c r="A92" s="238"/>
      <c r="C92" s="242"/>
      <c r="IM92" s="255"/>
      <c r="IN92" s="255"/>
      <c r="IO92" s="255"/>
      <c r="IP92" s="255"/>
      <c r="IQ92" s="255"/>
      <c r="IR92" s="255"/>
      <c r="IS92" s="255"/>
      <c r="IT92" s="255"/>
      <c r="IU92" s="255"/>
      <c r="IV92" s="255"/>
    </row>
    <row r="93" spans="1:256" x14ac:dyDescent="0.25">
      <c r="A93" s="238"/>
      <c r="C93" s="242"/>
      <c r="IM93" s="255"/>
      <c r="IN93" s="255"/>
      <c r="IO93" s="255"/>
      <c r="IP93" s="255"/>
      <c r="IQ93" s="255"/>
      <c r="IR93" s="255"/>
      <c r="IS93" s="255"/>
      <c r="IT93" s="255"/>
      <c r="IU93" s="255"/>
      <c r="IV93" s="255"/>
    </row>
    <row r="94" spans="1:256" x14ac:dyDescent="0.25">
      <c r="A94" s="238"/>
      <c r="C94" s="242"/>
      <c r="IM94" s="255"/>
      <c r="IN94" s="255"/>
      <c r="IO94" s="255"/>
      <c r="IP94" s="255"/>
      <c r="IQ94" s="255"/>
      <c r="IR94" s="255"/>
      <c r="IS94" s="255"/>
      <c r="IT94" s="255"/>
      <c r="IU94" s="255"/>
      <c r="IV94" s="255"/>
    </row>
    <row r="95" spans="1:256" x14ac:dyDescent="0.25">
      <c r="A95" s="238"/>
      <c r="C95" s="242"/>
      <c r="IM95" s="255"/>
      <c r="IN95" s="255"/>
      <c r="IO95" s="255"/>
      <c r="IP95" s="255"/>
      <c r="IQ95" s="255"/>
      <c r="IR95" s="255"/>
      <c r="IS95" s="255"/>
      <c r="IT95" s="255"/>
      <c r="IU95" s="255"/>
      <c r="IV95" s="255"/>
    </row>
    <row r="96" spans="1:256" x14ac:dyDescent="0.25">
      <c r="A96" s="238"/>
      <c r="C96" s="242"/>
      <c r="IM96" s="255"/>
      <c r="IN96" s="255"/>
      <c r="IO96" s="255"/>
      <c r="IP96" s="255"/>
      <c r="IQ96" s="255"/>
      <c r="IR96" s="255"/>
      <c r="IS96" s="255"/>
      <c r="IT96" s="255"/>
      <c r="IU96" s="255"/>
      <c r="IV96" s="255"/>
    </row>
    <row r="97" spans="1:256" x14ac:dyDescent="0.25">
      <c r="A97" s="238"/>
      <c r="C97" s="242"/>
      <c r="IM97" s="255"/>
      <c r="IN97" s="255"/>
      <c r="IO97" s="255"/>
      <c r="IP97" s="255"/>
      <c r="IQ97" s="255"/>
      <c r="IR97" s="255"/>
      <c r="IS97" s="255"/>
      <c r="IT97" s="255"/>
      <c r="IU97" s="255"/>
      <c r="IV97" s="255"/>
    </row>
    <row r="98" spans="1:256" x14ac:dyDescent="0.25">
      <c r="A98" s="238"/>
      <c r="C98" s="242"/>
      <c r="IM98" s="255"/>
      <c r="IN98" s="255"/>
      <c r="IO98" s="255"/>
      <c r="IP98" s="255"/>
      <c r="IQ98" s="255"/>
      <c r="IR98" s="255"/>
      <c r="IS98" s="255"/>
      <c r="IT98" s="255"/>
      <c r="IU98" s="255"/>
      <c r="IV98" s="255"/>
    </row>
    <row r="99" spans="1:256" x14ac:dyDescent="0.25">
      <c r="A99" s="238"/>
      <c r="C99" s="242"/>
      <c r="IM99" s="255"/>
      <c r="IN99" s="255"/>
      <c r="IO99" s="255"/>
      <c r="IP99" s="255"/>
      <c r="IQ99" s="255"/>
      <c r="IR99" s="255"/>
      <c r="IS99" s="255"/>
      <c r="IT99" s="255"/>
      <c r="IU99" s="255"/>
      <c r="IV99" s="255"/>
    </row>
    <row r="100" spans="1:256" x14ac:dyDescent="0.25">
      <c r="A100" s="238"/>
      <c r="C100" s="242"/>
      <c r="IM100" s="255"/>
      <c r="IN100" s="255"/>
      <c r="IO100" s="255"/>
      <c r="IP100" s="255"/>
      <c r="IQ100" s="255"/>
      <c r="IR100" s="255"/>
      <c r="IS100" s="255"/>
      <c r="IT100" s="255"/>
      <c r="IU100" s="255"/>
      <c r="IV100" s="255"/>
    </row>
    <row r="101" spans="1:256" x14ac:dyDescent="0.25">
      <c r="A101" s="238"/>
      <c r="C101" s="242"/>
      <c r="IM101" s="255"/>
      <c r="IN101" s="255"/>
      <c r="IO101" s="255"/>
      <c r="IP101" s="255"/>
      <c r="IQ101" s="255"/>
      <c r="IR101" s="255"/>
      <c r="IS101" s="255"/>
      <c r="IT101" s="255"/>
      <c r="IU101" s="255"/>
      <c r="IV101" s="255"/>
    </row>
    <row r="102" spans="1:256" x14ac:dyDescent="0.25">
      <c r="A102" s="238"/>
      <c r="C102" s="242"/>
      <c r="IM102" s="255"/>
      <c r="IN102" s="255"/>
      <c r="IO102" s="255"/>
      <c r="IP102" s="255"/>
      <c r="IQ102" s="255"/>
      <c r="IR102" s="255"/>
      <c r="IS102" s="255"/>
      <c r="IT102" s="255"/>
      <c r="IU102" s="255"/>
      <c r="IV102" s="255"/>
    </row>
    <row r="103" spans="1:256" x14ac:dyDescent="0.25">
      <c r="A103" s="238"/>
      <c r="C103" s="242"/>
      <c r="IM103" s="255"/>
      <c r="IN103" s="255"/>
      <c r="IO103" s="255"/>
      <c r="IP103" s="255"/>
      <c r="IQ103" s="255"/>
      <c r="IR103" s="255"/>
      <c r="IS103" s="255"/>
      <c r="IT103" s="255"/>
      <c r="IU103" s="255"/>
      <c r="IV103" s="255"/>
    </row>
    <row r="104" spans="1:256" x14ac:dyDescent="0.25">
      <c r="A104" s="238"/>
      <c r="C104" s="242"/>
      <c r="IM104" s="255"/>
      <c r="IN104" s="255"/>
      <c r="IO104" s="255"/>
      <c r="IP104" s="255"/>
      <c r="IQ104" s="255"/>
      <c r="IR104" s="255"/>
      <c r="IS104" s="255"/>
      <c r="IT104" s="255"/>
      <c r="IU104" s="255"/>
      <c r="IV104" s="255"/>
    </row>
    <row r="105" spans="1:256" x14ac:dyDescent="0.25">
      <c r="A105" s="238"/>
      <c r="C105" s="242"/>
      <c r="IM105" s="255"/>
      <c r="IN105" s="255"/>
      <c r="IO105" s="255"/>
      <c r="IP105" s="255"/>
      <c r="IQ105" s="255"/>
      <c r="IR105" s="255"/>
      <c r="IS105" s="255"/>
      <c r="IT105" s="255"/>
      <c r="IU105" s="255"/>
      <c r="IV105" s="255"/>
    </row>
    <row r="106" spans="1:256" x14ac:dyDescent="0.25">
      <c r="A106" s="238"/>
      <c r="C106" s="242"/>
      <c r="IM106" s="255"/>
      <c r="IN106" s="255"/>
      <c r="IO106" s="255"/>
      <c r="IP106" s="255"/>
      <c r="IQ106" s="255"/>
      <c r="IR106" s="255"/>
      <c r="IS106" s="255"/>
      <c r="IT106" s="255"/>
      <c r="IU106" s="255"/>
      <c r="IV106" s="255"/>
    </row>
    <row r="107" spans="1:256" x14ac:dyDescent="0.25">
      <c r="A107" s="238"/>
      <c r="C107" s="242"/>
      <c r="IM107" s="255"/>
      <c r="IN107" s="255"/>
      <c r="IO107" s="255"/>
      <c r="IP107" s="255"/>
      <c r="IQ107" s="255"/>
      <c r="IR107" s="255"/>
      <c r="IS107" s="255"/>
      <c r="IT107" s="255"/>
      <c r="IU107" s="255"/>
      <c r="IV107" s="255"/>
    </row>
    <row r="108" spans="1:256" x14ac:dyDescent="0.25">
      <c r="A108" s="238"/>
      <c r="C108" s="242"/>
      <c r="IM108" s="255"/>
      <c r="IN108" s="255"/>
      <c r="IO108" s="255"/>
      <c r="IP108" s="255"/>
      <c r="IQ108" s="255"/>
      <c r="IR108" s="255"/>
      <c r="IS108" s="255"/>
      <c r="IT108" s="255"/>
      <c r="IU108" s="255"/>
      <c r="IV108" s="255"/>
    </row>
    <row r="109" spans="1:256" x14ac:dyDescent="0.25">
      <c r="A109" s="238"/>
      <c r="C109" s="242"/>
      <c r="IM109" s="255"/>
      <c r="IN109" s="255"/>
      <c r="IO109" s="255"/>
      <c r="IP109" s="255"/>
      <c r="IQ109" s="255"/>
      <c r="IR109" s="255"/>
      <c r="IS109" s="255"/>
      <c r="IT109" s="255"/>
      <c r="IU109" s="255"/>
      <c r="IV109" s="255"/>
    </row>
    <row r="110" spans="1:256" x14ac:dyDescent="0.25">
      <c r="A110" s="238"/>
      <c r="C110" s="242"/>
      <c r="IM110" s="255"/>
      <c r="IN110" s="255"/>
      <c r="IO110" s="255"/>
      <c r="IP110" s="255"/>
      <c r="IQ110" s="255"/>
      <c r="IR110" s="255"/>
      <c r="IS110" s="255"/>
      <c r="IT110" s="255"/>
      <c r="IU110" s="255"/>
      <c r="IV110" s="255"/>
    </row>
    <row r="111" spans="1:256" x14ac:dyDescent="0.25">
      <c r="A111" s="238"/>
      <c r="C111" s="242"/>
      <c r="IM111" s="255"/>
      <c r="IN111" s="255"/>
      <c r="IO111" s="255"/>
      <c r="IP111" s="255"/>
      <c r="IQ111" s="255"/>
      <c r="IR111" s="255"/>
      <c r="IS111" s="255"/>
      <c r="IT111" s="255"/>
      <c r="IU111" s="255"/>
      <c r="IV111" s="255"/>
    </row>
    <row r="112" spans="1:256" x14ac:dyDescent="0.25">
      <c r="A112" s="238"/>
      <c r="C112" s="242"/>
      <c r="IM112" s="255"/>
      <c r="IN112" s="255"/>
      <c r="IO112" s="255"/>
      <c r="IP112" s="255"/>
      <c r="IQ112" s="255"/>
      <c r="IR112" s="255"/>
      <c r="IS112" s="255"/>
      <c r="IT112" s="255"/>
      <c r="IU112" s="255"/>
      <c r="IV112" s="255"/>
    </row>
    <row r="113" spans="1:256" x14ac:dyDescent="0.25">
      <c r="A113" s="238"/>
      <c r="C113" s="242"/>
      <c r="IM113" s="255"/>
      <c r="IN113" s="255"/>
      <c r="IO113" s="255"/>
      <c r="IP113" s="255"/>
      <c r="IQ113" s="255"/>
      <c r="IR113" s="255"/>
      <c r="IS113" s="255"/>
      <c r="IT113" s="255"/>
      <c r="IU113" s="255"/>
      <c r="IV113" s="255"/>
    </row>
    <row r="114" spans="1:256" x14ac:dyDescent="0.25">
      <c r="A114" s="238"/>
      <c r="C114" s="242"/>
      <c r="IM114" s="255"/>
      <c r="IN114" s="255"/>
      <c r="IO114" s="255"/>
      <c r="IP114" s="255"/>
      <c r="IQ114" s="255"/>
      <c r="IR114" s="255"/>
      <c r="IS114" s="255"/>
      <c r="IT114" s="255"/>
      <c r="IU114" s="255"/>
      <c r="IV114" s="255"/>
    </row>
    <row r="115" spans="1:256" x14ac:dyDescent="0.25">
      <c r="A115" s="238"/>
      <c r="C115" s="242"/>
      <c r="IM115" s="255"/>
      <c r="IN115" s="255"/>
      <c r="IO115" s="255"/>
      <c r="IP115" s="255"/>
      <c r="IQ115" s="255"/>
      <c r="IR115" s="255"/>
      <c r="IS115" s="255"/>
      <c r="IT115" s="255"/>
      <c r="IU115" s="255"/>
      <c r="IV115" s="255"/>
    </row>
    <row r="116" spans="1:256" x14ac:dyDescent="0.25">
      <c r="A116" s="238"/>
      <c r="C116" s="242"/>
      <c r="IM116" s="255"/>
      <c r="IN116" s="255"/>
      <c r="IO116" s="255"/>
      <c r="IP116" s="255"/>
      <c r="IQ116" s="255"/>
      <c r="IR116" s="255"/>
      <c r="IS116" s="255"/>
      <c r="IT116" s="255"/>
      <c r="IU116" s="255"/>
      <c r="IV116" s="255"/>
    </row>
    <row r="117" spans="1:256" x14ac:dyDescent="0.25">
      <c r="A117" s="238"/>
      <c r="C117" s="242"/>
      <c r="IM117" s="255"/>
      <c r="IN117" s="255"/>
      <c r="IO117" s="255"/>
      <c r="IP117" s="255"/>
      <c r="IQ117" s="255"/>
      <c r="IR117" s="255"/>
      <c r="IS117" s="255"/>
      <c r="IT117" s="255"/>
      <c r="IU117" s="255"/>
      <c r="IV117" s="255"/>
    </row>
    <row r="118" spans="1:256" x14ac:dyDescent="0.25">
      <c r="A118" s="238"/>
      <c r="C118" s="242"/>
      <c r="IM118" s="255"/>
      <c r="IN118" s="255"/>
      <c r="IO118" s="255"/>
      <c r="IP118" s="255"/>
      <c r="IQ118" s="255"/>
      <c r="IR118" s="255"/>
      <c r="IS118" s="255"/>
      <c r="IT118" s="255"/>
      <c r="IU118" s="255"/>
      <c r="IV118" s="255"/>
    </row>
    <row r="119" spans="1:256" x14ac:dyDescent="0.25">
      <c r="A119" s="238"/>
      <c r="C119" s="242"/>
      <c r="IM119" s="255"/>
      <c r="IN119" s="255"/>
      <c r="IO119" s="255"/>
      <c r="IP119" s="255"/>
      <c r="IQ119" s="255"/>
      <c r="IR119" s="255"/>
      <c r="IS119" s="255"/>
      <c r="IT119" s="255"/>
      <c r="IU119" s="255"/>
      <c r="IV119" s="255"/>
    </row>
    <row r="120" spans="1:256" x14ac:dyDescent="0.25">
      <c r="A120" s="238"/>
      <c r="C120" s="242"/>
      <c r="IM120" s="255"/>
      <c r="IN120" s="255"/>
      <c r="IO120" s="255"/>
      <c r="IP120" s="255"/>
      <c r="IQ120" s="255"/>
      <c r="IR120" s="255"/>
      <c r="IS120" s="255"/>
      <c r="IT120" s="255"/>
      <c r="IU120" s="255"/>
      <c r="IV120" s="255"/>
    </row>
    <row r="121" spans="1:256" x14ac:dyDescent="0.25">
      <c r="A121" s="238"/>
      <c r="C121" s="242"/>
      <c r="IM121" s="255"/>
      <c r="IN121" s="255"/>
      <c r="IO121" s="255"/>
      <c r="IP121" s="255"/>
      <c r="IQ121" s="255"/>
      <c r="IR121" s="255"/>
      <c r="IS121" s="255"/>
      <c r="IT121" s="255"/>
      <c r="IU121" s="255"/>
      <c r="IV121" s="255"/>
    </row>
    <row r="122" spans="1:256" x14ac:dyDescent="0.25">
      <c r="A122" s="238"/>
      <c r="C122" s="242"/>
      <c r="IM122" s="255"/>
      <c r="IN122" s="255"/>
      <c r="IO122" s="255"/>
      <c r="IP122" s="255"/>
      <c r="IQ122" s="255"/>
      <c r="IR122" s="255"/>
      <c r="IS122" s="255"/>
      <c r="IT122" s="255"/>
      <c r="IU122" s="255"/>
      <c r="IV122" s="255"/>
    </row>
    <row r="123" spans="1:256" x14ac:dyDescent="0.25">
      <c r="A123" s="238"/>
      <c r="C123" s="242"/>
      <c r="IM123" s="255"/>
      <c r="IN123" s="255"/>
      <c r="IO123" s="255"/>
      <c r="IP123" s="255"/>
      <c r="IQ123" s="255"/>
      <c r="IR123" s="255"/>
      <c r="IS123" s="255"/>
      <c r="IT123" s="255"/>
      <c r="IU123" s="255"/>
      <c r="IV123" s="255"/>
    </row>
    <row r="124" spans="1:256" x14ac:dyDescent="0.25">
      <c r="A124" s="238"/>
      <c r="C124" s="242"/>
      <c r="IM124" s="255"/>
      <c r="IN124" s="255"/>
      <c r="IO124" s="255"/>
      <c r="IP124" s="255"/>
      <c r="IQ124" s="255"/>
      <c r="IR124" s="255"/>
      <c r="IS124" s="255"/>
      <c r="IT124" s="255"/>
      <c r="IU124" s="255"/>
      <c r="IV124" s="255"/>
    </row>
    <row r="125" spans="1:256" x14ac:dyDescent="0.25">
      <c r="A125" s="238"/>
      <c r="C125" s="242"/>
      <c r="IM125" s="255"/>
      <c r="IN125" s="255"/>
      <c r="IO125" s="255"/>
      <c r="IP125" s="255"/>
      <c r="IQ125" s="255"/>
      <c r="IR125" s="255"/>
      <c r="IS125" s="255"/>
      <c r="IT125" s="255"/>
      <c r="IU125" s="255"/>
      <c r="IV125" s="255"/>
    </row>
    <row r="126" spans="1:256" x14ac:dyDescent="0.25">
      <c r="A126" s="238"/>
      <c r="C126" s="242"/>
      <c r="IM126" s="255"/>
      <c r="IN126" s="255"/>
      <c r="IO126" s="255"/>
      <c r="IP126" s="255"/>
      <c r="IQ126" s="255"/>
      <c r="IR126" s="255"/>
      <c r="IS126" s="255"/>
      <c r="IT126" s="255"/>
      <c r="IU126" s="255"/>
      <c r="IV126" s="255"/>
    </row>
    <row r="127" spans="1:256" x14ac:dyDescent="0.25">
      <c r="A127" s="238"/>
      <c r="C127" s="242"/>
      <c r="IM127" s="255"/>
      <c r="IN127" s="255"/>
      <c r="IO127" s="255"/>
      <c r="IP127" s="255"/>
      <c r="IQ127" s="255"/>
      <c r="IR127" s="255"/>
      <c r="IS127" s="255"/>
      <c r="IT127" s="255"/>
      <c r="IU127" s="255"/>
      <c r="IV127" s="255"/>
    </row>
    <row r="128" spans="1:256" x14ac:dyDescent="0.25">
      <c r="A128" s="238"/>
      <c r="C128" s="242"/>
      <c r="IM128" s="255"/>
      <c r="IN128" s="255"/>
      <c r="IO128" s="255"/>
      <c r="IP128" s="255"/>
      <c r="IQ128" s="255"/>
      <c r="IR128" s="255"/>
      <c r="IS128" s="255"/>
      <c r="IT128" s="255"/>
      <c r="IU128" s="255"/>
      <c r="IV128" s="255"/>
    </row>
    <row r="129" spans="1:256" x14ac:dyDescent="0.25">
      <c r="A129" s="238"/>
      <c r="C129" s="242"/>
      <c r="IM129" s="255"/>
      <c r="IN129" s="255"/>
      <c r="IO129" s="255"/>
      <c r="IP129" s="255"/>
      <c r="IQ129" s="255"/>
      <c r="IR129" s="255"/>
      <c r="IS129" s="255"/>
      <c r="IT129" s="255"/>
      <c r="IU129" s="255"/>
      <c r="IV129" s="255"/>
    </row>
    <row r="130" spans="1:256" x14ac:dyDescent="0.25">
      <c r="A130" s="238"/>
      <c r="C130" s="242"/>
      <c r="IM130" s="255"/>
      <c r="IN130" s="255"/>
      <c r="IO130" s="255"/>
      <c r="IP130" s="255"/>
      <c r="IQ130" s="255"/>
      <c r="IR130" s="255"/>
      <c r="IS130" s="255"/>
      <c r="IT130" s="255"/>
      <c r="IU130" s="255"/>
      <c r="IV130" s="255"/>
    </row>
    <row r="131" spans="1:256" x14ac:dyDescent="0.25">
      <c r="A131" s="238"/>
      <c r="C131" s="242"/>
      <c r="IM131" s="255"/>
      <c r="IN131" s="255"/>
      <c r="IO131" s="255"/>
      <c r="IP131" s="255"/>
      <c r="IQ131" s="255"/>
      <c r="IR131" s="255"/>
      <c r="IS131" s="255"/>
      <c r="IT131" s="255"/>
      <c r="IU131" s="255"/>
      <c r="IV131" s="255"/>
    </row>
    <row r="132" spans="1:256" x14ac:dyDescent="0.25">
      <c r="A132" s="238"/>
      <c r="C132" s="242"/>
      <c r="IM132" s="255"/>
      <c r="IN132" s="255"/>
      <c r="IO132" s="255"/>
      <c r="IP132" s="255"/>
      <c r="IQ132" s="255"/>
      <c r="IR132" s="255"/>
      <c r="IS132" s="255"/>
      <c r="IT132" s="255"/>
      <c r="IU132" s="255"/>
      <c r="IV132" s="255"/>
    </row>
    <row r="133" spans="1:256" x14ac:dyDescent="0.25">
      <c r="A133" s="238"/>
      <c r="C133" s="242"/>
      <c r="IM133" s="255"/>
      <c r="IN133" s="255"/>
      <c r="IO133" s="255"/>
      <c r="IP133" s="255"/>
      <c r="IQ133" s="255"/>
      <c r="IR133" s="255"/>
      <c r="IS133" s="255"/>
      <c r="IT133" s="255"/>
      <c r="IU133" s="255"/>
      <c r="IV133" s="255"/>
    </row>
    <row r="134" spans="1:256" x14ac:dyDescent="0.25">
      <c r="A134" s="238"/>
      <c r="C134" s="242"/>
      <c r="IM134" s="255"/>
      <c r="IN134" s="255"/>
      <c r="IO134" s="255"/>
      <c r="IP134" s="255"/>
      <c r="IQ134" s="255"/>
      <c r="IR134" s="255"/>
      <c r="IS134" s="255"/>
      <c r="IT134" s="255"/>
      <c r="IU134" s="255"/>
      <c r="IV134" s="255"/>
    </row>
    <row r="135" spans="1:256" x14ac:dyDescent="0.25">
      <c r="A135" s="238"/>
      <c r="C135" s="242"/>
      <c r="IM135" s="255"/>
      <c r="IN135" s="255"/>
      <c r="IO135" s="255"/>
      <c r="IP135" s="255"/>
      <c r="IQ135" s="255"/>
      <c r="IR135" s="255"/>
      <c r="IS135" s="255"/>
      <c r="IT135" s="255"/>
      <c r="IU135" s="255"/>
      <c r="IV135" s="255"/>
    </row>
    <row r="136" spans="1:256" x14ac:dyDescent="0.25">
      <c r="A136" s="238"/>
      <c r="C136" s="242"/>
      <c r="IM136" s="255"/>
      <c r="IN136" s="255"/>
      <c r="IO136" s="255"/>
      <c r="IP136" s="255"/>
      <c r="IQ136" s="255"/>
      <c r="IR136" s="255"/>
      <c r="IS136" s="255"/>
      <c r="IT136" s="255"/>
      <c r="IU136" s="255"/>
      <c r="IV136" s="255"/>
    </row>
    <row r="137" spans="1:256" x14ac:dyDescent="0.25">
      <c r="A137" s="238"/>
      <c r="C137" s="242"/>
      <c r="IM137" s="255"/>
      <c r="IN137" s="255"/>
      <c r="IO137" s="255"/>
      <c r="IP137" s="255"/>
      <c r="IQ137" s="255"/>
      <c r="IR137" s="255"/>
      <c r="IS137" s="255"/>
      <c r="IT137" s="255"/>
      <c r="IU137" s="255"/>
      <c r="IV137" s="255"/>
    </row>
    <row r="138" spans="1:256" x14ac:dyDescent="0.25">
      <c r="A138" s="238"/>
      <c r="C138" s="242"/>
      <c r="IM138" s="255"/>
      <c r="IN138" s="255"/>
      <c r="IO138" s="255"/>
      <c r="IP138" s="255"/>
      <c r="IQ138" s="255"/>
      <c r="IR138" s="255"/>
      <c r="IS138" s="255"/>
      <c r="IT138" s="255"/>
      <c r="IU138" s="255"/>
      <c r="IV138" s="255"/>
    </row>
    <row r="139" spans="1:256" x14ac:dyDescent="0.25">
      <c r="A139" s="238"/>
      <c r="C139" s="242"/>
      <c r="IM139" s="255"/>
      <c r="IN139" s="255"/>
      <c r="IO139" s="255"/>
      <c r="IP139" s="255"/>
      <c r="IQ139" s="255"/>
      <c r="IR139" s="255"/>
      <c r="IS139" s="255"/>
      <c r="IT139" s="255"/>
      <c r="IU139" s="255"/>
      <c r="IV139" s="255"/>
    </row>
    <row r="140" spans="1:256" x14ac:dyDescent="0.25">
      <c r="A140" s="238"/>
      <c r="C140" s="242"/>
      <c r="IM140" s="255"/>
      <c r="IN140" s="255"/>
      <c r="IO140" s="255"/>
      <c r="IP140" s="255"/>
      <c r="IQ140" s="255"/>
      <c r="IR140" s="255"/>
      <c r="IS140" s="255"/>
      <c r="IT140" s="255"/>
      <c r="IU140" s="255"/>
      <c r="IV140" s="255"/>
    </row>
    <row r="141" spans="1:256" x14ac:dyDescent="0.25">
      <c r="A141" s="238"/>
      <c r="C141" s="242"/>
      <c r="IM141" s="255"/>
      <c r="IN141" s="255"/>
      <c r="IO141" s="255"/>
      <c r="IP141" s="255"/>
      <c r="IQ141" s="255"/>
      <c r="IR141" s="255"/>
      <c r="IS141" s="255"/>
      <c r="IT141" s="255"/>
      <c r="IU141" s="255"/>
      <c r="IV141" s="255"/>
    </row>
    <row r="142" spans="1:256" x14ac:dyDescent="0.25">
      <c r="A142" s="238"/>
      <c r="C142" s="242"/>
      <c r="IM142" s="255"/>
      <c r="IN142" s="255"/>
      <c r="IO142" s="255"/>
      <c r="IP142" s="255"/>
      <c r="IQ142" s="255"/>
      <c r="IR142" s="255"/>
      <c r="IS142" s="255"/>
      <c r="IT142" s="255"/>
      <c r="IU142" s="255"/>
      <c r="IV142" s="255"/>
    </row>
    <row r="143" spans="1:256" x14ac:dyDescent="0.25">
      <c r="A143" s="238"/>
      <c r="C143" s="242"/>
      <c r="IM143" s="255"/>
      <c r="IN143" s="255"/>
      <c r="IO143" s="255"/>
      <c r="IP143" s="255"/>
      <c r="IQ143" s="255"/>
      <c r="IR143" s="255"/>
      <c r="IS143" s="255"/>
      <c r="IT143" s="255"/>
      <c r="IU143" s="255"/>
      <c r="IV143" s="255"/>
    </row>
    <row r="144" spans="1:256" x14ac:dyDescent="0.25">
      <c r="A144" s="238"/>
      <c r="C144" s="242"/>
      <c r="IM144" s="255"/>
      <c r="IN144" s="255"/>
      <c r="IO144" s="255"/>
      <c r="IP144" s="255"/>
      <c r="IQ144" s="255"/>
      <c r="IR144" s="255"/>
      <c r="IS144" s="255"/>
      <c r="IT144" s="255"/>
      <c r="IU144" s="255"/>
      <c r="IV144" s="255"/>
    </row>
    <row r="145" spans="1:256" x14ac:dyDescent="0.25">
      <c r="A145" s="238"/>
      <c r="C145" s="242"/>
      <c r="IM145" s="255"/>
      <c r="IN145" s="255"/>
      <c r="IO145" s="255"/>
      <c r="IP145" s="255"/>
      <c r="IQ145" s="255"/>
      <c r="IR145" s="255"/>
      <c r="IS145" s="255"/>
      <c r="IT145" s="255"/>
      <c r="IU145" s="255"/>
      <c r="IV145" s="255"/>
    </row>
    <row r="146" spans="1:256" x14ac:dyDescent="0.25">
      <c r="A146" s="238"/>
      <c r="C146" s="242"/>
      <c r="IM146" s="255"/>
      <c r="IN146" s="255"/>
      <c r="IO146" s="255"/>
      <c r="IP146" s="255"/>
      <c r="IQ146" s="255"/>
      <c r="IR146" s="255"/>
      <c r="IS146" s="255"/>
      <c r="IT146" s="255"/>
      <c r="IU146" s="255"/>
      <c r="IV146" s="255"/>
    </row>
    <row r="147" spans="1:256" x14ac:dyDescent="0.25">
      <c r="A147" s="238"/>
      <c r="C147" s="242"/>
      <c r="IM147" s="255"/>
      <c r="IN147" s="255"/>
      <c r="IO147" s="255"/>
      <c r="IP147" s="255"/>
      <c r="IQ147" s="255"/>
      <c r="IR147" s="255"/>
      <c r="IS147" s="255"/>
      <c r="IT147" s="255"/>
      <c r="IU147" s="255"/>
      <c r="IV147" s="255"/>
    </row>
    <row r="148" spans="1:256" x14ac:dyDescent="0.25">
      <c r="A148" s="238"/>
      <c r="C148" s="242"/>
      <c r="IM148" s="255"/>
      <c r="IN148" s="255"/>
      <c r="IO148" s="255"/>
      <c r="IP148" s="255"/>
      <c r="IQ148" s="255"/>
      <c r="IR148" s="255"/>
      <c r="IS148" s="255"/>
      <c r="IT148" s="255"/>
      <c r="IU148" s="255"/>
      <c r="IV148" s="255"/>
    </row>
    <row r="149" spans="1:256" x14ac:dyDescent="0.25">
      <c r="A149" s="238"/>
      <c r="C149" s="242"/>
      <c r="IM149" s="255"/>
      <c r="IN149" s="255"/>
      <c r="IO149" s="255"/>
      <c r="IP149" s="255"/>
      <c r="IQ149" s="255"/>
      <c r="IR149" s="255"/>
      <c r="IS149" s="255"/>
      <c r="IT149" s="255"/>
      <c r="IU149" s="255"/>
      <c r="IV149" s="255"/>
    </row>
    <row r="150" spans="1:256" x14ac:dyDescent="0.25">
      <c r="A150" s="238"/>
      <c r="C150" s="242"/>
      <c r="IM150" s="255"/>
      <c r="IN150" s="255"/>
      <c r="IO150" s="255"/>
      <c r="IP150" s="255"/>
      <c r="IQ150" s="255"/>
      <c r="IR150" s="255"/>
      <c r="IS150" s="255"/>
      <c r="IT150" s="255"/>
      <c r="IU150" s="255"/>
      <c r="IV150" s="255"/>
    </row>
    <row r="151" spans="1:256" x14ac:dyDescent="0.25">
      <c r="A151" s="238"/>
      <c r="C151" s="242"/>
      <c r="IM151" s="255"/>
      <c r="IN151" s="255"/>
      <c r="IO151" s="255"/>
      <c r="IP151" s="255"/>
      <c r="IQ151" s="255"/>
      <c r="IR151" s="255"/>
      <c r="IS151" s="255"/>
      <c r="IT151" s="255"/>
      <c r="IU151" s="255"/>
      <c r="IV151" s="255"/>
    </row>
    <row r="152" spans="1:256" x14ac:dyDescent="0.25">
      <c r="A152" s="238"/>
      <c r="C152" s="242"/>
      <c r="IM152" s="255"/>
      <c r="IN152" s="255"/>
      <c r="IO152" s="255"/>
      <c r="IP152" s="255"/>
      <c r="IQ152" s="255"/>
      <c r="IR152" s="255"/>
      <c r="IS152" s="255"/>
      <c r="IT152" s="255"/>
      <c r="IU152" s="255"/>
      <c r="IV152" s="255"/>
    </row>
    <row r="153" spans="1:256" x14ac:dyDescent="0.25">
      <c r="A153" s="238"/>
      <c r="C153" s="242"/>
      <c r="IM153" s="255"/>
      <c r="IN153" s="255"/>
      <c r="IO153" s="255"/>
      <c r="IP153" s="255"/>
      <c r="IQ153" s="255"/>
      <c r="IR153" s="255"/>
      <c r="IS153" s="255"/>
      <c r="IT153" s="255"/>
      <c r="IU153" s="255"/>
      <c r="IV153" s="255"/>
    </row>
    <row r="154" spans="1:256" x14ac:dyDescent="0.25">
      <c r="A154" s="238"/>
      <c r="C154" s="242"/>
      <c r="IM154" s="255"/>
      <c r="IN154" s="255"/>
      <c r="IO154" s="255"/>
      <c r="IP154" s="255"/>
      <c r="IQ154" s="255"/>
      <c r="IR154" s="255"/>
      <c r="IS154" s="255"/>
      <c r="IT154" s="255"/>
      <c r="IU154" s="255"/>
      <c r="IV154" s="255"/>
    </row>
    <row r="155" spans="1:256" x14ac:dyDescent="0.25">
      <c r="A155" s="238"/>
      <c r="C155" s="242"/>
      <c r="IM155" s="255"/>
      <c r="IN155" s="255"/>
      <c r="IO155" s="255"/>
      <c r="IP155" s="255"/>
      <c r="IQ155" s="255"/>
      <c r="IR155" s="255"/>
      <c r="IS155" s="255"/>
      <c r="IT155" s="255"/>
      <c r="IU155" s="255"/>
      <c r="IV155" s="255"/>
    </row>
    <row r="156" spans="1:256" x14ac:dyDescent="0.25">
      <c r="A156" s="238"/>
      <c r="C156" s="242"/>
      <c r="IM156" s="255"/>
      <c r="IN156" s="255"/>
      <c r="IO156" s="255"/>
      <c r="IP156" s="255"/>
      <c r="IQ156" s="255"/>
      <c r="IR156" s="255"/>
      <c r="IS156" s="255"/>
      <c r="IT156" s="255"/>
      <c r="IU156" s="255"/>
      <c r="IV156" s="255"/>
    </row>
    <row r="157" spans="1:256" x14ac:dyDescent="0.25">
      <c r="A157" s="238"/>
      <c r="C157" s="242"/>
      <c r="IM157" s="255"/>
      <c r="IN157" s="255"/>
      <c r="IO157" s="255"/>
      <c r="IP157" s="255"/>
      <c r="IQ157" s="255"/>
      <c r="IR157" s="255"/>
      <c r="IS157" s="255"/>
      <c r="IT157" s="255"/>
      <c r="IU157" s="255"/>
      <c r="IV157" s="255"/>
    </row>
    <row r="158" spans="1:256" x14ac:dyDescent="0.25">
      <c r="A158" s="238"/>
      <c r="C158" s="242"/>
      <c r="IM158" s="255"/>
      <c r="IN158" s="255"/>
      <c r="IO158" s="255"/>
      <c r="IP158" s="255"/>
      <c r="IQ158" s="255"/>
      <c r="IR158" s="255"/>
      <c r="IS158" s="255"/>
      <c r="IT158" s="255"/>
      <c r="IU158" s="255"/>
      <c r="IV158" s="255"/>
    </row>
    <row r="159" spans="1:256" x14ac:dyDescent="0.25">
      <c r="A159" s="238"/>
      <c r="C159" s="242"/>
      <c r="IM159" s="255"/>
      <c r="IN159" s="255"/>
      <c r="IO159" s="255"/>
      <c r="IP159" s="255"/>
      <c r="IQ159" s="255"/>
      <c r="IR159" s="255"/>
      <c r="IS159" s="255"/>
      <c r="IT159" s="255"/>
      <c r="IU159" s="255"/>
      <c r="IV159" s="255"/>
    </row>
    <row r="160" spans="1:256" x14ac:dyDescent="0.25">
      <c r="A160" s="238"/>
      <c r="C160" s="242"/>
      <c r="IM160" s="255"/>
      <c r="IN160" s="255"/>
      <c r="IO160" s="255"/>
      <c r="IP160" s="255"/>
      <c r="IQ160" s="255"/>
      <c r="IR160" s="255"/>
      <c r="IS160" s="255"/>
      <c r="IT160" s="255"/>
      <c r="IU160" s="255"/>
      <c r="IV160" s="255"/>
    </row>
    <row r="161" spans="1:256" x14ac:dyDescent="0.25">
      <c r="A161" s="238"/>
      <c r="C161" s="242"/>
      <c r="IM161" s="255"/>
      <c r="IN161" s="255"/>
      <c r="IO161" s="255"/>
      <c r="IP161" s="255"/>
      <c r="IQ161" s="255"/>
      <c r="IR161" s="255"/>
      <c r="IS161" s="255"/>
      <c r="IT161" s="255"/>
      <c r="IU161" s="255"/>
      <c r="IV161" s="255"/>
    </row>
    <row r="162" spans="1:256" x14ac:dyDescent="0.25">
      <c r="A162" s="238"/>
      <c r="C162" s="242"/>
      <c r="IM162" s="255"/>
      <c r="IN162" s="255"/>
      <c r="IO162" s="255"/>
      <c r="IP162" s="255"/>
      <c r="IQ162" s="255"/>
      <c r="IR162" s="255"/>
      <c r="IS162" s="255"/>
      <c r="IT162" s="255"/>
      <c r="IU162" s="255"/>
      <c r="IV162" s="255"/>
    </row>
    <row r="163" spans="1:256" x14ac:dyDescent="0.25">
      <c r="A163" s="238"/>
      <c r="C163" s="242"/>
      <c r="IM163" s="255"/>
      <c r="IN163" s="255"/>
      <c r="IO163" s="255"/>
      <c r="IP163" s="255"/>
      <c r="IQ163" s="255"/>
      <c r="IR163" s="255"/>
      <c r="IS163" s="255"/>
      <c r="IT163" s="255"/>
      <c r="IU163" s="255"/>
      <c r="IV163" s="255"/>
    </row>
    <row r="164" spans="1:256" x14ac:dyDescent="0.25">
      <c r="A164" s="238"/>
      <c r="C164" s="242"/>
      <c r="IM164" s="255"/>
      <c r="IN164" s="255"/>
      <c r="IO164" s="255"/>
      <c r="IP164" s="255"/>
      <c r="IQ164" s="255"/>
      <c r="IR164" s="255"/>
      <c r="IS164" s="255"/>
      <c r="IT164" s="255"/>
      <c r="IU164" s="255"/>
      <c r="IV164" s="255"/>
    </row>
    <row r="165" spans="1:256" x14ac:dyDescent="0.25">
      <c r="A165" s="238"/>
      <c r="C165" s="242"/>
      <c r="IM165" s="255"/>
      <c r="IN165" s="255"/>
      <c r="IO165" s="255"/>
      <c r="IP165" s="255"/>
      <c r="IQ165" s="255"/>
      <c r="IR165" s="255"/>
      <c r="IS165" s="255"/>
      <c r="IT165" s="255"/>
      <c r="IU165" s="255"/>
      <c r="IV165" s="255"/>
    </row>
    <row r="166" spans="1:256" x14ac:dyDescent="0.25">
      <c r="A166" s="238"/>
      <c r="C166" s="242"/>
      <c r="IM166" s="255"/>
      <c r="IN166" s="255"/>
      <c r="IO166" s="255"/>
      <c r="IP166" s="255"/>
      <c r="IQ166" s="255"/>
      <c r="IR166" s="255"/>
      <c r="IS166" s="255"/>
      <c r="IT166" s="255"/>
      <c r="IU166" s="255"/>
      <c r="IV166" s="255"/>
    </row>
    <row r="167" spans="1:256" x14ac:dyDescent="0.25">
      <c r="A167" s="238"/>
      <c r="C167" s="242"/>
      <c r="IM167" s="255"/>
      <c r="IN167" s="255"/>
      <c r="IO167" s="255"/>
      <c r="IP167" s="255"/>
      <c r="IQ167" s="255"/>
      <c r="IR167" s="255"/>
      <c r="IS167" s="255"/>
      <c r="IT167" s="255"/>
      <c r="IU167" s="255"/>
      <c r="IV167" s="255"/>
    </row>
    <row r="168" spans="1:256" x14ac:dyDescent="0.25">
      <c r="A168" s="238"/>
      <c r="C168" s="242"/>
      <c r="IM168" s="255"/>
      <c r="IN168" s="255"/>
      <c r="IO168" s="255"/>
      <c r="IP168" s="255"/>
      <c r="IQ168" s="255"/>
      <c r="IR168" s="255"/>
      <c r="IS168" s="255"/>
      <c r="IT168" s="255"/>
      <c r="IU168" s="255"/>
      <c r="IV168" s="255"/>
    </row>
    <row r="169" spans="1:256" x14ac:dyDescent="0.25">
      <c r="A169" s="238"/>
      <c r="C169" s="242"/>
      <c r="IM169" s="255"/>
      <c r="IN169" s="255"/>
      <c r="IO169" s="255"/>
      <c r="IP169" s="255"/>
      <c r="IQ169" s="255"/>
      <c r="IR169" s="255"/>
      <c r="IS169" s="255"/>
      <c r="IT169" s="255"/>
      <c r="IU169" s="255"/>
      <c r="IV169" s="255"/>
    </row>
    <row r="170" spans="1:256" x14ac:dyDescent="0.25">
      <c r="A170" s="238"/>
      <c r="C170" s="242"/>
      <c r="IM170" s="255"/>
      <c r="IN170" s="255"/>
      <c r="IO170" s="255"/>
      <c r="IP170" s="255"/>
      <c r="IQ170" s="255"/>
      <c r="IR170" s="255"/>
      <c r="IS170" s="255"/>
      <c r="IT170" s="255"/>
      <c r="IU170" s="255"/>
      <c r="IV170" s="255"/>
    </row>
    <row r="171" spans="1:256" x14ac:dyDescent="0.25">
      <c r="A171" s="238"/>
      <c r="C171" s="242"/>
      <c r="IM171" s="255"/>
      <c r="IN171" s="255"/>
      <c r="IO171" s="255"/>
      <c r="IP171" s="255"/>
      <c r="IQ171" s="255"/>
      <c r="IR171" s="255"/>
      <c r="IS171" s="255"/>
      <c r="IT171" s="255"/>
      <c r="IU171" s="255"/>
      <c r="IV171" s="255"/>
    </row>
    <row r="172" spans="1:256" x14ac:dyDescent="0.25">
      <c r="A172" s="238"/>
      <c r="C172" s="242"/>
      <c r="IM172" s="255"/>
      <c r="IN172" s="255"/>
      <c r="IO172" s="255"/>
      <c r="IP172" s="255"/>
      <c r="IQ172" s="255"/>
      <c r="IR172" s="255"/>
      <c r="IS172" s="255"/>
      <c r="IT172" s="255"/>
      <c r="IU172" s="255"/>
      <c r="IV172" s="255"/>
    </row>
    <row r="173" spans="1:256" x14ac:dyDescent="0.25">
      <c r="A173" s="238"/>
      <c r="C173" s="242"/>
      <c r="IM173" s="255"/>
      <c r="IN173" s="255"/>
      <c r="IO173" s="255"/>
      <c r="IP173" s="255"/>
      <c r="IQ173" s="255"/>
      <c r="IR173" s="255"/>
      <c r="IS173" s="255"/>
      <c r="IT173" s="255"/>
      <c r="IU173" s="255"/>
      <c r="IV173" s="255"/>
    </row>
    <row r="174" spans="1:256" x14ac:dyDescent="0.25">
      <c r="A174" s="238"/>
      <c r="C174" s="242"/>
      <c r="IM174" s="255"/>
      <c r="IN174" s="255"/>
      <c r="IO174" s="255"/>
      <c r="IP174" s="255"/>
      <c r="IQ174" s="255"/>
      <c r="IR174" s="255"/>
      <c r="IS174" s="255"/>
      <c r="IT174" s="255"/>
      <c r="IU174" s="255"/>
      <c r="IV174" s="255"/>
    </row>
    <row r="175" spans="1:256" x14ac:dyDescent="0.25">
      <c r="A175" s="238"/>
      <c r="C175" s="242"/>
      <c r="IM175" s="255"/>
      <c r="IN175" s="255"/>
      <c r="IO175" s="255"/>
      <c r="IP175" s="255"/>
      <c r="IQ175" s="255"/>
      <c r="IR175" s="255"/>
      <c r="IS175" s="255"/>
      <c r="IT175" s="255"/>
      <c r="IU175" s="255"/>
      <c r="IV175" s="255"/>
    </row>
    <row r="176" spans="1:256" x14ac:dyDescent="0.25">
      <c r="A176" s="238"/>
      <c r="C176" s="242"/>
      <c r="IM176" s="255"/>
      <c r="IN176" s="255"/>
      <c r="IO176" s="255"/>
      <c r="IP176" s="255"/>
      <c r="IQ176" s="255"/>
      <c r="IR176" s="255"/>
      <c r="IS176" s="255"/>
      <c r="IT176" s="255"/>
      <c r="IU176" s="255"/>
      <c r="IV176" s="255"/>
    </row>
    <row r="177" spans="1:256" x14ac:dyDescent="0.25">
      <c r="A177" s="238"/>
      <c r="C177" s="242"/>
      <c r="IM177" s="255"/>
      <c r="IN177" s="255"/>
      <c r="IO177" s="255"/>
      <c r="IP177" s="255"/>
      <c r="IQ177" s="255"/>
      <c r="IR177" s="255"/>
      <c r="IS177" s="255"/>
      <c r="IT177" s="255"/>
      <c r="IU177" s="255"/>
      <c r="IV177" s="255"/>
    </row>
    <row r="178" spans="1:256" x14ac:dyDescent="0.25">
      <c r="A178" s="238"/>
      <c r="C178" s="242"/>
      <c r="IM178" s="255"/>
      <c r="IN178" s="255"/>
      <c r="IO178" s="255"/>
      <c r="IP178" s="255"/>
      <c r="IQ178" s="255"/>
      <c r="IR178" s="255"/>
      <c r="IS178" s="255"/>
      <c r="IT178" s="255"/>
      <c r="IU178" s="255"/>
      <c r="IV178" s="255"/>
    </row>
    <row r="179" spans="1:256" x14ac:dyDescent="0.25">
      <c r="A179" s="238"/>
      <c r="C179" s="242"/>
      <c r="IM179" s="255"/>
      <c r="IN179" s="255"/>
      <c r="IO179" s="255"/>
      <c r="IP179" s="255"/>
      <c r="IQ179" s="255"/>
      <c r="IR179" s="255"/>
      <c r="IS179" s="255"/>
      <c r="IT179" s="255"/>
      <c r="IU179" s="255"/>
      <c r="IV179" s="255"/>
    </row>
    <row r="180" spans="1:256" x14ac:dyDescent="0.25">
      <c r="A180" s="238"/>
      <c r="C180" s="242"/>
      <c r="IM180" s="255"/>
      <c r="IN180" s="255"/>
      <c r="IO180" s="255"/>
      <c r="IP180" s="255"/>
      <c r="IQ180" s="255"/>
      <c r="IR180" s="255"/>
      <c r="IS180" s="255"/>
      <c r="IT180" s="255"/>
      <c r="IU180" s="255"/>
      <c r="IV180" s="255"/>
    </row>
    <row r="181" spans="1:256" x14ac:dyDescent="0.25">
      <c r="A181" s="238"/>
      <c r="C181" s="242"/>
      <c r="IM181" s="255"/>
      <c r="IN181" s="255"/>
      <c r="IO181" s="255"/>
      <c r="IP181" s="255"/>
      <c r="IQ181" s="255"/>
      <c r="IR181" s="255"/>
      <c r="IS181" s="255"/>
      <c r="IT181" s="255"/>
      <c r="IU181" s="255"/>
      <c r="IV181" s="255"/>
    </row>
    <row r="182" spans="1:256" x14ac:dyDescent="0.25">
      <c r="A182" s="238"/>
      <c r="C182" s="242"/>
      <c r="IM182" s="255"/>
      <c r="IN182" s="255"/>
      <c r="IO182" s="255"/>
      <c r="IP182" s="255"/>
      <c r="IQ182" s="255"/>
      <c r="IR182" s="255"/>
      <c r="IS182" s="255"/>
      <c r="IT182" s="255"/>
      <c r="IU182" s="255"/>
      <c r="IV182" s="255"/>
    </row>
    <row r="183" spans="1:256" x14ac:dyDescent="0.25">
      <c r="A183" s="238"/>
      <c r="C183" s="242"/>
      <c r="IM183" s="255"/>
      <c r="IN183" s="255"/>
      <c r="IO183" s="255"/>
      <c r="IP183" s="255"/>
      <c r="IQ183" s="255"/>
      <c r="IR183" s="255"/>
      <c r="IS183" s="255"/>
      <c r="IT183" s="255"/>
      <c r="IU183" s="255"/>
      <c r="IV183" s="255"/>
    </row>
    <row r="184" spans="1:256" x14ac:dyDescent="0.25">
      <c r="A184" s="238"/>
      <c r="C184" s="242"/>
      <c r="IM184" s="255"/>
      <c r="IN184" s="255"/>
      <c r="IO184" s="255"/>
      <c r="IP184" s="255"/>
      <c r="IQ184" s="255"/>
      <c r="IR184" s="255"/>
      <c r="IS184" s="255"/>
      <c r="IT184" s="255"/>
      <c r="IU184" s="255"/>
      <c r="IV184" s="255"/>
    </row>
    <row r="185" spans="1:256" x14ac:dyDescent="0.25">
      <c r="A185" s="238"/>
      <c r="C185" s="242"/>
      <c r="IM185" s="255"/>
      <c r="IN185" s="255"/>
      <c r="IO185" s="255"/>
      <c r="IP185" s="255"/>
      <c r="IQ185" s="255"/>
      <c r="IR185" s="255"/>
      <c r="IS185" s="255"/>
      <c r="IT185" s="255"/>
      <c r="IU185" s="255"/>
      <c r="IV185" s="255"/>
    </row>
    <row r="186" spans="1:256" x14ac:dyDescent="0.25">
      <c r="A186" s="238"/>
      <c r="C186" s="242"/>
      <c r="IM186" s="255"/>
      <c r="IN186" s="255"/>
      <c r="IO186" s="255"/>
      <c r="IP186" s="255"/>
      <c r="IQ186" s="255"/>
      <c r="IR186" s="255"/>
      <c r="IS186" s="255"/>
      <c r="IT186" s="255"/>
      <c r="IU186" s="255"/>
      <c r="IV186" s="255"/>
    </row>
    <row r="187" spans="1:256" x14ac:dyDescent="0.25">
      <c r="A187" s="238"/>
      <c r="C187" s="242"/>
      <c r="IM187" s="255"/>
      <c r="IN187" s="255"/>
      <c r="IO187" s="255"/>
      <c r="IP187" s="255"/>
      <c r="IQ187" s="255"/>
      <c r="IR187" s="255"/>
      <c r="IS187" s="255"/>
      <c r="IT187" s="255"/>
      <c r="IU187" s="255"/>
      <c r="IV187" s="255"/>
    </row>
    <row r="188" spans="1:256" x14ac:dyDescent="0.25">
      <c r="A188" s="238"/>
      <c r="C188" s="242"/>
      <c r="IM188" s="255"/>
      <c r="IN188" s="255"/>
      <c r="IO188" s="255"/>
      <c r="IP188" s="255"/>
      <c r="IQ188" s="255"/>
      <c r="IR188" s="255"/>
      <c r="IS188" s="255"/>
      <c r="IT188" s="255"/>
      <c r="IU188" s="255"/>
      <c r="IV188" s="255"/>
    </row>
    <row r="189" spans="1:256" x14ac:dyDescent="0.25">
      <c r="A189" s="238"/>
      <c r="C189" s="242"/>
      <c r="IM189" s="255"/>
      <c r="IN189" s="255"/>
      <c r="IO189" s="255"/>
      <c r="IP189" s="255"/>
      <c r="IQ189" s="255"/>
      <c r="IR189" s="255"/>
      <c r="IS189" s="255"/>
      <c r="IT189" s="255"/>
      <c r="IU189" s="255"/>
      <c r="IV189" s="255"/>
    </row>
    <row r="190" spans="1:256" x14ac:dyDescent="0.25">
      <c r="A190" s="238"/>
      <c r="C190" s="242"/>
      <c r="IM190" s="255"/>
      <c r="IN190" s="255"/>
      <c r="IO190" s="255"/>
      <c r="IP190" s="255"/>
      <c r="IQ190" s="255"/>
      <c r="IR190" s="255"/>
      <c r="IS190" s="255"/>
      <c r="IT190" s="255"/>
      <c r="IU190" s="255"/>
      <c r="IV190" s="255"/>
    </row>
    <row r="191" spans="1:256" x14ac:dyDescent="0.25">
      <c r="A191" s="238"/>
      <c r="C191" s="242"/>
      <c r="IM191" s="255"/>
      <c r="IN191" s="255"/>
      <c r="IO191" s="255"/>
      <c r="IP191" s="255"/>
      <c r="IQ191" s="255"/>
      <c r="IR191" s="255"/>
      <c r="IS191" s="255"/>
      <c r="IT191" s="255"/>
      <c r="IU191" s="255"/>
      <c r="IV191" s="255"/>
    </row>
    <row r="192" spans="1:256" x14ac:dyDescent="0.25">
      <c r="A192" s="238"/>
      <c r="C192" s="242"/>
      <c r="IM192" s="255"/>
      <c r="IN192" s="255"/>
      <c r="IO192" s="255"/>
      <c r="IP192" s="255"/>
      <c r="IQ192" s="255"/>
      <c r="IR192" s="255"/>
      <c r="IS192" s="255"/>
      <c r="IT192" s="255"/>
      <c r="IU192" s="255"/>
      <c r="IV192" s="255"/>
    </row>
    <row r="193" spans="1:256" x14ac:dyDescent="0.25">
      <c r="A193" s="238"/>
      <c r="C193" s="242"/>
      <c r="IM193" s="255"/>
      <c r="IN193" s="255"/>
      <c r="IO193" s="255"/>
      <c r="IP193" s="255"/>
      <c r="IQ193" s="255"/>
      <c r="IR193" s="255"/>
      <c r="IS193" s="255"/>
      <c r="IT193" s="255"/>
      <c r="IU193" s="255"/>
      <c r="IV193" s="255"/>
    </row>
    <row r="194" spans="1:256" x14ac:dyDescent="0.25">
      <c r="A194" s="238"/>
      <c r="C194" s="242"/>
      <c r="IM194" s="255"/>
      <c r="IN194" s="255"/>
      <c r="IO194" s="255"/>
      <c r="IP194" s="255"/>
      <c r="IQ194" s="255"/>
      <c r="IR194" s="255"/>
      <c r="IS194" s="255"/>
      <c r="IT194" s="255"/>
      <c r="IU194" s="255"/>
      <c r="IV194" s="255"/>
    </row>
    <row r="195" spans="1:256" x14ac:dyDescent="0.25">
      <c r="A195" s="238"/>
      <c r="C195" s="242"/>
      <c r="IM195" s="255"/>
      <c r="IN195" s="255"/>
      <c r="IO195" s="255"/>
      <c r="IP195" s="255"/>
      <c r="IQ195" s="255"/>
      <c r="IR195" s="255"/>
      <c r="IS195" s="255"/>
      <c r="IT195" s="255"/>
      <c r="IU195" s="255"/>
      <c r="IV195" s="255"/>
    </row>
    <row r="196" spans="1:256" x14ac:dyDescent="0.25">
      <c r="A196" s="238"/>
      <c r="C196" s="242"/>
      <c r="IM196" s="255"/>
      <c r="IN196" s="255"/>
      <c r="IO196" s="255"/>
      <c r="IP196" s="255"/>
      <c r="IQ196" s="255"/>
      <c r="IR196" s="255"/>
      <c r="IS196" s="255"/>
      <c r="IT196" s="255"/>
      <c r="IU196" s="255"/>
      <c r="IV196" s="255"/>
    </row>
    <row r="197" spans="1:256" x14ac:dyDescent="0.25">
      <c r="A197" s="238"/>
      <c r="C197" s="242"/>
      <c r="IM197" s="255"/>
      <c r="IN197" s="255"/>
      <c r="IO197" s="255"/>
      <c r="IP197" s="255"/>
      <c r="IQ197" s="255"/>
      <c r="IR197" s="255"/>
      <c r="IS197" s="255"/>
      <c r="IT197" s="255"/>
      <c r="IU197" s="255"/>
      <c r="IV197" s="255"/>
    </row>
    <row r="198" spans="1:256" x14ac:dyDescent="0.25">
      <c r="A198" s="238"/>
      <c r="C198" s="242"/>
      <c r="IM198" s="255"/>
      <c r="IN198" s="255"/>
      <c r="IO198" s="255"/>
      <c r="IP198" s="255"/>
      <c r="IQ198" s="255"/>
      <c r="IR198" s="255"/>
      <c r="IS198" s="255"/>
      <c r="IT198" s="255"/>
      <c r="IU198" s="255"/>
      <c r="IV198" s="255"/>
    </row>
    <row r="199" spans="1:256" x14ac:dyDescent="0.25">
      <c r="A199" s="238"/>
      <c r="C199" s="242"/>
      <c r="IM199" s="255"/>
      <c r="IN199" s="255"/>
      <c r="IO199" s="255"/>
      <c r="IP199" s="255"/>
      <c r="IQ199" s="255"/>
      <c r="IR199" s="255"/>
      <c r="IS199" s="255"/>
      <c r="IT199" s="255"/>
      <c r="IU199" s="255"/>
      <c r="IV199" s="255"/>
    </row>
    <row r="200" spans="1:256" x14ac:dyDescent="0.25">
      <c r="A200" s="238"/>
      <c r="C200" s="242"/>
      <c r="IM200" s="255"/>
      <c r="IN200" s="255"/>
      <c r="IO200" s="255"/>
      <c r="IP200" s="255"/>
      <c r="IQ200" s="255"/>
      <c r="IR200" s="255"/>
      <c r="IS200" s="255"/>
      <c r="IT200" s="255"/>
      <c r="IU200" s="255"/>
      <c r="IV200" s="255"/>
    </row>
    <row r="201" spans="1:256" x14ac:dyDescent="0.25">
      <c r="A201" s="238"/>
      <c r="C201" s="242"/>
      <c r="IM201" s="255"/>
      <c r="IN201" s="255"/>
      <c r="IO201" s="255"/>
      <c r="IP201" s="255"/>
      <c r="IQ201" s="255"/>
      <c r="IR201" s="255"/>
      <c r="IS201" s="255"/>
      <c r="IT201" s="255"/>
      <c r="IU201" s="255"/>
      <c r="IV201" s="255"/>
    </row>
    <row r="202" spans="1:256" x14ac:dyDescent="0.25">
      <c r="A202" s="238"/>
      <c r="C202" s="242"/>
      <c r="IM202" s="255"/>
      <c r="IN202" s="255"/>
      <c r="IO202" s="255"/>
      <c r="IP202" s="255"/>
      <c r="IQ202" s="255"/>
      <c r="IR202" s="255"/>
      <c r="IS202" s="255"/>
      <c r="IT202" s="255"/>
      <c r="IU202" s="255"/>
      <c r="IV202" s="255"/>
    </row>
    <row r="203" spans="1:256" x14ac:dyDescent="0.25">
      <c r="A203" s="238"/>
      <c r="C203" s="242"/>
      <c r="IM203" s="255"/>
      <c r="IN203" s="255"/>
      <c r="IO203" s="255"/>
      <c r="IP203" s="255"/>
      <c r="IQ203" s="255"/>
      <c r="IR203" s="255"/>
      <c r="IS203" s="255"/>
      <c r="IT203" s="255"/>
      <c r="IU203" s="255"/>
      <c r="IV203" s="255"/>
    </row>
    <row r="204" spans="1:256" x14ac:dyDescent="0.25">
      <c r="A204" s="238"/>
      <c r="C204" s="242"/>
      <c r="IM204" s="255"/>
      <c r="IN204" s="255"/>
      <c r="IO204" s="255"/>
      <c r="IP204" s="255"/>
      <c r="IQ204" s="255"/>
      <c r="IR204" s="255"/>
      <c r="IS204" s="255"/>
      <c r="IT204" s="255"/>
      <c r="IU204" s="255"/>
      <c r="IV204" s="255"/>
    </row>
    <row r="205" spans="1:256" x14ac:dyDescent="0.25">
      <c r="A205" s="238"/>
      <c r="C205" s="242"/>
      <c r="IM205" s="255"/>
      <c r="IN205" s="255"/>
      <c r="IO205" s="255"/>
      <c r="IP205" s="255"/>
      <c r="IQ205" s="255"/>
      <c r="IR205" s="255"/>
      <c r="IS205" s="255"/>
      <c r="IT205" s="255"/>
      <c r="IU205" s="255"/>
      <c r="IV205" s="255"/>
    </row>
    <row r="206" spans="1:256" x14ac:dyDescent="0.25">
      <c r="A206" s="238"/>
      <c r="C206" s="242"/>
      <c r="IM206" s="255"/>
      <c r="IN206" s="255"/>
      <c r="IO206" s="255"/>
      <c r="IP206" s="255"/>
      <c r="IQ206" s="255"/>
      <c r="IR206" s="255"/>
      <c r="IS206" s="255"/>
      <c r="IT206" s="255"/>
      <c r="IU206" s="255"/>
      <c r="IV206" s="255"/>
    </row>
    <row r="207" spans="1:256" x14ac:dyDescent="0.25">
      <c r="A207" s="238"/>
      <c r="C207" s="242"/>
      <c r="IM207" s="255"/>
      <c r="IN207" s="255"/>
      <c r="IO207" s="255"/>
      <c r="IP207" s="255"/>
      <c r="IQ207" s="255"/>
      <c r="IR207" s="255"/>
      <c r="IS207" s="255"/>
      <c r="IT207" s="255"/>
      <c r="IU207" s="255"/>
      <c r="IV207" s="255"/>
    </row>
    <row r="208" spans="1:256" x14ac:dyDescent="0.25">
      <c r="A208" s="238"/>
      <c r="C208" s="242"/>
      <c r="IM208" s="255"/>
      <c r="IN208" s="255"/>
      <c r="IO208" s="255"/>
      <c r="IP208" s="255"/>
      <c r="IQ208" s="255"/>
      <c r="IR208" s="255"/>
      <c r="IS208" s="255"/>
      <c r="IT208" s="255"/>
      <c r="IU208" s="255"/>
      <c r="IV208" s="255"/>
    </row>
    <row r="209" spans="1:256" x14ac:dyDescent="0.25">
      <c r="A209" s="238"/>
      <c r="C209" s="242"/>
      <c r="IM209" s="255"/>
      <c r="IN209" s="255"/>
      <c r="IO209" s="255"/>
      <c r="IP209" s="255"/>
      <c r="IQ209" s="255"/>
      <c r="IR209" s="255"/>
      <c r="IS209" s="255"/>
      <c r="IT209" s="255"/>
      <c r="IU209" s="255"/>
      <c r="IV209" s="255"/>
    </row>
    <row r="210" spans="1:256" x14ac:dyDescent="0.25">
      <c r="A210" s="238"/>
      <c r="C210" s="242"/>
      <c r="IM210" s="255"/>
      <c r="IN210" s="255"/>
      <c r="IO210" s="255"/>
      <c r="IP210" s="255"/>
      <c r="IQ210" s="255"/>
      <c r="IR210" s="255"/>
      <c r="IS210" s="255"/>
      <c r="IT210" s="255"/>
      <c r="IU210" s="255"/>
      <c r="IV210" s="255"/>
    </row>
    <row r="211" spans="1:256" x14ac:dyDescent="0.25">
      <c r="A211" s="238"/>
      <c r="C211" s="242"/>
      <c r="IM211" s="255"/>
      <c r="IN211" s="255"/>
      <c r="IO211" s="255"/>
      <c r="IP211" s="255"/>
      <c r="IQ211" s="255"/>
      <c r="IR211" s="255"/>
      <c r="IS211" s="255"/>
      <c r="IT211" s="255"/>
      <c r="IU211" s="255"/>
      <c r="IV211" s="255"/>
    </row>
    <row r="212" spans="1:256" x14ac:dyDescent="0.25">
      <c r="A212" s="238"/>
      <c r="C212" s="242"/>
      <c r="IM212" s="255"/>
      <c r="IN212" s="255"/>
      <c r="IO212" s="255"/>
      <c r="IP212" s="255"/>
      <c r="IQ212" s="255"/>
      <c r="IR212" s="255"/>
      <c r="IS212" s="255"/>
      <c r="IT212" s="255"/>
      <c r="IU212" s="255"/>
      <c r="IV212" s="255"/>
    </row>
    <row r="213" spans="1:256" x14ac:dyDescent="0.25">
      <c r="A213" s="238"/>
      <c r="C213" s="242"/>
      <c r="IM213" s="255"/>
      <c r="IN213" s="255"/>
      <c r="IO213" s="255"/>
      <c r="IP213" s="255"/>
      <c r="IQ213" s="255"/>
      <c r="IR213" s="255"/>
      <c r="IS213" s="255"/>
      <c r="IT213" s="255"/>
      <c r="IU213" s="255"/>
      <c r="IV213" s="255"/>
    </row>
    <row r="214" spans="1:256" x14ac:dyDescent="0.25">
      <c r="A214" s="238"/>
      <c r="C214" s="242"/>
      <c r="IM214" s="255"/>
      <c r="IN214" s="255"/>
      <c r="IO214" s="255"/>
      <c r="IP214" s="255"/>
      <c r="IQ214" s="255"/>
      <c r="IR214" s="255"/>
      <c r="IS214" s="255"/>
      <c r="IT214" s="255"/>
      <c r="IU214" s="255"/>
      <c r="IV214" s="255"/>
    </row>
    <row r="215" spans="1:256" x14ac:dyDescent="0.25">
      <c r="A215" s="238"/>
      <c r="C215" s="242"/>
      <c r="IM215" s="255"/>
      <c r="IN215" s="255"/>
      <c r="IO215" s="255"/>
      <c r="IP215" s="255"/>
      <c r="IQ215" s="255"/>
      <c r="IR215" s="255"/>
      <c r="IS215" s="255"/>
      <c r="IT215" s="255"/>
      <c r="IU215" s="255"/>
      <c r="IV215" s="255"/>
    </row>
    <row r="216" spans="1:256" x14ac:dyDescent="0.25">
      <c r="A216" s="238"/>
      <c r="C216" s="242"/>
      <c r="IM216" s="255"/>
      <c r="IN216" s="255"/>
      <c r="IO216" s="255"/>
      <c r="IP216" s="255"/>
      <c r="IQ216" s="255"/>
      <c r="IR216" s="255"/>
      <c r="IS216" s="255"/>
      <c r="IT216" s="255"/>
      <c r="IU216" s="255"/>
      <c r="IV216" s="255"/>
    </row>
    <row r="217" spans="1:256" x14ac:dyDescent="0.25">
      <c r="A217" s="238"/>
      <c r="C217" s="242"/>
      <c r="IM217" s="255"/>
      <c r="IN217" s="255"/>
      <c r="IO217" s="255"/>
      <c r="IP217" s="255"/>
      <c r="IQ217" s="255"/>
      <c r="IR217" s="255"/>
      <c r="IS217" s="255"/>
      <c r="IT217" s="255"/>
      <c r="IU217" s="255"/>
      <c r="IV217" s="255"/>
    </row>
    <row r="218" spans="1:256" x14ac:dyDescent="0.25">
      <c r="A218" s="238"/>
      <c r="C218" s="242"/>
      <c r="IM218" s="255"/>
      <c r="IN218" s="255"/>
      <c r="IO218" s="255"/>
      <c r="IP218" s="255"/>
      <c r="IQ218" s="255"/>
      <c r="IR218" s="255"/>
      <c r="IS218" s="255"/>
      <c r="IT218" s="255"/>
      <c r="IU218" s="255"/>
      <c r="IV218" s="255"/>
    </row>
    <row r="219" spans="1:256" x14ac:dyDescent="0.25">
      <c r="A219" s="238"/>
      <c r="C219" s="242"/>
      <c r="IM219" s="255"/>
      <c r="IN219" s="255"/>
      <c r="IO219" s="255"/>
      <c r="IP219" s="255"/>
      <c r="IQ219" s="255"/>
      <c r="IR219" s="255"/>
      <c r="IS219" s="255"/>
      <c r="IT219" s="255"/>
      <c r="IU219" s="255"/>
      <c r="IV219" s="255"/>
    </row>
    <row r="220" spans="1:256" x14ac:dyDescent="0.25">
      <c r="A220" s="238"/>
      <c r="C220" s="242"/>
      <c r="IM220" s="255"/>
      <c r="IN220" s="255"/>
      <c r="IO220" s="255"/>
      <c r="IP220" s="255"/>
      <c r="IQ220" s="255"/>
      <c r="IR220" s="255"/>
      <c r="IS220" s="255"/>
      <c r="IT220" s="255"/>
      <c r="IU220" s="255"/>
      <c r="IV220" s="255"/>
    </row>
    <row r="221" spans="1:256" x14ac:dyDescent="0.25">
      <c r="A221" s="238"/>
      <c r="C221" s="242"/>
      <c r="IM221" s="255"/>
      <c r="IN221" s="255"/>
      <c r="IO221" s="255"/>
      <c r="IP221" s="255"/>
      <c r="IQ221" s="255"/>
      <c r="IR221" s="255"/>
      <c r="IS221" s="255"/>
      <c r="IT221" s="255"/>
      <c r="IU221" s="255"/>
      <c r="IV221" s="255"/>
    </row>
    <row r="222" spans="1:256" x14ac:dyDescent="0.25">
      <c r="A222" s="238"/>
      <c r="C222" s="242"/>
      <c r="IM222" s="255"/>
      <c r="IN222" s="255"/>
      <c r="IO222" s="255"/>
      <c r="IP222" s="255"/>
      <c r="IQ222" s="255"/>
      <c r="IR222" s="255"/>
      <c r="IS222" s="255"/>
      <c r="IT222" s="255"/>
      <c r="IU222" s="255"/>
      <c r="IV222" s="255"/>
    </row>
    <row r="223" spans="1:256" x14ac:dyDescent="0.25">
      <c r="A223" s="238"/>
      <c r="C223" s="242"/>
      <c r="IM223" s="255"/>
      <c r="IN223" s="255"/>
      <c r="IO223" s="255"/>
      <c r="IP223" s="255"/>
      <c r="IQ223" s="255"/>
      <c r="IR223" s="255"/>
      <c r="IS223" s="255"/>
      <c r="IT223" s="255"/>
      <c r="IU223" s="255"/>
      <c r="IV223" s="255"/>
    </row>
    <row r="224" spans="1:256" x14ac:dyDescent="0.25">
      <c r="A224" s="238"/>
      <c r="C224" s="242"/>
      <c r="IM224" s="255"/>
      <c r="IN224" s="255"/>
      <c r="IO224" s="255"/>
      <c r="IP224" s="255"/>
      <c r="IQ224" s="255"/>
      <c r="IR224" s="255"/>
      <c r="IS224" s="255"/>
      <c r="IT224" s="255"/>
      <c r="IU224" s="255"/>
      <c r="IV224" s="255"/>
    </row>
    <row r="225" spans="1:256" x14ac:dyDescent="0.25">
      <c r="A225" s="238"/>
      <c r="C225" s="242"/>
      <c r="IM225" s="255"/>
      <c r="IN225" s="255"/>
      <c r="IO225" s="255"/>
      <c r="IP225" s="255"/>
      <c r="IQ225" s="255"/>
      <c r="IR225" s="255"/>
      <c r="IS225" s="255"/>
      <c r="IT225" s="255"/>
      <c r="IU225" s="255"/>
      <c r="IV225" s="255"/>
    </row>
    <row r="226" spans="1:256" x14ac:dyDescent="0.25">
      <c r="A226" s="238"/>
      <c r="C226" s="242"/>
      <c r="IM226" s="255"/>
      <c r="IN226" s="255"/>
      <c r="IO226" s="255"/>
      <c r="IP226" s="255"/>
      <c r="IQ226" s="255"/>
      <c r="IR226" s="255"/>
      <c r="IS226" s="255"/>
      <c r="IT226" s="255"/>
      <c r="IU226" s="255"/>
      <c r="IV226" s="255"/>
    </row>
    <row r="227" spans="1:256" x14ac:dyDescent="0.25">
      <c r="A227" s="238"/>
      <c r="C227" s="242"/>
      <c r="IM227" s="255"/>
      <c r="IN227" s="255"/>
      <c r="IO227" s="255"/>
      <c r="IP227" s="255"/>
      <c r="IQ227" s="255"/>
      <c r="IR227" s="255"/>
      <c r="IS227" s="255"/>
      <c r="IT227" s="255"/>
      <c r="IU227" s="255"/>
      <c r="IV227" s="255"/>
    </row>
    <row r="228" spans="1:256" x14ac:dyDescent="0.25">
      <c r="A228" s="238"/>
      <c r="C228" s="242"/>
      <c r="IM228" s="255"/>
      <c r="IN228" s="255"/>
      <c r="IO228" s="255"/>
      <c r="IP228" s="255"/>
      <c r="IQ228" s="255"/>
      <c r="IR228" s="255"/>
      <c r="IS228" s="255"/>
      <c r="IT228" s="255"/>
      <c r="IU228" s="255"/>
      <c r="IV228" s="255"/>
    </row>
    <row r="229" spans="1:256" x14ac:dyDescent="0.25">
      <c r="A229" s="238"/>
      <c r="C229" s="242"/>
      <c r="IM229" s="255"/>
      <c r="IN229" s="255"/>
      <c r="IO229" s="255"/>
      <c r="IP229" s="255"/>
      <c r="IQ229" s="255"/>
      <c r="IR229" s="255"/>
      <c r="IS229" s="255"/>
      <c r="IT229" s="255"/>
      <c r="IU229" s="255"/>
      <c r="IV229" s="255"/>
    </row>
    <row r="230" spans="1:256" x14ac:dyDescent="0.25">
      <c r="A230" s="238"/>
      <c r="C230" s="242"/>
      <c r="IM230" s="255"/>
      <c r="IN230" s="255"/>
      <c r="IO230" s="255"/>
      <c r="IP230" s="255"/>
      <c r="IQ230" s="255"/>
      <c r="IR230" s="255"/>
      <c r="IS230" s="255"/>
      <c r="IT230" s="255"/>
      <c r="IU230" s="255"/>
      <c r="IV230" s="255"/>
    </row>
    <row r="231" spans="1:256" x14ac:dyDescent="0.25">
      <c r="A231" s="238"/>
      <c r="C231" s="242"/>
      <c r="IM231" s="255"/>
      <c r="IN231" s="255"/>
      <c r="IO231" s="255"/>
      <c r="IP231" s="255"/>
      <c r="IQ231" s="255"/>
      <c r="IR231" s="255"/>
      <c r="IS231" s="255"/>
      <c r="IT231" s="255"/>
      <c r="IU231" s="255"/>
      <c r="IV231" s="255"/>
    </row>
    <row r="232" spans="1:256" x14ac:dyDescent="0.25">
      <c r="A232" s="238"/>
      <c r="C232" s="242"/>
      <c r="IM232" s="255"/>
      <c r="IN232" s="255"/>
      <c r="IO232" s="255"/>
      <c r="IP232" s="255"/>
      <c r="IQ232" s="255"/>
      <c r="IR232" s="255"/>
      <c r="IS232" s="255"/>
      <c r="IT232" s="255"/>
      <c r="IU232" s="255"/>
      <c r="IV232" s="255"/>
    </row>
    <row r="233" spans="1:256" x14ac:dyDescent="0.25">
      <c r="A233" s="238"/>
      <c r="C233" s="242"/>
      <c r="IM233" s="255"/>
      <c r="IN233" s="255"/>
      <c r="IO233" s="255"/>
      <c r="IP233" s="255"/>
      <c r="IQ233" s="255"/>
      <c r="IR233" s="255"/>
      <c r="IS233" s="255"/>
      <c r="IT233" s="255"/>
      <c r="IU233" s="255"/>
      <c r="IV233" s="255"/>
    </row>
    <row r="234" spans="1:256" x14ac:dyDescent="0.25">
      <c r="A234" s="238"/>
      <c r="C234" s="242"/>
      <c r="IM234" s="255"/>
      <c r="IN234" s="255"/>
      <c r="IO234" s="255"/>
      <c r="IP234" s="255"/>
      <c r="IQ234" s="255"/>
      <c r="IR234" s="255"/>
      <c r="IS234" s="255"/>
      <c r="IT234" s="255"/>
      <c r="IU234" s="255"/>
      <c r="IV234" s="255"/>
    </row>
    <row r="235" spans="1:256" x14ac:dyDescent="0.25">
      <c r="A235" s="238"/>
      <c r="C235" s="242"/>
      <c r="IM235" s="255"/>
      <c r="IN235" s="255"/>
      <c r="IO235" s="255"/>
      <c r="IP235" s="255"/>
      <c r="IQ235" s="255"/>
      <c r="IR235" s="255"/>
      <c r="IS235" s="255"/>
      <c r="IT235" s="255"/>
      <c r="IU235" s="255"/>
      <c r="IV235" s="255"/>
    </row>
    <row r="236" spans="1:256" x14ac:dyDescent="0.25">
      <c r="A236" s="238"/>
      <c r="C236" s="242"/>
      <c r="IM236" s="255"/>
      <c r="IN236" s="255"/>
      <c r="IO236" s="255"/>
      <c r="IP236" s="255"/>
      <c r="IQ236" s="255"/>
      <c r="IR236" s="255"/>
      <c r="IS236" s="255"/>
      <c r="IT236" s="255"/>
      <c r="IU236" s="255"/>
      <c r="IV236" s="255"/>
    </row>
    <row r="237" spans="1:256" x14ac:dyDescent="0.25">
      <c r="A237" s="238"/>
      <c r="C237" s="242"/>
      <c r="IM237" s="255"/>
      <c r="IN237" s="255"/>
      <c r="IO237" s="255"/>
      <c r="IP237" s="255"/>
      <c r="IQ237" s="255"/>
      <c r="IR237" s="255"/>
      <c r="IS237" s="255"/>
      <c r="IT237" s="255"/>
      <c r="IU237" s="255"/>
      <c r="IV237" s="255"/>
    </row>
    <row r="238" spans="1:256" x14ac:dyDescent="0.25">
      <c r="A238" s="238"/>
      <c r="C238" s="242"/>
      <c r="IM238" s="255"/>
      <c r="IN238" s="255"/>
      <c r="IO238" s="255"/>
      <c r="IP238" s="255"/>
      <c r="IQ238" s="255"/>
      <c r="IR238" s="255"/>
      <c r="IS238" s="255"/>
      <c r="IT238" s="255"/>
      <c r="IU238" s="255"/>
      <c r="IV238" s="255"/>
    </row>
    <row r="239" spans="1:256" x14ac:dyDescent="0.25">
      <c r="A239" s="238"/>
      <c r="C239" s="242"/>
      <c r="IM239" s="255"/>
      <c r="IN239" s="255"/>
      <c r="IO239" s="255"/>
      <c r="IP239" s="255"/>
      <c r="IQ239" s="255"/>
      <c r="IR239" s="255"/>
      <c r="IS239" s="255"/>
      <c r="IT239" s="255"/>
      <c r="IU239" s="255"/>
      <c r="IV239" s="255"/>
    </row>
    <row r="240" spans="1:256" x14ac:dyDescent="0.25">
      <c r="A240" s="238"/>
      <c r="C240" s="242"/>
      <c r="IM240" s="255"/>
      <c r="IN240" s="255"/>
      <c r="IO240" s="255"/>
      <c r="IP240" s="255"/>
      <c r="IQ240" s="255"/>
      <c r="IR240" s="255"/>
      <c r="IS240" s="255"/>
      <c r="IT240" s="255"/>
      <c r="IU240" s="255"/>
      <c r="IV240" s="255"/>
    </row>
    <row r="241" spans="1:256" x14ac:dyDescent="0.25">
      <c r="A241" s="238"/>
      <c r="C241" s="242"/>
      <c r="IM241" s="255"/>
      <c r="IN241" s="255"/>
      <c r="IO241" s="255"/>
      <c r="IP241" s="255"/>
      <c r="IQ241" s="255"/>
      <c r="IR241" s="255"/>
      <c r="IS241" s="255"/>
      <c r="IT241" s="255"/>
      <c r="IU241" s="255"/>
      <c r="IV241" s="255"/>
    </row>
    <row r="242" spans="1:256" x14ac:dyDescent="0.25">
      <c r="A242" s="238"/>
      <c r="C242" s="242"/>
      <c r="IM242" s="255"/>
      <c r="IN242" s="255"/>
      <c r="IO242" s="255"/>
      <c r="IP242" s="255"/>
      <c r="IQ242" s="255"/>
      <c r="IR242" s="255"/>
      <c r="IS242" s="255"/>
      <c r="IT242" s="255"/>
      <c r="IU242" s="255"/>
      <c r="IV242" s="255"/>
    </row>
    <row r="243" spans="1:256" x14ac:dyDescent="0.25">
      <c r="A243" s="238"/>
      <c r="C243" s="242"/>
      <c r="IM243" s="255"/>
      <c r="IN243" s="255"/>
      <c r="IO243" s="255"/>
      <c r="IP243" s="255"/>
      <c r="IQ243" s="255"/>
      <c r="IR243" s="255"/>
      <c r="IS243" s="255"/>
      <c r="IT243" s="255"/>
      <c r="IU243" s="255"/>
      <c r="IV243" s="255"/>
    </row>
    <row r="244" spans="1:256" x14ac:dyDescent="0.25">
      <c r="A244" s="238"/>
      <c r="C244" s="242"/>
      <c r="IM244" s="255"/>
      <c r="IN244" s="255"/>
      <c r="IO244" s="255"/>
      <c r="IP244" s="255"/>
      <c r="IQ244" s="255"/>
      <c r="IR244" s="255"/>
      <c r="IS244" s="255"/>
      <c r="IT244" s="255"/>
      <c r="IU244" s="255"/>
      <c r="IV244" s="255"/>
    </row>
    <row r="245" spans="1:256" x14ac:dyDescent="0.25">
      <c r="A245" s="238"/>
      <c r="C245" s="242"/>
      <c r="IM245" s="255"/>
      <c r="IN245" s="255"/>
      <c r="IO245" s="255"/>
      <c r="IP245" s="255"/>
      <c r="IQ245" s="255"/>
      <c r="IR245" s="255"/>
      <c r="IS245" s="255"/>
      <c r="IT245" s="255"/>
      <c r="IU245" s="255"/>
      <c r="IV245" s="255"/>
    </row>
    <row r="246" spans="1:256" x14ac:dyDescent="0.25">
      <c r="A246" s="238"/>
      <c r="C246" s="242"/>
      <c r="IM246" s="255"/>
      <c r="IN246" s="255"/>
      <c r="IO246" s="255"/>
      <c r="IP246" s="255"/>
      <c r="IQ246" s="255"/>
      <c r="IR246" s="255"/>
      <c r="IS246" s="255"/>
      <c r="IT246" s="255"/>
      <c r="IU246" s="255"/>
      <c r="IV246" s="255"/>
    </row>
    <row r="247" spans="1:256" x14ac:dyDescent="0.25">
      <c r="A247" s="238"/>
      <c r="C247" s="242"/>
      <c r="IM247" s="255"/>
      <c r="IN247" s="255"/>
      <c r="IO247" s="255"/>
      <c r="IP247" s="255"/>
      <c r="IQ247" s="255"/>
      <c r="IR247" s="255"/>
      <c r="IS247" s="255"/>
      <c r="IT247" s="255"/>
      <c r="IU247" s="255"/>
      <c r="IV247" s="255"/>
    </row>
    <row r="248" spans="1:256" x14ac:dyDescent="0.25">
      <c r="A248" s="238"/>
      <c r="C248" s="242"/>
      <c r="IM248" s="255"/>
      <c r="IN248" s="255"/>
      <c r="IO248" s="255"/>
      <c r="IP248" s="255"/>
      <c r="IQ248" s="255"/>
      <c r="IR248" s="255"/>
      <c r="IS248" s="255"/>
      <c r="IT248" s="255"/>
      <c r="IU248" s="255"/>
      <c r="IV248" s="255"/>
    </row>
    <row r="249" spans="1:256" x14ac:dyDescent="0.25">
      <c r="A249" s="238"/>
      <c r="C249" s="242"/>
      <c r="IM249" s="255"/>
      <c r="IN249" s="255"/>
      <c r="IO249" s="255"/>
      <c r="IP249" s="255"/>
      <c r="IQ249" s="255"/>
      <c r="IR249" s="255"/>
      <c r="IS249" s="255"/>
      <c r="IT249" s="255"/>
      <c r="IU249" s="255"/>
      <c r="IV249" s="255"/>
    </row>
    <row r="250" spans="1:256" x14ac:dyDescent="0.25">
      <c r="A250" s="238"/>
      <c r="C250" s="242"/>
      <c r="IM250" s="255"/>
      <c r="IN250" s="255"/>
      <c r="IO250" s="255"/>
      <c r="IP250" s="255"/>
      <c r="IQ250" s="255"/>
      <c r="IR250" s="255"/>
      <c r="IS250" s="255"/>
      <c r="IT250" s="255"/>
      <c r="IU250" s="255"/>
      <c r="IV250" s="255"/>
    </row>
    <row r="251" spans="1:256" x14ac:dyDescent="0.25">
      <c r="A251" s="238"/>
      <c r="C251" s="242"/>
      <c r="IM251" s="255"/>
      <c r="IN251" s="255"/>
      <c r="IO251" s="255"/>
      <c r="IP251" s="255"/>
      <c r="IQ251" s="255"/>
      <c r="IR251" s="255"/>
      <c r="IS251" s="255"/>
      <c r="IT251" s="255"/>
      <c r="IU251" s="255"/>
      <c r="IV251" s="255"/>
    </row>
    <row r="252" spans="1:256" x14ac:dyDescent="0.25">
      <c r="A252" s="238"/>
      <c r="C252" s="242"/>
      <c r="IM252" s="255"/>
      <c r="IN252" s="255"/>
      <c r="IO252" s="255"/>
      <c r="IP252" s="255"/>
      <c r="IQ252" s="255"/>
      <c r="IR252" s="255"/>
      <c r="IS252" s="255"/>
      <c r="IT252" s="255"/>
      <c r="IU252" s="255"/>
      <c r="IV252" s="255"/>
    </row>
    <row r="253" spans="1:256" x14ac:dyDescent="0.25">
      <c r="A253" s="238"/>
      <c r="C253" s="242"/>
      <c r="IM253" s="255"/>
      <c r="IN253" s="255"/>
      <c r="IO253" s="255"/>
      <c r="IP253" s="255"/>
      <c r="IQ253" s="255"/>
      <c r="IR253" s="255"/>
      <c r="IS253" s="255"/>
      <c r="IT253" s="255"/>
      <c r="IU253" s="255"/>
      <c r="IV253" s="255"/>
    </row>
    <row r="254" spans="1:256" x14ac:dyDescent="0.25">
      <c r="A254" s="238"/>
      <c r="C254" s="242"/>
      <c r="IM254" s="255"/>
      <c r="IN254" s="255"/>
      <c r="IO254" s="255"/>
      <c r="IP254" s="255"/>
      <c r="IQ254" s="255"/>
      <c r="IR254" s="255"/>
      <c r="IS254" s="255"/>
      <c r="IT254" s="255"/>
      <c r="IU254" s="255"/>
      <c r="IV254" s="255"/>
    </row>
    <row r="255" spans="1:256" x14ac:dyDescent="0.25">
      <c r="A255" s="238"/>
      <c r="C255" s="242"/>
      <c r="IM255" s="255"/>
      <c r="IN255" s="255"/>
      <c r="IO255" s="255"/>
      <c r="IP255" s="255"/>
      <c r="IQ255" s="255"/>
      <c r="IR255" s="255"/>
      <c r="IS255" s="255"/>
      <c r="IT255" s="255"/>
      <c r="IU255" s="255"/>
      <c r="IV255" s="255"/>
    </row>
    <row r="256" spans="1:256" x14ac:dyDescent="0.25">
      <c r="A256" s="238"/>
      <c r="C256" s="242"/>
      <c r="IM256" s="255"/>
      <c r="IN256" s="255"/>
      <c r="IO256" s="255"/>
      <c r="IP256" s="255"/>
      <c r="IQ256" s="255"/>
      <c r="IR256" s="255"/>
      <c r="IS256" s="255"/>
      <c r="IT256" s="255"/>
      <c r="IU256" s="255"/>
      <c r="IV256" s="255"/>
    </row>
    <row r="257" spans="1:256" x14ac:dyDescent="0.25">
      <c r="A257" s="238"/>
      <c r="C257" s="242"/>
      <c r="IM257" s="255"/>
      <c r="IN257" s="255"/>
      <c r="IO257" s="255"/>
      <c r="IP257" s="255"/>
      <c r="IQ257" s="255"/>
      <c r="IR257" s="255"/>
      <c r="IS257" s="255"/>
      <c r="IT257" s="255"/>
      <c r="IU257" s="255"/>
      <c r="IV257" s="255"/>
    </row>
    <row r="258" spans="1:256" x14ac:dyDescent="0.25">
      <c r="A258" s="238"/>
      <c r="C258" s="242"/>
      <c r="IM258" s="255"/>
      <c r="IN258" s="255"/>
      <c r="IO258" s="255"/>
      <c r="IP258" s="255"/>
      <c r="IQ258" s="255"/>
      <c r="IR258" s="255"/>
      <c r="IS258" s="255"/>
      <c r="IT258" s="255"/>
      <c r="IU258" s="255"/>
      <c r="IV258" s="255"/>
    </row>
    <row r="259" spans="1:256" x14ac:dyDescent="0.25">
      <c r="A259" s="238"/>
      <c r="C259" s="242"/>
      <c r="IM259" s="255"/>
      <c r="IN259" s="255"/>
      <c r="IO259" s="255"/>
      <c r="IP259" s="255"/>
      <c r="IQ259" s="255"/>
      <c r="IR259" s="255"/>
      <c r="IS259" s="255"/>
      <c r="IT259" s="255"/>
      <c r="IU259" s="255"/>
      <c r="IV259" s="255"/>
    </row>
    <row r="260" spans="1:256" x14ac:dyDescent="0.25">
      <c r="A260" s="238"/>
      <c r="C260" s="242"/>
      <c r="IM260" s="255"/>
      <c r="IN260" s="255"/>
      <c r="IO260" s="255"/>
      <c r="IP260" s="255"/>
      <c r="IQ260" s="255"/>
      <c r="IR260" s="255"/>
      <c r="IS260" s="255"/>
      <c r="IT260" s="255"/>
      <c r="IU260" s="255"/>
      <c r="IV260" s="255"/>
    </row>
    <row r="261" spans="1:256" x14ac:dyDescent="0.25">
      <c r="A261" s="238"/>
      <c r="C261" s="242"/>
      <c r="IM261" s="255"/>
      <c r="IN261" s="255"/>
      <c r="IO261" s="255"/>
      <c r="IP261" s="255"/>
      <c r="IQ261" s="255"/>
      <c r="IR261" s="255"/>
      <c r="IS261" s="255"/>
      <c r="IT261" s="255"/>
      <c r="IU261" s="255"/>
      <c r="IV261" s="255"/>
    </row>
    <row r="262" spans="1:256" x14ac:dyDescent="0.25">
      <c r="A262" s="238"/>
      <c r="C262" s="242"/>
      <c r="IM262" s="255"/>
      <c r="IN262" s="255"/>
      <c r="IO262" s="255"/>
      <c r="IP262" s="255"/>
      <c r="IQ262" s="255"/>
      <c r="IR262" s="255"/>
      <c r="IS262" s="255"/>
      <c r="IT262" s="255"/>
      <c r="IU262" s="255"/>
      <c r="IV262" s="255"/>
    </row>
    <row r="263" spans="1:256" x14ac:dyDescent="0.25">
      <c r="A263" s="238"/>
      <c r="C263" s="242"/>
      <c r="IM263" s="255"/>
      <c r="IN263" s="255"/>
      <c r="IO263" s="255"/>
      <c r="IP263" s="255"/>
      <c r="IQ263" s="255"/>
      <c r="IR263" s="255"/>
      <c r="IS263" s="255"/>
      <c r="IT263" s="255"/>
      <c r="IU263" s="255"/>
      <c r="IV263" s="255"/>
    </row>
    <row r="264" spans="1:256" x14ac:dyDescent="0.25">
      <c r="A264" s="238"/>
      <c r="C264" s="242"/>
      <c r="IM264" s="255"/>
      <c r="IN264" s="255"/>
      <c r="IO264" s="255"/>
      <c r="IP264" s="255"/>
      <c r="IQ264" s="255"/>
      <c r="IR264" s="255"/>
      <c r="IS264" s="255"/>
      <c r="IT264" s="255"/>
      <c r="IU264" s="255"/>
      <c r="IV264" s="255"/>
    </row>
    <row r="265" spans="1:256" x14ac:dyDescent="0.25">
      <c r="A265" s="238"/>
      <c r="C265" s="242"/>
      <c r="IM265" s="255"/>
      <c r="IN265" s="255"/>
      <c r="IO265" s="255"/>
      <c r="IP265" s="255"/>
      <c r="IQ265" s="255"/>
      <c r="IR265" s="255"/>
      <c r="IS265" s="255"/>
      <c r="IT265" s="255"/>
      <c r="IU265" s="255"/>
      <c r="IV265" s="255"/>
    </row>
    <row r="266" spans="1:256" x14ac:dyDescent="0.25">
      <c r="A266" s="238"/>
      <c r="C266" s="242"/>
      <c r="IM266" s="255"/>
      <c r="IN266" s="255"/>
      <c r="IO266" s="255"/>
      <c r="IP266" s="255"/>
      <c r="IQ266" s="255"/>
      <c r="IR266" s="255"/>
      <c r="IS266" s="255"/>
      <c r="IT266" s="255"/>
      <c r="IU266" s="255"/>
      <c r="IV266" s="255"/>
    </row>
    <row r="267" spans="1:256" x14ac:dyDescent="0.25">
      <c r="A267" s="238"/>
      <c r="C267" s="242"/>
      <c r="IM267" s="255"/>
      <c r="IN267" s="255"/>
      <c r="IO267" s="255"/>
      <c r="IP267" s="255"/>
      <c r="IQ267" s="255"/>
      <c r="IR267" s="255"/>
      <c r="IS267" s="255"/>
      <c r="IT267" s="255"/>
      <c r="IU267" s="255"/>
      <c r="IV267" s="255"/>
    </row>
    <row r="268" spans="1:256" x14ac:dyDescent="0.25">
      <c r="A268" s="238"/>
      <c r="C268" s="242"/>
      <c r="IM268" s="255"/>
      <c r="IN268" s="255"/>
      <c r="IO268" s="255"/>
      <c r="IP268" s="255"/>
      <c r="IQ268" s="255"/>
      <c r="IR268" s="255"/>
      <c r="IS268" s="255"/>
      <c r="IT268" s="255"/>
      <c r="IU268" s="255"/>
      <c r="IV268" s="255"/>
    </row>
    <row r="269" spans="1:256" x14ac:dyDescent="0.25">
      <c r="A269" s="238"/>
      <c r="C269" s="242"/>
      <c r="IM269" s="255"/>
      <c r="IN269" s="255"/>
      <c r="IO269" s="255"/>
      <c r="IP269" s="255"/>
      <c r="IQ269" s="255"/>
      <c r="IR269" s="255"/>
      <c r="IS269" s="255"/>
      <c r="IT269" s="255"/>
      <c r="IU269" s="255"/>
      <c r="IV269" s="255"/>
    </row>
    <row r="270" spans="1:256" x14ac:dyDescent="0.25">
      <c r="A270" s="238"/>
      <c r="C270" s="242"/>
      <c r="IM270" s="255"/>
      <c r="IN270" s="255"/>
      <c r="IO270" s="255"/>
      <c r="IP270" s="255"/>
      <c r="IQ270" s="255"/>
      <c r="IR270" s="255"/>
      <c r="IS270" s="255"/>
      <c r="IT270" s="255"/>
      <c r="IU270" s="255"/>
      <c r="IV270" s="255"/>
    </row>
    <row r="271" spans="1:256" x14ac:dyDescent="0.25">
      <c r="A271" s="238"/>
      <c r="C271" s="242"/>
      <c r="IM271" s="255"/>
      <c r="IN271" s="255"/>
      <c r="IO271" s="255"/>
      <c r="IP271" s="255"/>
      <c r="IQ271" s="255"/>
      <c r="IR271" s="255"/>
      <c r="IS271" s="255"/>
      <c r="IT271" s="255"/>
      <c r="IU271" s="255"/>
      <c r="IV271" s="255"/>
    </row>
    <row r="272" spans="1:256" x14ac:dyDescent="0.25">
      <c r="A272" s="238"/>
      <c r="C272" s="242"/>
      <c r="IM272" s="255"/>
      <c r="IN272" s="255"/>
      <c r="IO272" s="255"/>
      <c r="IP272" s="255"/>
      <c r="IQ272" s="255"/>
      <c r="IR272" s="255"/>
      <c r="IS272" s="255"/>
      <c r="IT272" s="255"/>
      <c r="IU272" s="255"/>
      <c r="IV272" s="255"/>
    </row>
    <row r="273" spans="1:256" x14ac:dyDescent="0.25">
      <c r="A273" s="238"/>
      <c r="C273" s="242"/>
      <c r="IM273" s="255"/>
      <c r="IN273" s="255"/>
      <c r="IO273" s="255"/>
      <c r="IP273" s="255"/>
      <c r="IQ273" s="255"/>
      <c r="IR273" s="255"/>
      <c r="IS273" s="255"/>
      <c r="IT273" s="255"/>
      <c r="IU273" s="255"/>
      <c r="IV273" s="255"/>
    </row>
    <row r="274" spans="1:256" x14ac:dyDescent="0.25">
      <c r="A274" s="238"/>
      <c r="C274" s="242"/>
      <c r="IM274" s="255"/>
      <c r="IN274" s="255"/>
      <c r="IO274" s="255"/>
      <c r="IP274" s="255"/>
      <c r="IQ274" s="255"/>
      <c r="IR274" s="255"/>
      <c r="IS274" s="255"/>
      <c r="IT274" s="255"/>
      <c r="IU274" s="255"/>
      <c r="IV274" s="255"/>
    </row>
    <row r="275" spans="1:256" x14ac:dyDescent="0.25">
      <c r="A275" s="238"/>
      <c r="C275" s="242"/>
      <c r="IM275" s="255"/>
      <c r="IN275" s="255"/>
      <c r="IO275" s="255"/>
      <c r="IP275" s="255"/>
      <c r="IQ275" s="255"/>
      <c r="IR275" s="255"/>
      <c r="IS275" s="255"/>
      <c r="IT275" s="255"/>
      <c r="IU275" s="255"/>
      <c r="IV275" s="255"/>
    </row>
    <row r="276" spans="1:256" x14ac:dyDescent="0.25">
      <c r="A276" s="238"/>
      <c r="C276" s="242"/>
      <c r="IM276" s="255"/>
      <c r="IN276" s="255"/>
      <c r="IO276" s="255"/>
      <c r="IP276" s="255"/>
      <c r="IQ276" s="255"/>
      <c r="IR276" s="255"/>
      <c r="IS276" s="255"/>
      <c r="IT276" s="255"/>
      <c r="IU276" s="255"/>
      <c r="IV276" s="255"/>
    </row>
    <row r="277" spans="1:256" x14ac:dyDescent="0.25">
      <c r="A277" s="238"/>
      <c r="C277" s="242"/>
      <c r="IM277" s="255"/>
      <c r="IN277" s="255"/>
      <c r="IO277" s="255"/>
      <c r="IP277" s="255"/>
      <c r="IQ277" s="255"/>
      <c r="IR277" s="255"/>
      <c r="IS277" s="255"/>
      <c r="IT277" s="255"/>
      <c r="IU277" s="255"/>
      <c r="IV277" s="255"/>
    </row>
    <row r="278" spans="1:256" x14ac:dyDescent="0.25">
      <c r="A278" s="238"/>
      <c r="C278" s="242"/>
      <c r="IM278" s="255"/>
      <c r="IN278" s="255"/>
      <c r="IO278" s="255"/>
      <c r="IP278" s="255"/>
      <c r="IQ278" s="255"/>
      <c r="IR278" s="255"/>
      <c r="IS278" s="255"/>
      <c r="IT278" s="255"/>
      <c r="IU278" s="255"/>
      <c r="IV278" s="255"/>
    </row>
    <row r="279" spans="1:256" x14ac:dyDescent="0.25">
      <c r="A279" s="238"/>
      <c r="C279" s="242"/>
      <c r="IM279" s="255"/>
      <c r="IN279" s="255"/>
      <c r="IO279" s="255"/>
      <c r="IP279" s="255"/>
      <c r="IQ279" s="255"/>
      <c r="IR279" s="255"/>
      <c r="IS279" s="255"/>
      <c r="IT279" s="255"/>
      <c r="IU279" s="255"/>
      <c r="IV279" s="255"/>
    </row>
    <row r="280" spans="1:256" x14ac:dyDescent="0.25">
      <c r="A280" s="238"/>
      <c r="C280" s="242"/>
      <c r="IM280" s="255"/>
      <c r="IN280" s="255"/>
      <c r="IO280" s="255"/>
      <c r="IP280" s="255"/>
      <c r="IQ280" s="255"/>
      <c r="IR280" s="255"/>
      <c r="IS280" s="255"/>
      <c r="IT280" s="255"/>
      <c r="IU280" s="255"/>
      <c r="IV280" s="255"/>
    </row>
    <row r="281" spans="1:256" x14ac:dyDescent="0.25">
      <c r="A281" s="238"/>
      <c r="C281" s="242"/>
      <c r="IM281" s="255"/>
      <c r="IN281" s="255"/>
      <c r="IO281" s="255"/>
      <c r="IP281" s="255"/>
      <c r="IQ281" s="255"/>
      <c r="IR281" s="255"/>
      <c r="IS281" s="255"/>
      <c r="IT281" s="255"/>
      <c r="IU281" s="255"/>
      <c r="IV281" s="255"/>
    </row>
    <row r="282" spans="1:256" x14ac:dyDescent="0.25">
      <c r="A282" s="238"/>
      <c r="C282" s="242"/>
      <c r="IM282" s="255"/>
      <c r="IN282" s="255"/>
      <c r="IO282" s="255"/>
      <c r="IP282" s="255"/>
      <c r="IQ282" s="255"/>
      <c r="IR282" s="255"/>
      <c r="IS282" s="255"/>
      <c r="IT282" s="255"/>
      <c r="IU282" s="255"/>
      <c r="IV282" s="255"/>
    </row>
    <row r="283" spans="1:256" x14ac:dyDescent="0.25">
      <c r="A283" s="238"/>
      <c r="C283" s="242"/>
      <c r="IM283" s="255"/>
      <c r="IN283" s="255"/>
      <c r="IO283" s="255"/>
      <c r="IP283" s="255"/>
      <c r="IQ283" s="255"/>
      <c r="IR283" s="255"/>
      <c r="IS283" s="255"/>
      <c r="IT283" s="255"/>
      <c r="IU283" s="255"/>
      <c r="IV283" s="255"/>
    </row>
    <row r="284" spans="1:256" x14ac:dyDescent="0.25">
      <c r="A284" s="238"/>
      <c r="C284" s="242"/>
      <c r="IM284" s="255"/>
      <c r="IN284" s="255"/>
      <c r="IO284" s="255"/>
      <c r="IP284" s="255"/>
      <c r="IQ284" s="255"/>
      <c r="IR284" s="255"/>
      <c r="IS284" s="255"/>
      <c r="IT284" s="255"/>
      <c r="IU284" s="255"/>
      <c r="IV284" s="255"/>
    </row>
    <row r="285" spans="1:256" x14ac:dyDescent="0.25">
      <c r="A285" s="238"/>
      <c r="C285" s="242"/>
      <c r="IM285" s="255"/>
      <c r="IN285" s="255"/>
      <c r="IO285" s="255"/>
      <c r="IP285" s="255"/>
      <c r="IQ285" s="255"/>
      <c r="IR285" s="255"/>
      <c r="IS285" s="255"/>
      <c r="IT285" s="255"/>
      <c r="IU285" s="255"/>
      <c r="IV285" s="255"/>
    </row>
    <row r="286" spans="1:256" x14ac:dyDescent="0.25">
      <c r="A286" s="238"/>
      <c r="C286" s="242"/>
      <c r="IM286" s="255"/>
      <c r="IN286" s="255"/>
      <c r="IO286" s="255"/>
      <c r="IP286" s="255"/>
      <c r="IQ286" s="255"/>
      <c r="IR286" s="255"/>
      <c r="IS286" s="255"/>
      <c r="IT286" s="255"/>
      <c r="IU286" s="255"/>
      <c r="IV286" s="255"/>
    </row>
    <row r="287" spans="1:256" x14ac:dyDescent="0.25">
      <c r="A287" s="238"/>
      <c r="C287" s="242"/>
      <c r="IM287" s="255"/>
      <c r="IN287" s="255"/>
      <c r="IO287" s="255"/>
      <c r="IP287" s="255"/>
      <c r="IQ287" s="255"/>
      <c r="IR287" s="255"/>
      <c r="IS287" s="255"/>
      <c r="IT287" s="255"/>
      <c r="IU287" s="255"/>
      <c r="IV287" s="255"/>
    </row>
    <row r="288" spans="1:256" x14ac:dyDescent="0.25">
      <c r="A288" s="238"/>
      <c r="C288" s="242"/>
      <c r="IM288" s="255"/>
      <c r="IN288" s="255"/>
      <c r="IO288" s="255"/>
      <c r="IP288" s="255"/>
      <c r="IQ288" s="255"/>
      <c r="IR288" s="255"/>
      <c r="IS288" s="255"/>
      <c r="IT288" s="255"/>
      <c r="IU288" s="255"/>
      <c r="IV288" s="255"/>
    </row>
    <row r="289" spans="1:256" x14ac:dyDescent="0.25">
      <c r="A289" s="238"/>
      <c r="C289" s="242"/>
      <c r="IM289" s="255"/>
      <c r="IN289" s="255"/>
      <c r="IO289" s="255"/>
      <c r="IP289" s="255"/>
      <c r="IQ289" s="255"/>
      <c r="IR289" s="255"/>
      <c r="IS289" s="255"/>
      <c r="IT289" s="255"/>
      <c r="IU289" s="255"/>
      <c r="IV289" s="255"/>
    </row>
    <row r="290" spans="1:256" x14ac:dyDescent="0.25">
      <c r="A290" s="238"/>
      <c r="C290" s="242"/>
      <c r="IM290" s="255"/>
      <c r="IN290" s="255"/>
      <c r="IO290" s="255"/>
      <c r="IP290" s="255"/>
      <c r="IQ290" s="255"/>
      <c r="IR290" s="255"/>
      <c r="IS290" s="255"/>
      <c r="IT290" s="255"/>
      <c r="IU290" s="255"/>
      <c r="IV290" s="255"/>
    </row>
    <row r="291" spans="1:256" x14ac:dyDescent="0.25">
      <c r="A291" s="238"/>
      <c r="C291" s="242"/>
      <c r="IM291" s="255"/>
      <c r="IN291" s="255"/>
      <c r="IO291" s="255"/>
      <c r="IP291" s="255"/>
      <c r="IQ291" s="255"/>
      <c r="IR291" s="255"/>
      <c r="IS291" s="255"/>
      <c r="IT291" s="255"/>
      <c r="IU291" s="255"/>
      <c r="IV291" s="255"/>
    </row>
    <row r="292" spans="1:256" x14ac:dyDescent="0.25">
      <c r="A292" s="238"/>
      <c r="C292" s="242"/>
      <c r="IM292" s="255"/>
      <c r="IN292" s="255"/>
      <c r="IO292" s="255"/>
      <c r="IP292" s="255"/>
      <c r="IQ292" s="255"/>
      <c r="IR292" s="255"/>
      <c r="IS292" s="255"/>
      <c r="IT292" s="255"/>
      <c r="IU292" s="255"/>
      <c r="IV292" s="255"/>
    </row>
    <row r="293" spans="1:256" x14ac:dyDescent="0.25">
      <c r="A293" s="238"/>
      <c r="C293" s="242"/>
      <c r="IM293" s="255"/>
      <c r="IN293" s="255"/>
      <c r="IO293" s="255"/>
      <c r="IP293" s="255"/>
      <c r="IQ293" s="255"/>
      <c r="IR293" s="255"/>
      <c r="IS293" s="255"/>
      <c r="IT293" s="255"/>
      <c r="IU293" s="255"/>
      <c r="IV293" s="255"/>
    </row>
    <row r="294" spans="1:256" x14ac:dyDescent="0.25">
      <c r="A294" s="238"/>
      <c r="C294" s="242"/>
      <c r="IM294" s="255"/>
      <c r="IN294" s="255"/>
      <c r="IO294" s="255"/>
      <c r="IP294" s="255"/>
      <c r="IQ294" s="255"/>
      <c r="IR294" s="255"/>
      <c r="IS294" s="255"/>
      <c r="IT294" s="255"/>
      <c r="IU294" s="255"/>
      <c r="IV294" s="255"/>
    </row>
    <row r="295" spans="1:256" x14ac:dyDescent="0.25">
      <c r="A295" s="238"/>
      <c r="C295" s="242"/>
      <c r="IM295" s="255"/>
      <c r="IN295" s="255"/>
      <c r="IO295" s="255"/>
      <c r="IP295" s="255"/>
      <c r="IQ295" s="255"/>
      <c r="IR295" s="255"/>
      <c r="IS295" s="255"/>
      <c r="IT295" s="255"/>
      <c r="IU295" s="255"/>
      <c r="IV295" s="255"/>
    </row>
    <row r="296" spans="1:256" x14ac:dyDescent="0.25">
      <c r="A296" s="238"/>
      <c r="C296" s="242"/>
      <c r="IM296" s="255"/>
      <c r="IN296" s="255"/>
      <c r="IO296" s="255"/>
      <c r="IP296" s="255"/>
      <c r="IQ296" s="255"/>
      <c r="IR296" s="255"/>
      <c r="IS296" s="255"/>
      <c r="IT296" s="255"/>
      <c r="IU296" s="255"/>
      <c r="IV296" s="255"/>
    </row>
    <row r="297" spans="1:256" x14ac:dyDescent="0.25">
      <c r="A297" s="238"/>
      <c r="C297" s="242"/>
      <c r="IM297" s="255"/>
      <c r="IN297" s="255"/>
      <c r="IO297" s="255"/>
      <c r="IP297" s="255"/>
      <c r="IQ297" s="255"/>
      <c r="IR297" s="255"/>
      <c r="IS297" s="255"/>
      <c r="IT297" s="255"/>
      <c r="IU297" s="255"/>
      <c r="IV297" s="255"/>
    </row>
    <row r="298" spans="1:256" x14ac:dyDescent="0.25">
      <c r="A298" s="238"/>
      <c r="C298" s="242"/>
      <c r="IM298" s="255"/>
      <c r="IN298" s="255"/>
      <c r="IO298" s="255"/>
      <c r="IP298" s="255"/>
      <c r="IQ298" s="255"/>
      <c r="IR298" s="255"/>
      <c r="IS298" s="255"/>
      <c r="IT298" s="255"/>
      <c r="IU298" s="255"/>
      <c r="IV298" s="255"/>
    </row>
    <row r="299" spans="1:256" x14ac:dyDescent="0.25">
      <c r="A299" s="238"/>
      <c r="C299" s="242"/>
      <c r="IM299" s="255"/>
      <c r="IN299" s="255"/>
      <c r="IO299" s="255"/>
      <c r="IP299" s="255"/>
      <c r="IQ299" s="255"/>
      <c r="IR299" s="255"/>
      <c r="IS299" s="255"/>
      <c r="IT299" s="255"/>
      <c r="IU299" s="255"/>
      <c r="IV299" s="255"/>
    </row>
    <row r="300" spans="1:256" x14ac:dyDescent="0.25">
      <c r="A300" s="238"/>
      <c r="C300" s="242"/>
      <c r="IM300" s="255"/>
      <c r="IN300" s="255"/>
      <c r="IO300" s="255"/>
      <c r="IP300" s="255"/>
      <c r="IQ300" s="255"/>
      <c r="IR300" s="255"/>
      <c r="IS300" s="255"/>
      <c r="IT300" s="255"/>
      <c r="IU300" s="255"/>
      <c r="IV300" s="255"/>
    </row>
    <row r="301" spans="1:256" x14ac:dyDescent="0.25">
      <c r="A301" s="238"/>
      <c r="C301" s="242"/>
      <c r="IM301" s="255"/>
      <c r="IN301" s="255"/>
      <c r="IO301" s="255"/>
      <c r="IP301" s="255"/>
      <c r="IQ301" s="255"/>
      <c r="IR301" s="255"/>
      <c r="IS301" s="255"/>
      <c r="IT301" s="255"/>
      <c r="IU301" s="255"/>
      <c r="IV301" s="255"/>
    </row>
    <row r="302" spans="1:256" x14ac:dyDescent="0.25">
      <c r="A302" s="238"/>
      <c r="C302" s="242"/>
      <c r="IM302" s="255"/>
      <c r="IN302" s="255"/>
      <c r="IO302" s="255"/>
      <c r="IP302" s="255"/>
      <c r="IQ302" s="255"/>
      <c r="IR302" s="255"/>
      <c r="IS302" s="255"/>
      <c r="IT302" s="255"/>
      <c r="IU302" s="255"/>
      <c r="IV302" s="255"/>
    </row>
    <row r="303" spans="1:256" x14ac:dyDescent="0.25">
      <c r="A303" s="238"/>
      <c r="C303" s="242"/>
      <c r="IM303" s="255"/>
      <c r="IN303" s="255"/>
      <c r="IO303" s="255"/>
      <c r="IP303" s="255"/>
      <c r="IQ303" s="255"/>
      <c r="IR303" s="255"/>
      <c r="IS303" s="255"/>
      <c r="IT303" s="255"/>
      <c r="IU303" s="255"/>
      <c r="IV303" s="255"/>
    </row>
    <row r="304" spans="1:256" x14ac:dyDescent="0.25">
      <c r="A304" s="238"/>
      <c r="C304" s="242"/>
      <c r="IM304" s="255"/>
      <c r="IN304" s="255"/>
      <c r="IO304" s="255"/>
      <c r="IP304" s="255"/>
      <c r="IQ304" s="255"/>
      <c r="IR304" s="255"/>
      <c r="IS304" s="255"/>
      <c r="IT304" s="255"/>
      <c r="IU304" s="255"/>
      <c r="IV304" s="255"/>
    </row>
    <row r="305" spans="1:256" x14ac:dyDescent="0.25">
      <c r="A305" s="238"/>
      <c r="C305" s="242"/>
      <c r="IM305" s="255"/>
      <c r="IN305" s="255"/>
      <c r="IO305" s="255"/>
      <c r="IP305" s="255"/>
      <c r="IQ305" s="255"/>
      <c r="IR305" s="255"/>
      <c r="IS305" s="255"/>
      <c r="IT305" s="255"/>
      <c r="IU305" s="255"/>
      <c r="IV305" s="255"/>
    </row>
    <row r="306" spans="1:256" x14ac:dyDescent="0.25">
      <c r="A306" s="238"/>
      <c r="C306" s="242"/>
      <c r="IM306" s="255"/>
      <c r="IN306" s="255"/>
      <c r="IO306" s="255"/>
      <c r="IP306" s="255"/>
      <c r="IQ306" s="255"/>
      <c r="IR306" s="255"/>
      <c r="IS306" s="255"/>
      <c r="IT306" s="255"/>
      <c r="IU306" s="255"/>
      <c r="IV306" s="255"/>
    </row>
    <row r="307" spans="1:256" x14ac:dyDescent="0.25">
      <c r="A307" s="238"/>
      <c r="C307" s="242"/>
      <c r="IM307" s="255"/>
      <c r="IN307" s="255"/>
      <c r="IO307" s="255"/>
      <c r="IP307" s="255"/>
      <c r="IQ307" s="255"/>
      <c r="IR307" s="255"/>
      <c r="IS307" s="255"/>
      <c r="IT307" s="255"/>
      <c r="IU307" s="255"/>
      <c r="IV307" s="255"/>
    </row>
    <row r="308" spans="1:256" x14ac:dyDescent="0.25">
      <c r="A308" s="238"/>
      <c r="C308" s="242"/>
      <c r="IM308" s="255"/>
      <c r="IN308" s="255"/>
      <c r="IO308" s="255"/>
      <c r="IP308" s="255"/>
      <c r="IQ308" s="255"/>
      <c r="IR308" s="255"/>
      <c r="IS308" s="255"/>
      <c r="IT308" s="255"/>
      <c r="IU308" s="255"/>
      <c r="IV308" s="255"/>
    </row>
    <row r="309" spans="1:256" x14ac:dyDescent="0.25">
      <c r="A309" s="238"/>
      <c r="C309" s="242"/>
      <c r="IM309" s="255"/>
      <c r="IN309" s="255"/>
      <c r="IO309" s="255"/>
      <c r="IP309" s="255"/>
      <c r="IQ309" s="255"/>
      <c r="IR309" s="255"/>
      <c r="IS309" s="255"/>
      <c r="IT309" s="255"/>
      <c r="IU309" s="255"/>
      <c r="IV309" s="255"/>
    </row>
    <row r="310" spans="1:256" x14ac:dyDescent="0.25">
      <c r="A310" s="238"/>
      <c r="C310" s="242"/>
      <c r="IM310" s="255"/>
      <c r="IN310" s="255"/>
      <c r="IO310" s="255"/>
      <c r="IP310" s="255"/>
      <c r="IQ310" s="255"/>
      <c r="IR310" s="255"/>
      <c r="IS310" s="255"/>
      <c r="IT310" s="255"/>
      <c r="IU310" s="255"/>
      <c r="IV310" s="255"/>
    </row>
    <row r="311" spans="1:256" x14ac:dyDescent="0.25">
      <c r="A311" s="238"/>
      <c r="C311" s="242"/>
      <c r="IM311" s="255"/>
      <c r="IN311" s="255"/>
      <c r="IO311" s="255"/>
      <c r="IP311" s="255"/>
      <c r="IQ311" s="255"/>
      <c r="IR311" s="255"/>
      <c r="IS311" s="255"/>
      <c r="IT311" s="255"/>
      <c r="IU311" s="255"/>
      <c r="IV311" s="255"/>
    </row>
    <row r="312" spans="1:256" x14ac:dyDescent="0.25">
      <c r="A312" s="238"/>
      <c r="C312" s="242"/>
      <c r="IM312" s="255"/>
      <c r="IN312" s="255"/>
      <c r="IO312" s="255"/>
      <c r="IP312" s="255"/>
      <c r="IQ312" s="255"/>
      <c r="IR312" s="255"/>
      <c r="IS312" s="255"/>
      <c r="IT312" s="255"/>
      <c r="IU312" s="255"/>
      <c r="IV312" s="255"/>
    </row>
    <row r="313" spans="1:256" x14ac:dyDescent="0.25">
      <c r="A313" s="238"/>
      <c r="C313" s="242"/>
      <c r="IM313" s="255"/>
      <c r="IN313" s="255"/>
      <c r="IO313" s="255"/>
      <c r="IP313" s="255"/>
      <c r="IQ313" s="255"/>
      <c r="IR313" s="255"/>
      <c r="IS313" s="255"/>
      <c r="IT313" s="255"/>
      <c r="IU313" s="255"/>
      <c r="IV313" s="255"/>
    </row>
    <row r="314" spans="1:256" x14ac:dyDescent="0.25">
      <c r="A314" s="238"/>
      <c r="C314" s="242"/>
      <c r="IM314" s="255"/>
      <c r="IN314" s="255"/>
      <c r="IO314" s="255"/>
      <c r="IP314" s="255"/>
      <c r="IQ314" s="255"/>
      <c r="IR314" s="255"/>
      <c r="IS314" s="255"/>
      <c r="IT314" s="255"/>
      <c r="IU314" s="255"/>
      <c r="IV314" s="255"/>
    </row>
    <row r="315" spans="1:256" x14ac:dyDescent="0.25">
      <c r="A315" s="238"/>
      <c r="C315" s="242"/>
      <c r="IM315" s="255"/>
      <c r="IN315" s="255"/>
      <c r="IO315" s="255"/>
      <c r="IP315" s="255"/>
      <c r="IQ315" s="255"/>
      <c r="IR315" s="255"/>
      <c r="IS315" s="255"/>
      <c r="IT315" s="255"/>
      <c r="IU315" s="255"/>
      <c r="IV315" s="255"/>
    </row>
    <row r="316" spans="1:256" x14ac:dyDescent="0.25">
      <c r="A316" s="238"/>
      <c r="C316" s="242"/>
      <c r="IM316" s="255"/>
      <c r="IN316" s="255"/>
      <c r="IO316" s="255"/>
      <c r="IP316" s="255"/>
      <c r="IQ316" s="255"/>
      <c r="IR316" s="255"/>
      <c r="IS316" s="255"/>
      <c r="IT316" s="255"/>
      <c r="IU316" s="255"/>
      <c r="IV316" s="255"/>
    </row>
    <row r="317" spans="1:256" x14ac:dyDescent="0.25">
      <c r="A317" s="238"/>
      <c r="C317" s="242"/>
      <c r="IM317" s="255"/>
      <c r="IN317" s="255"/>
      <c r="IO317" s="255"/>
      <c r="IP317" s="255"/>
      <c r="IQ317" s="255"/>
      <c r="IR317" s="255"/>
      <c r="IS317" s="255"/>
      <c r="IT317" s="255"/>
      <c r="IU317" s="255"/>
      <c r="IV317" s="255"/>
    </row>
    <row r="318" spans="1:256" x14ac:dyDescent="0.25">
      <c r="A318" s="238"/>
      <c r="C318" s="242"/>
      <c r="IM318" s="255"/>
      <c r="IN318" s="255"/>
      <c r="IO318" s="255"/>
      <c r="IP318" s="255"/>
      <c r="IQ318" s="255"/>
      <c r="IR318" s="255"/>
      <c r="IS318" s="255"/>
      <c r="IT318" s="255"/>
      <c r="IU318" s="255"/>
      <c r="IV318" s="255"/>
    </row>
    <row r="319" spans="1:256" x14ac:dyDescent="0.25">
      <c r="A319" s="238"/>
      <c r="C319" s="242"/>
      <c r="IM319" s="255"/>
      <c r="IN319" s="255"/>
      <c r="IO319" s="255"/>
      <c r="IP319" s="255"/>
      <c r="IQ319" s="255"/>
      <c r="IR319" s="255"/>
      <c r="IS319" s="255"/>
      <c r="IT319" s="255"/>
      <c r="IU319" s="255"/>
      <c r="IV319" s="255"/>
    </row>
    <row r="320" spans="1:256" x14ac:dyDescent="0.25">
      <c r="A320" s="238"/>
      <c r="C320" s="242"/>
      <c r="IM320" s="255"/>
      <c r="IN320" s="255"/>
      <c r="IO320" s="255"/>
      <c r="IP320" s="255"/>
      <c r="IQ320" s="255"/>
      <c r="IR320" s="255"/>
      <c r="IS320" s="255"/>
      <c r="IT320" s="255"/>
      <c r="IU320" s="255"/>
      <c r="IV320" s="255"/>
    </row>
    <row r="321" spans="1:256" x14ac:dyDescent="0.25">
      <c r="A321" s="238"/>
      <c r="C321" s="242"/>
      <c r="IM321" s="255"/>
      <c r="IN321" s="255"/>
      <c r="IO321" s="255"/>
      <c r="IP321" s="255"/>
      <c r="IQ321" s="255"/>
      <c r="IR321" s="255"/>
      <c r="IS321" s="255"/>
      <c r="IT321" s="255"/>
      <c r="IU321" s="255"/>
      <c r="IV321" s="255"/>
    </row>
    <row r="322" spans="1:256" x14ac:dyDescent="0.25">
      <c r="A322" s="238"/>
      <c r="C322" s="242"/>
      <c r="IM322" s="255"/>
      <c r="IN322" s="255"/>
      <c r="IO322" s="255"/>
      <c r="IP322" s="255"/>
      <c r="IQ322" s="255"/>
      <c r="IR322" s="255"/>
      <c r="IS322" s="255"/>
      <c r="IT322" s="255"/>
      <c r="IU322" s="255"/>
      <c r="IV322" s="255"/>
    </row>
    <row r="323" spans="1:256" x14ac:dyDescent="0.25">
      <c r="A323" s="238"/>
      <c r="C323" s="242"/>
      <c r="IM323" s="255"/>
      <c r="IN323" s="255"/>
      <c r="IO323" s="255"/>
      <c r="IP323" s="255"/>
      <c r="IQ323" s="255"/>
      <c r="IR323" s="255"/>
      <c r="IS323" s="255"/>
      <c r="IT323" s="255"/>
      <c r="IU323" s="255"/>
      <c r="IV323" s="255"/>
    </row>
    <row r="324" spans="1:256" x14ac:dyDescent="0.25">
      <c r="A324" s="238"/>
      <c r="C324" s="242"/>
      <c r="IM324" s="255"/>
      <c r="IN324" s="255"/>
      <c r="IO324" s="255"/>
      <c r="IP324" s="255"/>
      <c r="IQ324" s="255"/>
      <c r="IR324" s="255"/>
      <c r="IS324" s="255"/>
      <c r="IT324" s="255"/>
      <c r="IU324" s="255"/>
      <c r="IV324" s="255"/>
    </row>
    <row r="325" spans="1:256" x14ac:dyDescent="0.25">
      <c r="A325" s="238"/>
      <c r="C325" s="242"/>
      <c r="IM325" s="255"/>
      <c r="IN325" s="255"/>
      <c r="IO325" s="255"/>
      <c r="IP325" s="255"/>
      <c r="IQ325" s="255"/>
      <c r="IR325" s="255"/>
      <c r="IS325" s="255"/>
      <c r="IT325" s="255"/>
      <c r="IU325" s="255"/>
      <c r="IV325" s="255"/>
    </row>
    <row r="326" spans="1:256" x14ac:dyDescent="0.25">
      <c r="A326" s="238"/>
      <c r="C326" s="242"/>
      <c r="IM326" s="255"/>
      <c r="IN326" s="255"/>
      <c r="IO326" s="255"/>
      <c r="IP326" s="255"/>
      <c r="IQ326" s="255"/>
      <c r="IR326" s="255"/>
      <c r="IS326" s="255"/>
      <c r="IT326" s="255"/>
      <c r="IU326" s="255"/>
      <c r="IV326" s="255"/>
    </row>
    <row r="327" spans="1:256" x14ac:dyDescent="0.25">
      <c r="A327" s="238"/>
      <c r="C327" s="242"/>
      <c r="IM327" s="255"/>
      <c r="IN327" s="255"/>
      <c r="IO327" s="255"/>
      <c r="IP327" s="255"/>
      <c r="IQ327" s="255"/>
      <c r="IR327" s="255"/>
      <c r="IS327" s="255"/>
      <c r="IT327" s="255"/>
      <c r="IU327" s="255"/>
      <c r="IV327" s="255"/>
    </row>
    <row r="328" spans="1:256" x14ac:dyDescent="0.25">
      <c r="A328" s="238"/>
      <c r="C328" s="242"/>
      <c r="IM328" s="255"/>
      <c r="IN328" s="255"/>
      <c r="IO328" s="255"/>
      <c r="IP328" s="255"/>
      <c r="IQ328" s="255"/>
      <c r="IR328" s="255"/>
      <c r="IS328" s="255"/>
      <c r="IT328" s="255"/>
      <c r="IU328" s="255"/>
      <c r="IV328" s="255"/>
    </row>
    <row r="329" spans="1:256" x14ac:dyDescent="0.25">
      <c r="A329" s="238"/>
      <c r="C329" s="242"/>
      <c r="IM329" s="255"/>
      <c r="IN329" s="255"/>
      <c r="IO329" s="255"/>
      <c r="IP329" s="255"/>
      <c r="IQ329" s="255"/>
      <c r="IR329" s="255"/>
      <c r="IS329" s="255"/>
      <c r="IT329" s="255"/>
      <c r="IU329" s="255"/>
      <c r="IV329" s="255"/>
    </row>
    <row r="330" spans="1:256" x14ac:dyDescent="0.25">
      <c r="A330" s="238"/>
      <c r="C330" s="242"/>
      <c r="IM330" s="255"/>
      <c r="IN330" s="255"/>
      <c r="IO330" s="255"/>
      <c r="IP330" s="255"/>
      <c r="IQ330" s="255"/>
      <c r="IR330" s="255"/>
      <c r="IS330" s="255"/>
      <c r="IT330" s="255"/>
      <c r="IU330" s="255"/>
      <c r="IV330" s="255"/>
    </row>
    <row r="331" spans="1:256" x14ac:dyDescent="0.25">
      <c r="A331" s="238"/>
      <c r="C331" s="242"/>
      <c r="IM331" s="255"/>
      <c r="IN331" s="255"/>
      <c r="IO331" s="255"/>
      <c r="IP331" s="255"/>
      <c r="IQ331" s="255"/>
      <c r="IR331" s="255"/>
      <c r="IS331" s="255"/>
      <c r="IT331" s="255"/>
      <c r="IU331" s="255"/>
      <c r="IV331" s="255"/>
    </row>
    <row r="332" spans="1:256" x14ac:dyDescent="0.25">
      <c r="A332" s="238"/>
      <c r="C332" s="242"/>
      <c r="IM332" s="255"/>
      <c r="IN332" s="255"/>
      <c r="IO332" s="255"/>
      <c r="IP332" s="255"/>
      <c r="IQ332" s="255"/>
      <c r="IR332" s="255"/>
      <c r="IS332" s="255"/>
      <c r="IT332" s="255"/>
      <c r="IU332" s="255"/>
      <c r="IV332" s="255"/>
    </row>
    <row r="333" spans="1:256" x14ac:dyDescent="0.25">
      <c r="A333" s="238"/>
      <c r="C333" s="242"/>
      <c r="IM333" s="255"/>
      <c r="IN333" s="255"/>
      <c r="IO333" s="255"/>
      <c r="IP333" s="255"/>
      <c r="IQ333" s="255"/>
      <c r="IR333" s="255"/>
      <c r="IS333" s="255"/>
      <c r="IT333" s="255"/>
      <c r="IU333" s="255"/>
      <c r="IV333" s="255"/>
    </row>
    <row r="334" spans="1:256" x14ac:dyDescent="0.25">
      <c r="A334" s="238"/>
      <c r="C334" s="242"/>
      <c r="IM334" s="255"/>
      <c r="IN334" s="255"/>
      <c r="IO334" s="255"/>
      <c r="IP334" s="255"/>
      <c r="IQ334" s="255"/>
      <c r="IR334" s="255"/>
      <c r="IS334" s="255"/>
      <c r="IT334" s="255"/>
      <c r="IU334" s="255"/>
      <c r="IV334" s="255"/>
    </row>
    <row r="335" spans="1:256" x14ac:dyDescent="0.25">
      <c r="A335" s="238"/>
      <c r="C335" s="242"/>
      <c r="IM335" s="255"/>
      <c r="IN335" s="255"/>
      <c r="IO335" s="255"/>
      <c r="IP335" s="255"/>
      <c r="IQ335" s="255"/>
      <c r="IR335" s="255"/>
      <c r="IS335" s="255"/>
      <c r="IT335" s="255"/>
      <c r="IU335" s="255"/>
      <c r="IV335" s="255"/>
    </row>
    <row r="336" spans="1:256" x14ac:dyDescent="0.25">
      <c r="A336" s="238"/>
      <c r="C336" s="242"/>
      <c r="IM336" s="255"/>
      <c r="IN336" s="255"/>
      <c r="IO336" s="255"/>
      <c r="IP336" s="255"/>
      <c r="IQ336" s="255"/>
      <c r="IR336" s="255"/>
      <c r="IS336" s="255"/>
      <c r="IT336" s="255"/>
      <c r="IU336" s="255"/>
      <c r="IV336" s="255"/>
    </row>
    <row r="337" spans="1:256" x14ac:dyDescent="0.25">
      <c r="A337" s="238"/>
      <c r="C337" s="242"/>
      <c r="IM337" s="255"/>
      <c r="IN337" s="255"/>
      <c r="IO337" s="255"/>
      <c r="IP337" s="255"/>
      <c r="IQ337" s="255"/>
      <c r="IR337" s="255"/>
      <c r="IS337" s="255"/>
      <c r="IT337" s="255"/>
      <c r="IU337" s="255"/>
      <c r="IV337" s="255"/>
    </row>
    <row r="338" spans="1:256" x14ac:dyDescent="0.25">
      <c r="A338" s="238"/>
      <c r="C338" s="242"/>
      <c r="IM338" s="255"/>
      <c r="IN338" s="255"/>
      <c r="IO338" s="255"/>
      <c r="IP338" s="255"/>
      <c r="IQ338" s="255"/>
      <c r="IR338" s="255"/>
      <c r="IS338" s="255"/>
      <c r="IT338" s="255"/>
      <c r="IU338" s="255"/>
      <c r="IV338" s="255"/>
    </row>
    <row r="339" spans="1:256" x14ac:dyDescent="0.25">
      <c r="A339" s="238"/>
      <c r="C339" s="242"/>
      <c r="IM339" s="255"/>
      <c r="IN339" s="255"/>
      <c r="IO339" s="255"/>
      <c r="IP339" s="255"/>
      <c r="IQ339" s="255"/>
      <c r="IR339" s="255"/>
      <c r="IS339" s="255"/>
      <c r="IT339" s="255"/>
      <c r="IU339" s="255"/>
      <c r="IV339" s="255"/>
    </row>
    <row r="340" spans="1:256" x14ac:dyDescent="0.25">
      <c r="A340" s="238"/>
      <c r="C340" s="242"/>
      <c r="IM340" s="255"/>
      <c r="IN340" s="255"/>
      <c r="IO340" s="255"/>
      <c r="IP340" s="255"/>
      <c r="IQ340" s="255"/>
      <c r="IR340" s="255"/>
      <c r="IS340" s="255"/>
      <c r="IT340" s="255"/>
      <c r="IU340" s="255"/>
      <c r="IV340" s="255"/>
    </row>
    <row r="341" spans="1:256" x14ac:dyDescent="0.25">
      <c r="A341" s="238"/>
      <c r="C341" s="242"/>
      <c r="IM341" s="255"/>
      <c r="IN341" s="255"/>
      <c r="IO341" s="255"/>
      <c r="IP341" s="255"/>
      <c r="IQ341" s="255"/>
      <c r="IR341" s="255"/>
      <c r="IS341" s="255"/>
      <c r="IT341" s="255"/>
      <c r="IU341" s="255"/>
      <c r="IV341" s="255"/>
    </row>
    <row r="342" spans="1:256" x14ac:dyDescent="0.25">
      <c r="A342" s="238"/>
      <c r="C342" s="242"/>
      <c r="IM342" s="255"/>
      <c r="IN342" s="255"/>
      <c r="IO342" s="255"/>
      <c r="IP342" s="255"/>
      <c r="IQ342" s="255"/>
      <c r="IR342" s="255"/>
      <c r="IS342" s="255"/>
      <c r="IT342" s="255"/>
      <c r="IU342" s="255"/>
      <c r="IV342" s="255"/>
    </row>
    <row r="343" spans="1:256" x14ac:dyDescent="0.25">
      <c r="A343" s="238"/>
      <c r="C343" s="242"/>
      <c r="IM343" s="255"/>
      <c r="IN343" s="255"/>
      <c r="IO343" s="255"/>
      <c r="IP343" s="255"/>
      <c r="IQ343" s="255"/>
      <c r="IR343" s="255"/>
      <c r="IS343" s="255"/>
      <c r="IT343" s="255"/>
      <c r="IU343" s="255"/>
      <c r="IV343" s="255"/>
    </row>
    <row r="344" spans="1:256" x14ac:dyDescent="0.25">
      <c r="A344" s="238"/>
      <c r="C344" s="242"/>
      <c r="IM344" s="255"/>
      <c r="IN344" s="255"/>
      <c r="IO344" s="255"/>
      <c r="IP344" s="255"/>
      <c r="IQ344" s="255"/>
      <c r="IR344" s="255"/>
      <c r="IS344" s="255"/>
      <c r="IT344" s="255"/>
      <c r="IU344" s="255"/>
      <c r="IV344" s="255"/>
    </row>
    <row r="345" spans="1:256" x14ac:dyDescent="0.25">
      <c r="A345" s="238"/>
      <c r="C345" s="242"/>
      <c r="IM345" s="255"/>
      <c r="IN345" s="255"/>
      <c r="IO345" s="255"/>
      <c r="IP345" s="255"/>
      <c r="IQ345" s="255"/>
      <c r="IR345" s="255"/>
      <c r="IS345" s="255"/>
      <c r="IT345" s="255"/>
      <c r="IU345" s="255"/>
      <c r="IV345" s="255"/>
    </row>
    <row r="346" spans="1:256" x14ac:dyDescent="0.25">
      <c r="A346" s="238"/>
      <c r="C346" s="242"/>
      <c r="IM346" s="255"/>
      <c r="IN346" s="255"/>
      <c r="IO346" s="255"/>
      <c r="IP346" s="255"/>
      <c r="IQ346" s="255"/>
      <c r="IR346" s="255"/>
      <c r="IS346" s="255"/>
      <c r="IT346" s="255"/>
      <c r="IU346" s="255"/>
      <c r="IV346" s="255"/>
    </row>
    <row r="347" spans="1:256" x14ac:dyDescent="0.25">
      <c r="A347" s="238"/>
      <c r="C347" s="242"/>
      <c r="IM347" s="255"/>
      <c r="IN347" s="255"/>
      <c r="IO347" s="255"/>
      <c r="IP347" s="255"/>
      <c r="IQ347" s="255"/>
      <c r="IR347" s="255"/>
      <c r="IS347" s="255"/>
      <c r="IT347" s="255"/>
      <c r="IU347" s="255"/>
      <c r="IV347" s="255"/>
    </row>
    <row r="348" spans="1:256" x14ac:dyDescent="0.25">
      <c r="A348" s="238"/>
      <c r="C348" s="242"/>
      <c r="IM348" s="255"/>
      <c r="IN348" s="255"/>
      <c r="IO348" s="255"/>
      <c r="IP348" s="255"/>
      <c r="IQ348" s="255"/>
      <c r="IR348" s="255"/>
      <c r="IS348" s="255"/>
      <c r="IT348" s="255"/>
      <c r="IU348" s="255"/>
      <c r="IV348" s="255"/>
    </row>
    <row r="349" spans="1:256" x14ac:dyDescent="0.25">
      <c r="A349" s="238"/>
      <c r="C349" s="242"/>
      <c r="IM349" s="255"/>
      <c r="IN349" s="255"/>
      <c r="IO349" s="255"/>
      <c r="IP349" s="255"/>
      <c r="IQ349" s="255"/>
      <c r="IR349" s="255"/>
      <c r="IS349" s="255"/>
      <c r="IT349" s="255"/>
      <c r="IU349" s="255"/>
      <c r="IV349" s="255"/>
    </row>
    <row r="350" spans="1:256" x14ac:dyDescent="0.25">
      <c r="A350" s="238"/>
      <c r="C350" s="242"/>
      <c r="IM350" s="255"/>
      <c r="IN350" s="255"/>
      <c r="IO350" s="255"/>
      <c r="IP350" s="255"/>
      <c r="IQ350" s="255"/>
      <c r="IR350" s="255"/>
      <c r="IS350" s="255"/>
      <c r="IT350" s="255"/>
      <c r="IU350" s="255"/>
      <c r="IV350" s="255"/>
    </row>
    <row r="351" spans="1:256" x14ac:dyDescent="0.25">
      <c r="A351" s="238"/>
      <c r="C351" s="242"/>
      <c r="IM351" s="255"/>
      <c r="IN351" s="255"/>
      <c r="IO351" s="255"/>
      <c r="IP351" s="255"/>
      <c r="IQ351" s="255"/>
      <c r="IR351" s="255"/>
      <c r="IS351" s="255"/>
      <c r="IT351" s="255"/>
      <c r="IU351" s="255"/>
      <c r="IV351" s="255"/>
    </row>
    <row r="352" spans="1:256" x14ac:dyDescent="0.25">
      <c r="A352" s="238"/>
      <c r="C352" s="242"/>
      <c r="IM352" s="255"/>
      <c r="IN352" s="255"/>
      <c r="IO352" s="255"/>
      <c r="IP352" s="255"/>
      <c r="IQ352" s="255"/>
      <c r="IR352" s="255"/>
      <c r="IS352" s="255"/>
      <c r="IT352" s="255"/>
      <c r="IU352" s="255"/>
      <c r="IV352" s="255"/>
    </row>
    <row r="353" spans="1:256" x14ac:dyDescent="0.25">
      <c r="A353" s="238"/>
      <c r="C353" s="242"/>
      <c r="IM353" s="255"/>
      <c r="IN353" s="255"/>
      <c r="IO353" s="255"/>
      <c r="IP353" s="255"/>
      <c r="IQ353" s="255"/>
      <c r="IR353" s="255"/>
      <c r="IS353" s="255"/>
      <c r="IT353" s="255"/>
      <c r="IU353" s="255"/>
      <c r="IV353" s="255"/>
    </row>
    <row r="354" spans="1:256" x14ac:dyDescent="0.25">
      <c r="A354" s="238"/>
      <c r="C354" s="242"/>
      <c r="IM354" s="255"/>
      <c r="IN354" s="255"/>
      <c r="IO354" s="255"/>
      <c r="IP354" s="255"/>
      <c r="IQ354" s="255"/>
      <c r="IR354" s="255"/>
      <c r="IS354" s="255"/>
      <c r="IT354" s="255"/>
      <c r="IU354" s="255"/>
      <c r="IV354" s="255"/>
    </row>
    <row r="355" spans="1:256" x14ac:dyDescent="0.25">
      <c r="A355" s="238"/>
      <c r="C355" s="242"/>
      <c r="IM355" s="255"/>
      <c r="IN355" s="255"/>
      <c r="IO355" s="255"/>
      <c r="IP355" s="255"/>
      <c r="IQ355" s="255"/>
      <c r="IR355" s="255"/>
      <c r="IS355" s="255"/>
      <c r="IT355" s="255"/>
      <c r="IU355" s="255"/>
      <c r="IV355" s="255"/>
    </row>
    <row r="356" spans="1:256" x14ac:dyDescent="0.25">
      <c r="A356" s="238"/>
      <c r="C356" s="242"/>
      <c r="IM356" s="255"/>
      <c r="IN356" s="255"/>
      <c r="IO356" s="255"/>
      <c r="IP356" s="255"/>
      <c r="IQ356" s="255"/>
      <c r="IR356" s="255"/>
      <c r="IS356" s="255"/>
      <c r="IT356" s="255"/>
      <c r="IU356" s="255"/>
      <c r="IV356" s="255"/>
    </row>
    <row r="357" spans="1:256" x14ac:dyDescent="0.25">
      <c r="A357" s="238"/>
      <c r="C357" s="242"/>
      <c r="IM357" s="255"/>
      <c r="IN357" s="255"/>
      <c r="IO357" s="255"/>
      <c r="IP357" s="255"/>
      <c r="IQ357" s="255"/>
      <c r="IR357" s="255"/>
      <c r="IS357" s="255"/>
      <c r="IT357" s="255"/>
      <c r="IU357" s="255"/>
      <c r="IV357" s="255"/>
    </row>
    <row r="358" spans="1:256" x14ac:dyDescent="0.25">
      <c r="A358" s="238"/>
      <c r="C358" s="242"/>
      <c r="IM358" s="255"/>
      <c r="IN358" s="255"/>
      <c r="IO358" s="255"/>
      <c r="IP358" s="255"/>
      <c r="IQ358" s="255"/>
      <c r="IR358" s="255"/>
      <c r="IS358" s="255"/>
      <c r="IT358" s="255"/>
      <c r="IU358" s="255"/>
      <c r="IV358" s="255"/>
    </row>
    <row r="359" spans="1:256" x14ac:dyDescent="0.25">
      <c r="A359" s="238"/>
      <c r="C359" s="242"/>
      <c r="IM359" s="255"/>
      <c r="IN359" s="255"/>
      <c r="IO359" s="255"/>
      <c r="IP359" s="255"/>
      <c r="IQ359" s="255"/>
      <c r="IR359" s="255"/>
      <c r="IS359" s="255"/>
      <c r="IT359" s="255"/>
      <c r="IU359" s="255"/>
      <c r="IV359" s="255"/>
    </row>
    <row r="360" spans="1:256" x14ac:dyDescent="0.25">
      <c r="A360" s="238"/>
      <c r="C360" s="242"/>
      <c r="IM360" s="255"/>
      <c r="IN360" s="255"/>
      <c r="IO360" s="255"/>
      <c r="IP360" s="255"/>
      <c r="IQ360" s="255"/>
      <c r="IR360" s="255"/>
      <c r="IS360" s="255"/>
      <c r="IT360" s="255"/>
      <c r="IU360" s="255"/>
      <c r="IV360" s="255"/>
    </row>
    <row r="361" spans="1:256" x14ac:dyDescent="0.25">
      <c r="A361" s="238"/>
      <c r="C361" s="242"/>
      <c r="IM361" s="255"/>
      <c r="IN361" s="255"/>
      <c r="IO361" s="255"/>
      <c r="IP361" s="255"/>
      <c r="IQ361" s="255"/>
      <c r="IR361" s="255"/>
      <c r="IS361" s="255"/>
      <c r="IT361" s="255"/>
      <c r="IU361" s="255"/>
      <c r="IV361" s="255"/>
    </row>
    <row r="362" spans="1:256" x14ac:dyDescent="0.25">
      <c r="A362" s="238"/>
      <c r="C362" s="242"/>
      <c r="IM362" s="255"/>
      <c r="IN362" s="255"/>
      <c r="IO362" s="255"/>
      <c r="IP362" s="255"/>
      <c r="IQ362" s="255"/>
      <c r="IR362" s="255"/>
      <c r="IS362" s="255"/>
      <c r="IT362" s="255"/>
      <c r="IU362" s="255"/>
      <c r="IV362" s="255"/>
    </row>
    <row r="363" spans="1:256" x14ac:dyDescent="0.25">
      <c r="A363" s="238"/>
      <c r="C363" s="242"/>
      <c r="IM363" s="255"/>
      <c r="IN363" s="255"/>
      <c r="IO363" s="255"/>
      <c r="IP363" s="255"/>
      <c r="IQ363" s="255"/>
      <c r="IR363" s="255"/>
      <c r="IS363" s="255"/>
      <c r="IT363" s="255"/>
      <c r="IU363" s="255"/>
      <c r="IV363" s="255"/>
    </row>
    <row r="364" spans="1:256" x14ac:dyDescent="0.25">
      <c r="A364" s="238"/>
      <c r="C364" s="242"/>
      <c r="IM364" s="255"/>
      <c r="IN364" s="255"/>
      <c r="IO364" s="255"/>
      <c r="IP364" s="255"/>
      <c r="IQ364" s="255"/>
      <c r="IR364" s="255"/>
      <c r="IS364" s="255"/>
      <c r="IT364" s="255"/>
      <c r="IU364" s="255"/>
      <c r="IV364" s="255"/>
    </row>
    <row r="365" spans="1:256" x14ac:dyDescent="0.25">
      <c r="A365" s="238"/>
      <c r="C365" s="242"/>
      <c r="IM365" s="255"/>
      <c r="IN365" s="255"/>
      <c r="IO365" s="255"/>
      <c r="IP365" s="255"/>
      <c r="IQ365" s="255"/>
      <c r="IR365" s="255"/>
      <c r="IS365" s="255"/>
      <c r="IT365" s="255"/>
      <c r="IU365" s="255"/>
      <c r="IV365" s="255"/>
    </row>
    <row r="366" spans="1:256" x14ac:dyDescent="0.25">
      <c r="A366" s="238"/>
      <c r="C366" s="242"/>
      <c r="IM366" s="255"/>
      <c r="IN366" s="255"/>
      <c r="IO366" s="255"/>
      <c r="IP366" s="255"/>
      <c r="IQ366" s="255"/>
      <c r="IR366" s="255"/>
      <c r="IS366" s="255"/>
      <c r="IT366" s="255"/>
      <c r="IU366" s="255"/>
      <c r="IV366" s="255"/>
    </row>
    <row r="367" spans="1:256" x14ac:dyDescent="0.25">
      <c r="A367" s="238"/>
      <c r="C367" s="242"/>
      <c r="IM367" s="255"/>
      <c r="IN367" s="255"/>
      <c r="IO367" s="255"/>
      <c r="IP367" s="255"/>
      <c r="IQ367" s="255"/>
      <c r="IR367" s="255"/>
      <c r="IS367" s="255"/>
      <c r="IT367" s="255"/>
      <c r="IU367" s="255"/>
      <c r="IV367" s="255"/>
    </row>
    <row r="368" spans="1:256" x14ac:dyDescent="0.25">
      <c r="A368" s="238"/>
      <c r="C368" s="242"/>
      <c r="IM368" s="255"/>
      <c r="IN368" s="255"/>
      <c r="IO368" s="255"/>
      <c r="IP368" s="255"/>
      <c r="IQ368" s="255"/>
      <c r="IR368" s="255"/>
      <c r="IS368" s="255"/>
      <c r="IT368" s="255"/>
      <c r="IU368" s="255"/>
      <c r="IV368" s="255"/>
    </row>
    <row r="369" spans="1:256" x14ac:dyDescent="0.25">
      <c r="A369" s="238"/>
      <c r="C369" s="242"/>
      <c r="IM369" s="255"/>
      <c r="IN369" s="255"/>
      <c r="IO369" s="255"/>
      <c r="IP369" s="255"/>
      <c r="IQ369" s="255"/>
      <c r="IR369" s="255"/>
      <c r="IS369" s="255"/>
      <c r="IT369" s="255"/>
      <c r="IU369" s="255"/>
      <c r="IV369" s="255"/>
    </row>
    <row r="370" spans="1:256" x14ac:dyDescent="0.25">
      <c r="A370" s="238"/>
      <c r="C370" s="242"/>
      <c r="IM370" s="255"/>
      <c r="IN370" s="255"/>
      <c r="IO370" s="255"/>
      <c r="IP370" s="255"/>
      <c r="IQ370" s="255"/>
      <c r="IR370" s="255"/>
      <c r="IS370" s="255"/>
      <c r="IT370" s="255"/>
      <c r="IU370" s="255"/>
      <c r="IV370" s="255"/>
    </row>
    <row r="371" spans="1:256" x14ac:dyDescent="0.25">
      <c r="A371" s="238"/>
      <c r="C371" s="242"/>
      <c r="IM371" s="255"/>
      <c r="IN371" s="255"/>
      <c r="IO371" s="255"/>
      <c r="IP371" s="255"/>
      <c r="IQ371" s="255"/>
      <c r="IR371" s="255"/>
      <c r="IS371" s="255"/>
      <c r="IT371" s="255"/>
      <c r="IU371" s="255"/>
      <c r="IV371" s="255"/>
    </row>
    <row r="372" spans="1:256" x14ac:dyDescent="0.25">
      <c r="A372" s="238"/>
      <c r="C372" s="242"/>
      <c r="IM372" s="255"/>
      <c r="IN372" s="255"/>
      <c r="IO372" s="255"/>
      <c r="IP372" s="255"/>
      <c r="IQ372" s="255"/>
      <c r="IR372" s="255"/>
      <c r="IS372" s="255"/>
      <c r="IT372" s="255"/>
      <c r="IU372" s="255"/>
      <c r="IV372" s="255"/>
    </row>
    <row r="373" spans="1:256" x14ac:dyDescent="0.25">
      <c r="A373" s="238"/>
      <c r="C373" s="242"/>
      <c r="IM373" s="255"/>
      <c r="IN373" s="255"/>
      <c r="IO373" s="255"/>
      <c r="IP373" s="255"/>
      <c r="IQ373" s="255"/>
      <c r="IR373" s="255"/>
      <c r="IS373" s="255"/>
      <c r="IT373" s="255"/>
      <c r="IU373" s="255"/>
      <c r="IV373" s="255"/>
    </row>
    <row r="374" spans="1:256" x14ac:dyDescent="0.25">
      <c r="A374" s="238"/>
      <c r="C374" s="242"/>
      <c r="IM374" s="255"/>
      <c r="IN374" s="255"/>
      <c r="IO374" s="255"/>
      <c r="IP374" s="255"/>
      <c r="IQ374" s="255"/>
      <c r="IR374" s="255"/>
      <c r="IS374" s="255"/>
      <c r="IT374" s="255"/>
      <c r="IU374" s="255"/>
      <c r="IV374" s="255"/>
    </row>
    <row r="375" spans="1:256" x14ac:dyDescent="0.25">
      <c r="A375" s="238"/>
      <c r="C375" s="242"/>
      <c r="IM375" s="255"/>
      <c r="IN375" s="255"/>
      <c r="IO375" s="255"/>
      <c r="IP375" s="255"/>
      <c r="IQ375" s="255"/>
      <c r="IR375" s="255"/>
      <c r="IS375" s="255"/>
      <c r="IT375" s="255"/>
      <c r="IU375" s="255"/>
      <c r="IV375" s="255"/>
    </row>
    <row r="376" spans="1:256" x14ac:dyDescent="0.25">
      <c r="A376" s="238"/>
      <c r="C376" s="242"/>
      <c r="IM376" s="255"/>
      <c r="IN376" s="255"/>
      <c r="IO376" s="255"/>
      <c r="IP376" s="255"/>
      <c r="IQ376" s="255"/>
      <c r="IR376" s="255"/>
      <c r="IS376" s="255"/>
      <c r="IT376" s="255"/>
      <c r="IU376" s="255"/>
      <c r="IV376" s="255"/>
    </row>
    <row r="377" spans="1:256" x14ac:dyDescent="0.25">
      <c r="A377" s="238"/>
      <c r="C377" s="242"/>
      <c r="IM377" s="255"/>
      <c r="IN377" s="255"/>
      <c r="IO377" s="255"/>
      <c r="IP377" s="255"/>
      <c r="IQ377" s="255"/>
      <c r="IR377" s="255"/>
      <c r="IS377" s="255"/>
      <c r="IT377" s="255"/>
      <c r="IU377" s="255"/>
      <c r="IV377" s="255"/>
    </row>
    <row r="378" spans="1:256" x14ac:dyDescent="0.25">
      <c r="A378" s="238"/>
      <c r="C378" s="242"/>
      <c r="IM378" s="255"/>
      <c r="IN378" s="255"/>
      <c r="IO378" s="255"/>
      <c r="IP378" s="255"/>
      <c r="IQ378" s="255"/>
      <c r="IR378" s="255"/>
      <c r="IS378" s="255"/>
      <c r="IT378" s="255"/>
      <c r="IU378" s="255"/>
      <c r="IV378" s="255"/>
    </row>
    <row r="379" spans="1:256" x14ac:dyDescent="0.25">
      <c r="A379" s="238"/>
      <c r="C379" s="242"/>
      <c r="IM379" s="255"/>
      <c r="IN379" s="255"/>
      <c r="IO379" s="255"/>
      <c r="IP379" s="255"/>
      <c r="IQ379" s="255"/>
      <c r="IR379" s="255"/>
      <c r="IS379" s="255"/>
      <c r="IT379" s="255"/>
      <c r="IU379" s="255"/>
      <c r="IV379" s="255"/>
    </row>
    <row r="380" spans="1:256" x14ac:dyDescent="0.25">
      <c r="A380" s="238"/>
      <c r="C380" s="242"/>
      <c r="IM380" s="255"/>
      <c r="IN380" s="255"/>
      <c r="IO380" s="255"/>
      <c r="IP380" s="255"/>
      <c r="IQ380" s="255"/>
      <c r="IR380" s="255"/>
      <c r="IS380" s="255"/>
      <c r="IT380" s="255"/>
      <c r="IU380" s="255"/>
      <c r="IV380" s="255"/>
    </row>
    <row r="381" spans="1:256" x14ac:dyDescent="0.25">
      <c r="A381" s="238"/>
      <c r="C381" s="242"/>
      <c r="IM381" s="255"/>
      <c r="IN381" s="255"/>
      <c r="IO381" s="255"/>
      <c r="IP381" s="255"/>
      <c r="IQ381" s="255"/>
      <c r="IR381" s="255"/>
      <c r="IS381" s="255"/>
      <c r="IT381" s="255"/>
      <c r="IU381" s="255"/>
      <c r="IV381" s="255"/>
    </row>
    <row r="382" spans="1:256" x14ac:dyDescent="0.25">
      <c r="A382" s="238"/>
      <c r="C382" s="242"/>
      <c r="IM382" s="255"/>
      <c r="IN382" s="255"/>
      <c r="IO382" s="255"/>
      <c r="IP382" s="255"/>
      <c r="IQ382" s="255"/>
      <c r="IR382" s="255"/>
      <c r="IS382" s="255"/>
      <c r="IT382" s="255"/>
      <c r="IU382" s="255"/>
      <c r="IV382" s="255"/>
    </row>
    <row r="383" spans="1:256" x14ac:dyDescent="0.25">
      <c r="A383" s="238"/>
      <c r="C383" s="242"/>
      <c r="IM383" s="255"/>
      <c r="IN383" s="255"/>
      <c r="IO383" s="255"/>
      <c r="IP383" s="255"/>
      <c r="IQ383" s="255"/>
      <c r="IR383" s="255"/>
      <c r="IS383" s="255"/>
      <c r="IT383" s="255"/>
      <c r="IU383" s="255"/>
      <c r="IV383" s="255"/>
    </row>
    <row r="384" spans="1:256" x14ac:dyDescent="0.25">
      <c r="A384" s="238"/>
      <c r="C384" s="242"/>
      <c r="IM384" s="255"/>
      <c r="IN384" s="255"/>
      <c r="IO384" s="255"/>
      <c r="IP384" s="255"/>
      <c r="IQ384" s="255"/>
      <c r="IR384" s="255"/>
      <c r="IS384" s="255"/>
      <c r="IT384" s="255"/>
      <c r="IU384" s="255"/>
      <c r="IV384" s="255"/>
    </row>
    <row r="385" spans="1:256" x14ac:dyDescent="0.25">
      <c r="A385" s="238"/>
      <c r="C385" s="242"/>
      <c r="IM385" s="255"/>
      <c r="IN385" s="255"/>
      <c r="IO385" s="255"/>
      <c r="IP385" s="255"/>
      <c r="IQ385" s="255"/>
      <c r="IR385" s="255"/>
      <c r="IS385" s="255"/>
      <c r="IT385" s="255"/>
      <c r="IU385" s="255"/>
      <c r="IV385" s="255"/>
    </row>
    <row r="386" spans="1:256" x14ac:dyDescent="0.25">
      <c r="A386" s="238"/>
      <c r="C386" s="242"/>
      <c r="IM386" s="255"/>
      <c r="IN386" s="255"/>
      <c r="IO386" s="255"/>
      <c r="IP386" s="255"/>
      <c r="IQ386" s="255"/>
      <c r="IR386" s="255"/>
      <c r="IS386" s="255"/>
      <c r="IT386" s="255"/>
      <c r="IU386" s="255"/>
      <c r="IV386" s="255"/>
    </row>
    <row r="387" spans="1:256" x14ac:dyDescent="0.25">
      <c r="A387" s="238"/>
      <c r="C387" s="242"/>
      <c r="IM387" s="255"/>
      <c r="IN387" s="255"/>
      <c r="IO387" s="255"/>
      <c r="IP387" s="255"/>
      <c r="IQ387" s="255"/>
      <c r="IR387" s="255"/>
      <c r="IS387" s="255"/>
      <c r="IT387" s="255"/>
      <c r="IU387" s="255"/>
      <c r="IV387" s="255"/>
    </row>
    <row r="388" spans="1:256" x14ac:dyDescent="0.25">
      <c r="A388" s="238"/>
      <c r="C388" s="242"/>
      <c r="IM388" s="255"/>
      <c r="IN388" s="255"/>
      <c r="IO388" s="255"/>
      <c r="IP388" s="255"/>
      <c r="IQ388" s="255"/>
      <c r="IR388" s="255"/>
      <c r="IS388" s="255"/>
      <c r="IT388" s="255"/>
      <c r="IU388" s="255"/>
      <c r="IV388" s="255"/>
    </row>
    <row r="389" spans="1:256" x14ac:dyDescent="0.25">
      <c r="A389" s="238"/>
      <c r="C389" s="242"/>
      <c r="IM389" s="255"/>
      <c r="IN389" s="255"/>
      <c r="IO389" s="255"/>
      <c r="IP389" s="255"/>
      <c r="IQ389" s="255"/>
      <c r="IR389" s="255"/>
      <c r="IS389" s="255"/>
      <c r="IT389" s="255"/>
      <c r="IU389" s="255"/>
      <c r="IV389" s="255"/>
    </row>
    <row r="390" spans="1:256" x14ac:dyDescent="0.25">
      <c r="A390" s="238"/>
      <c r="C390" s="242"/>
      <c r="IM390" s="255"/>
      <c r="IN390" s="255"/>
      <c r="IO390" s="255"/>
      <c r="IP390" s="255"/>
      <c r="IQ390" s="255"/>
      <c r="IR390" s="255"/>
      <c r="IS390" s="255"/>
      <c r="IT390" s="255"/>
      <c r="IU390" s="255"/>
      <c r="IV390" s="255"/>
    </row>
    <row r="391" spans="1:256" x14ac:dyDescent="0.25">
      <c r="A391" s="238"/>
      <c r="C391" s="242"/>
      <c r="IM391" s="255"/>
      <c r="IN391" s="255"/>
      <c r="IO391" s="255"/>
      <c r="IP391" s="255"/>
      <c r="IQ391" s="255"/>
      <c r="IR391" s="255"/>
      <c r="IS391" s="255"/>
      <c r="IT391" s="255"/>
      <c r="IU391" s="255"/>
      <c r="IV391" s="255"/>
    </row>
    <row r="392" spans="1:256" x14ac:dyDescent="0.25">
      <c r="A392" s="238"/>
      <c r="C392" s="242"/>
      <c r="IM392" s="255"/>
      <c r="IN392" s="255"/>
      <c r="IO392" s="255"/>
      <c r="IP392" s="255"/>
      <c r="IQ392" s="255"/>
      <c r="IR392" s="255"/>
      <c r="IS392" s="255"/>
      <c r="IT392" s="255"/>
      <c r="IU392" s="255"/>
      <c r="IV392" s="255"/>
    </row>
    <row r="393" spans="1:256" x14ac:dyDescent="0.25">
      <c r="A393" s="238"/>
      <c r="C393" s="242"/>
      <c r="IM393" s="255"/>
      <c r="IN393" s="255"/>
      <c r="IO393" s="255"/>
      <c r="IP393" s="255"/>
      <c r="IQ393" s="255"/>
      <c r="IR393" s="255"/>
      <c r="IS393" s="255"/>
      <c r="IT393" s="255"/>
      <c r="IU393" s="255"/>
      <c r="IV393" s="255"/>
    </row>
    <row r="394" spans="1:256" x14ac:dyDescent="0.25">
      <c r="A394" s="238"/>
      <c r="C394" s="242"/>
      <c r="IM394" s="255"/>
      <c r="IN394" s="255"/>
      <c r="IO394" s="255"/>
      <c r="IP394" s="255"/>
      <c r="IQ394" s="255"/>
      <c r="IR394" s="255"/>
      <c r="IS394" s="255"/>
      <c r="IT394" s="255"/>
      <c r="IU394" s="255"/>
      <c r="IV394" s="255"/>
    </row>
    <row r="395" spans="1:256" x14ac:dyDescent="0.25">
      <c r="A395" s="238"/>
      <c r="C395" s="242"/>
      <c r="IM395" s="255"/>
      <c r="IN395" s="255"/>
      <c r="IO395" s="255"/>
      <c r="IP395" s="255"/>
      <c r="IQ395" s="255"/>
      <c r="IR395" s="255"/>
      <c r="IS395" s="255"/>
      <c r="IT395" s="255"/>
      <c r="IU395" s="255"/>
      <c r="IV395" s="255"/>
    </row>
    <row r="396" spans="1:256" x14ac:dyDescent="0.25">
      <c r="A396" s="238"/>
      <c r="C396" s="242"/>
      <c r="IM396" s="255"/>
      <c r="IN396" s="255"/>
      <c r="IO396" s="255"/>
      <c r="IP396" s="255"/>
      <c r="IQ396" s="255"/>
      <c r="IR396" s="255"/>
      <c r="IS396" s="255"/>
      <c r="IT396" s="255"/>
      <c r="IU396" s="255"/>
      <c r="IV396" s="255"/>
    </row>
    <row r="397" spans="1:256" x14ac:dyDescent="0.25">
      <c r="A397" s="238"/>
      <c r="C397" s="242"/>
      <c r="IM397" s="255"/>
      <c r="IN397" s="255"/>
      <c r="IO397" s="255"/>
      <c r="IP397" s="255"/>
      <c r="IQ397" s="255"/>
      <c r="IR397" s="255"/>
      <c r="IS397" s="255"/>
      <c r="IT397" s="255"/>
      <c r="IU397" s="255"/>
      <c r="IV397" s="255"/>
    </row>
    <row r="398" spans="1:256" x14ac:dyDescent="0.25">
      <c r="A398" s="238"/>
      <c r="C398" s="242"/>
      <c r="IM398" s="255"/>
      <c r="IN398" s="255"/>
      <c r="IO398" s="255"/>
      <c r="IP398" s="255"/>
      <c r="IQ398" s="255"/>
      <c r="IR398" s="255"/>
      <c r="IS398" s="255"/>
      <c r="IT398" s="255"/>
      <c r="IU398" s="255"/>
      <c r="IV398" s="255"/>
    </row>
    <row r="399" spans="1:256" x14ac:dyDescent="0.25">
      <c r="A399" s="238"/>
      <c r="C399" s="242"/>
      <c r="IM399" s="255"/>
      <c r="IN399" s="255"/>
      <c r="IO399" s="255"/>
      <c r="IP399" s="255"/>
      <c r="IQ399" s="255"/>
      <c r="IR399" s="255"/>
      <c r="IS399" s="255"/>
      <c r="IT399" s="255"/>
      <c r="IU399" s="255"/>
      <c r="IV399" s="255"/>
    </row>
    <row r="400" spans="1:256" x14ac:dyDescent="0.25">
      <c r="A400" s="238"/>
      <c r="C400" s="242"/>
      <c r="IM400" s="255"/>
      <c r="IN400" s="255"/>
      <c r="IO400" s="255"/>
      <c r="IP400" s="255"/>
      <c r="IQ400" s="255"/>
      <c r="IR400" s="255"/>
      <c r="IS400" s="255"/>
      <c r="IT400" s="255"/>
      <c r="IU400" s="255"/>
      <c r="IV400" s="255"/>
    </row>
    <row r="401" spans="1:256" x14ac:dyDescent="0.25">
      <c r="A401" s="238"/>
      <c r="C401" s="242"/>
      <c r="IM401" s="255"/>
      <c r="IN401" s="255"/>
      <c r="IO401" s="255"/>
      <c r="IP401" s="255"/>
      <c r="IQ401" s="255"/>
      <c r="IR401" s="255"/>
      <c r="IS401" s="255"/>
      <c r="IT401" s="255"/>
      <c r="IU401" s="255"/>
      <c r="IV401" s="255"/>
    </row>
    <row r="402" spans="1:256" x14ac:dyDescent="0.25">
      <c r="A402" s="238"/>
      <c r="C402" s="242"/>
      <c r="IM402" s="255"/>
      <c r="IN402" s="255"/>
      <c r="IO402" s="255"/>
      <c r="IP402" s="255"/>
      <c r="IQ402" s="255"/>
      <c r="IR402" s="255"/>
      <c r="IS402" s="255"/>
      <c r="IT402" s="255"/>
      <c r="IU402" s="255"/>
      <c r="IV402" s="255"/>
    </row>
    <row r="403" spans="1:256" x14ac:dyDescent="0.25">
      <c r="A403" s="238"/>
      <c r="C403" s="242"/>
      <c r="IM403" s="255"/>
      <c r="IN403" s="255"/>
      <c r="IO403" s="255"/>
      <c r="IP403" s="255"/>
      <c r="IQ403" s="255"/>
      <c r="IR403" s="255"/>
      <c r="IS403" s="255"/>
      <c r="IT403" s="255"/>
      <c r="IU403" s="255"/>
      <c r="IV403" s="255"/>
    </row>
    <row r="404" spans="1:256" x14ac:dyDescent="0.25">
      <c r="A404" s="238"/>
      <c r="C404" s="242"/>
      <c r="IM404" s="255"/>
      <c r="IN404" s="255"/>
      <c r="IO404" s="255"/>
      <c r="IP404" s="255"/>
      <c r="IQ404" s="255"/>
      <c r="IR404" s="255"/>
      <c r="IS404" s="255"/>
      <c r="IT404" s="255"/>
      <c r="IU404" s="255"/>
      <c r="IV404" s="255"/>
    </row>
    <row r="405" spans="1:256" x14ac:dyDescent="0.25">
      <c r="A405" s="238"/>
      <c r="C405" s="242"/>
      <c r="IM405" s="255"/>
      <c r="IN405" s="255"/>
      <c r="IO405" s="255"/>
      <c r="IP405" s="255"/>
      <c r="IQ405" s="255"/>
      <c r="IR405" s="255"/>
      <c r="IS405" s="255"/>
      <c r="IT405" s="255"/>
      <c r="IU405" s="255"/>
      <c r="IV405" s="255"/>
    </row>
    <row r="406" spans="1:256" x14ac:dyDescent="0.25">
      <c r="A406" s="238"/>
      <c r="C406" s="242"/>
      <c r="IM406" s="255"/>
      <c r="IN406" s="255"/>
      <c r="IO406" s="255"/>
      <c r="IP406" s="255"/>
      <c r="IQ406" s="255"/>
      <c r="IR406" s="255"/>
      <c r="IS406" s="255"/>
      <c r="IT406" s="255"/>
      <c r="IU406" s="255"/>
      <c r="IV406" s="255"/>
    </row>
    <row r="407" spans="1:256" x14ac:dyDescent="0.25">
      <c r="A407" s="238"/>
      <c r="C407" s="242"/>
      <c r="IM407" s="255"/>
      <c r="IN407" s="255"/>
      <c r="IO407" s="255"/>
      <c r="IP407" s="255"/>
      <c r="IQ407" s="255"/>
      <c r="IR407" s="255"/>
      <c r="IS407" s="255"/>
      <c r="IT407" s="255"/>
      <c r="IU407" s="255"/>
      <c r="IV407" s="255"/>
    </row>
    <row r="408" spans="1:256" x14ac:dyDescent="0.25">
      <c r="A408" s="238"/>
      <c r="C408" s="242"/>
      <c r="IM408" s="255"/>
      <c r="IN408" s="255"/>
      <c r="IO408" s="255"/>
      <c r="IP408" s="255"/>
      <c r="IQ408" s="255"/>
      <c r="IR408" s="255"/>
      <c r="IS408" s="255"/>
      <c r="IT408" s="255"/>
      <c r="IU408" s="255"/>
      <c r="IV408" s="255"/>
    </row>
    <row r="409" spans="1:256" x14ac:dyDescent="0.25">
      <c r="A409" s="238"/>
      <c r="C409" s="242"/>
      <c r="IM409" s="255"/>
      <c r="IN409" s="255"/>
      <c r="IO409" s="255"/>
      <c r="IP409" s="255"/>
      <c r="IQ409" s="255"/>
      <c r="IR409" s="255"/>
      <c r="IS409" s="255"/>
      <c r="IT409" s="255"/>
      <c r="IU409" s="255"/>
      <c r="IV409" s="255"/>
    </row>
    <row r="410" spans="1:256" x14ac:dyDescent="0.25">
      <c r="A410" s="238"/>
      <c r="C410" s="242"/>
      <c r="IM410" s="255"/>
      <c r="IN410" s="255"/>
      <c r="IO410" s="255"/>
      <c r="IP410" s="255"/>
      <c r="IQ410" s="255"/>
      <c r="IR410" s="255"/>
      <c r="IS410" s="255"/>
      <c r="IT410" s="255"/>
      <c r="IU410" s="255"/>
      <c r="IV410" s="255"/>
    </row>
    <row r="411" spans="1:256" x14ac:dyDescent="0.25">
      <c r="A411" s="238"/>
      <c r="C411" s="242"/>
      <c r="IM411" s="255"/>
      <c r="IN411" s="255"/>
      <c r="IO411" s="255"/>
      <c r="IP411" s="255"/>
      <c r="IQ411" s="255"/>
      <c r="IR411" s="255"/>
      <c r="IS411" s="255"/>
      <c r="IT411" s="255"/>
      <c r="IU411" s="255"/>
      <c r="IV411" s="255"/>
    </row>
    <row r="412" spans="1:256" x14ac:dyDescent="0.25">
      <c r="A412" s="238"/>
      <c r="C412" s="242"/>
      <c r="IM412" s="255"/>
      <c r="IN412" s="255"/>
      <c r="IO412" s="255"/>
      <c r="IP412" s="255"/>
      <c r="IQ412" s="255"/>
      <c r="IR412" s="255"/>
      <c r="IS412" s="255"/>
      <c r="IT412" s="255"/>
      <c r="IU412" s="255"/>
      <c r="IV412" s="255"/>
    </row>
    <row r="413" spans="1:256" x14ac:dyDescent="0.25">
      <c r="A413" s="238"/>
      <c r="C413" s="242"/>
      <c r="IM413" s="255"/>
      <c r="IN413" s="255"/>
      <c r="IO413" s="255"/>
      <c r="IP413" s="255"/>
      <c r="IQ413" s="255"/>
      <c r="IR413" s="255"/>
      <c r="IS413" s="255"/>
      <c r="IT413" s="255"/>
      <c r="IU413" s="255"/>
      <c r="IV413" s="255"/>
    </row>
    <row r="414" spans="1:256" x14ac:dyDescent="0.25">
      <c r="A414" s="238"/>
      <c r="C414" s="242"/>
      <c r="IM414" s="255"/>
      <c r="IN414" s="255"/>
      <c r="IO414" s="255"/>
      <c r="IP414" s="255"/>
      <c r="IQ414" s="255"/>
      <c r="IR414" s="255"/>
      <c r="IS414" s="255"/>
      <c r="IT414" s="255"/>
      <c r="IU414" s="255"/>
      <c r="IV414" s="255"/>
    </row>
    <row r="415" spans="1:256" x14ac:dyDescent="0.25">
      <c r="A415" s="238"/>
      <c r="C415" s="242"/>
      <c r="IM415" s="255"/>
      <c r="IN415" s="255"/>
      <c r="IO415" s="255"/>
      <c r="IP415" s="255"/>
      <c r="IQ415" s="255"/>
      <c r="IR415" s="255"/>
      <c r="IS415" s="255"/>
      <c r="IT415" s="255"/>
      <c r="IU415" s="255"/>
      <c r="IV415" s="255"/>
    </row>
    <row r="416" spans="1:256" x14ac:dyDescent="0.25">
      <c r="A416" s="238"/>
      <c r="C416" s="242"/>
      <c r="IM416" s="255"/>
      <c r="IN416" s="255"/>
      <c r="IO416" s="255"/>
      <c r="IP416" s="255"/>
      <c r="IQ416" s="255"/>
      <c r="IR416" s="255"/>
      <c r="IS416" s="255"/>
      <c r="IT416" s="255"/>
      <c r="IU416" s="255"/>
      <c r="IV416" s="255"/>
    </row>
    <row r="417" spans="1:256" x14ac:dyDescent="0.25">
      <c r="A417" s="238"/>
      <c r="C417" s="242"/>
      <c r="IM417" s="255"/>
      <c r="IN417" s="255"/>
      <c r="IO417" s="255"/>
      <c r="IP417" s="255"/>
      <c r="IQ417" s="255"/>
      <c r="IR417" s="255"/>
      <c r="IS417" s="255"/>
      <c r="IT417" s="255"/>
      <c r="IU417" s="255"/>
      <c r="IV417" s="255"/>
    </row>
    <row r="418" spans="1:256" x14ac:dyDescent="0.25">
      <c r="A418" s="238"/>
      <c r="C418" s="242"/>
      <c r="IM418" s="255"/>
      <c r="IN418" s="255"/>
      <c r="IO418" s="255"/>
      <c r="IP418" s="255"/>
      <c r="IQ418" s="255"/>
      <c r="IR418" s="255"/>
      <c r="IS418" s="255"/>
      <c r="IT418" s="255"/>
      <c r="IU418" s="255"/>
      <c r="IV418" s="255"/>
    </row>
    <row r="419" spans="1:256" x14ac:dyDescent="0.25">
      <c r="A419" s="238"/>
      <c r="C419" s="242"/>
      <c r="IM419" s="255"/>
      <c r="IN419" s="255"/>
      <c r="IO419" s="255"/>
      <c r="IP419" s="255"/>
      <c r="IQ419" s="255"/>
      <c r="IR419" s="255"/>
      <c r="IS419" s="255"/>
      <c r="IT419" s="255"/>
      <c r="IU419" s="255"/>
      <c r="IV419" s="255"/>
    </row>
    <row r="420" spans="1:256" x14ac:dyDescent="0.25">
      <c r="A420" s="238"/>
      <c r="C420" s="242"/>
      <c r="IM420" s="255"/>
      <c r="IN420" s="255"/>
      <c r="IO420" s="255"/>
      <c r="IP420" s="255"/>
      <c r="IQ420" s="255"/>
      <c r="IR420" s="255"/>
      <c r="IS420" s="255"/>
      <c r="IT420" s="255"/>
      <c r="IU420" s="255"/>
      <c r="IV420" s="255"/>
    </row>
    <row r="421" spans="1:256" x14ac:dyDescent="0.25">
      <c r="A421" s="238"/>
      <c r="C421" s="242"/>
      <c r="IM421" s="255"/>
      <c r="IN421" s="255"/>
      <c r="IO421" s="255"/>
      <c r="IP421" s="255"/>
      <c r="IQ421" s="255"/>
      <c r="IR421" s="255"/>
      <c r="IS421" s="255"/>
      <c r="IT421" s="255"/>
      <c r="IU421" s="255"/>
      <c r="IV421" s="255"/>
    </row>
    <row r="422" spans="1:256" x14ac:dyDescent="0.25">
      <c r="A422" s="238"/>
      <c r="C422" s="242"/>
      <c r="IM422" s="255"/>
      <c r="IN422" s="255"/>
      <c r="IO422" s="255"/>
      <c r="IP422" s="255"/>
      <c r="IQ422" s="255"/>
      <c r="IR422" s="255"/>
      <c r="IS422" s="255"/>
      <c r="IT422" s="255"/>
      <c r="IU422" s="255"/>
      <c r="IV422" s="255"/>
    </row>
    <row r="423" spans="1:256" x14ac:dyDescent="0.25">
      <c r="A423" s="238"/>
      <c r="C423" s="242"/>
      <c r="IM423" s="255"/>
      <c r="IN423" s="255"/>
      <c r="IO423" s="255"/>
      <c r="IP423" s="255"/>
      <c r="IQ423" s="255"/>
      <c r="IR423" s="255"/>
      <c r="IS423" s="255"/>
      <c r="IT423" s="255"/>
      <c r="IU423" s="255"/>
      <c r="IV423" s="255"/>
    </row>
    <row r="424" spans="1:256" x14ac:dyDescent="0.25">
      <c r="A424" s="238"/>
      <c r="C424" s="242"/>
      <c r="IM424" s="255"/>
      <c r="IN424" s="255"/>
      <c r="IO424" s="255"/>
      <c r="IP424" s="255"/>
      <c r="IQ424" s="255"/>
      <c r="IR424" s="255"/>
      <c r="IS424" s="255"/>
      <c r="IT424" s="255"/>
      <c r="IU424" s="255"/>
      <c r="IV424" s="255"/>
    </row>
    <row r="425" spans="1:256" x14ac:dyDescent="0.25">
      <c r="A425" s="238"/>
      <c r="C425" s="242"/>
      <c r="IM425" s="255"/>
      <c r="IN425" s="255"/>
      <c r="IO425" s="255"/>
      <c r="IP425" s="255"/>
      <c r="IQ425" s="255"/>
      <c r="IR425" s="255"/>
      <c r="IS425" s="255"/>
      <c r="IT425" s="255"/>
      <c r="IU425" s="255"/>
      <c r="IV425" s="255"/>
    </row>
    <row r="426" spans="1:256" x14ac:dyDescent="0.25">
      <c r="A426" s="238"/>
      <c r="C426" s="242"/>
      <c r="IM426" s="255"/>
      <c r="IN426" s="255"/>
      <c r="IO426" s="255"/>
      <c r="IP426" s="255"/>
      <c r="IQ426" s="255"/>
      <c r="IR426" s="255"/>
      <c r="IS426" s="255"/>
      <c r="IT426" s="255"/>
      <c r="IU426" s="255"/>
      <c r="IV426" s="255"/>
    </row>
    <row r="427" spans="1:256" x14ac:dyDescent="0.25">
      <c r="A427" s="238"/>
      <c r="C427" s="242"/>
      <c r="IM427" s="255"/>
      <c r="IN427" s="255"/>
      <c r="IO427" s="255"/>
      <c r="IP427" s="255"/>
      <c r="IQ427" s="255"/>
      <c r="IR427" s="255"/>
      <c r="IS427" s="255"/>
      <c r="IT427" s="255"/>
      <c r="IU427" s="255"/>
      <c r="IV427" s="255"/>
    </row>
    <row r="428" spans="1:256" x14ac:dyDescent="0.25">
      <c r="A428" s="238"/>
      <c r="C428" s="242"/>
      <c r="IM428" s="255"/>
      <c r="IN428" s="255"/>
      <c r="IO428" s="255"/>
      <c r="IP428" s="255"/>
      <c r="IQ428" s="255"/>
      <c r="IR428" s="255"/>
      <c r="IS428" s="255"/>
      <c r="IT428" s="255"/>
      <c r="IU428" s="255"/>
      <c r="IV428" s="255"/>
    </row>
    <row r="429" spans="1:256" x14ac:dyDescent="0.25">
      <c r="A429" s="238"/>
      <c r="C429" s="242"/>
      <c r="IM429" s="255"/>
      <c r="IN429" s="255"/>
      <c r="IO429" s="255"/>
      <c r="IP429" s="255"/>
      <c r="IQ429" s="255"/>
      <c r="IR429" s="255"/>
      <c r="IS429" s="255"/>
      <c r="IT429" s="255"/>
      <c r="IU429" s="255"/>
      <c r="IV429" s="255"/>
    </row>
    <row r="430" spans="1:256" x14ac:dyDescent="0.25">
      <c r="A430" s="238"/>
      <c r="C430" s="242"/>
      <c r="IM430" s="255"/>
      <c r="IN430" s="255"/>
      <c r="IO430" s="255"/>
      <c r="IP430" s="255"/>
      <c r="IQ430" s="255"/>
      <c r="IR430" s="255"/>
      <c r="IS430" s="255"/>
      <c r="IT430" s="255"/>
      <c r="IU430" s="255"/>
      <c r="IV430" s="255"/>
    </row>
    <row r="431" spans="1:256" x14ac:dyDescent="0.25">
      <c r="A431" s="238"/>
      <c r="C431" s="242"/>
      <c r="IM431" s="255"/>
      <c r="IN431" s="255"/>
      <c r="IO431" s="255"/>
      <c r="IP431" s="255"/>
      <c r="IQ431" s="255"/>
      <c r="IR431" s="255"/>
      <c r="IS431" s="255"/>
      <c r="IT431" s="255"/>
      <c r="IU431" s="255"/>
      <c r="IV431" s="255"/>
    </row>
    <row r="432" spans="1:256" x14ac:dyDescent="0.25">
      <c r="A432" s="238"/>
      <c r="C432" s="242"/>
      <c r="IM432" s="255"/>
      <c r="IN432" s="255"/>
      <c r="IO432" s="255"/>
      <c r="IP432" s="255"/>
      <c r="IQ432" s="255"/>
      <c r="IR432" s="255"/>
      <c r="IS432" s="255"/>
      <c r="IT432" s="255"/>
      <c r="IU432" s="255"/>
      <c r="IV432" s="255"/>
    </row>
    <row r="433" spans="1:256" x14ac:dyDescent="0.25">
      <c r="A433" s="238"/>
      <c r="C433" s="242"/>
      <c r="IM433" s="255"/>
      <c r="IN433" s="255"/>
      <c r="IO433" s="255"/>
      <c r="IP433" s="255"/>
      <c r="IQ433" s="255"/>
      <c r="IR433" s="255"/>
      <c r="IS433" s="255"/>
      <c r="IT433" s="255"/>
      <c r="IU433" s="255"/>
      <c r="IV433" s="255"/>
    </row>
    <row r="434" spans="1:256" x14ac:dyDescent="0.25">
      <c r="A434" s="238"/>
      <c r="C434" s="242"/>
      <c r="IM434" s="255"/>
      <c r="IN434" s="255"/>
      <c r="IO434" s="255"/>
      <c r="IP434" s="255"/>
      <c r="IQ434" s="255"/>
      <c r="IR434" s="255"/>
      <c r="IS434" s="255"/>
      <c r="IT434" s="255"/>
      <c r="IU434" s="255"/>
      <c r="IV434" s="255"/>
    </row>
    <row r="435" spans="1:256" x14ac:dyDescent="0.25">
      <c r="A435" s="238"/>
      <c r="C435" s="242"/>
      <c r="IM435" s="255"/>
      <c r="IN435" s="255"/>
      <c r="IO435" s="255"/>
      <c r="IP435" s="255"/>
      <c r="IQ435" s="255"/>
      <c r="IR435" s="255"/>
      <c r="IS435" s="255"/>
      <c r="IT435" s="255"/>
      <c r="IU435" s="255"/>
      <c r="IV435" s="255"/>
    </row>
    <row r="436" spans="1:256" x14ac:dyDescent="0.25">
      <c r="A436" s="238"/>
      <c r="C436" s="242"/>
      <c r="IM436" s="255"/>
      <c r="IN436" s="255"/>
      <c r="IO436" s="255"/>
      <c r="IP436" s="255"/>
      <c r="IQ436" s="255"/>
      <c r="IR436" s="255"/>
      <c r="IS436" s="255"/>
      <c r="IT436" s="255"/>
      <c r="IU436" s="255"/>
      <c r="IV436" s="255"/>
    </row>
    <row r="437" spans="1:256" x14ac:dyDescent="0.25">
      <c r="A437" s="238"/>
      <c r="C437" s="242"/>
      <c r="IM437" s="255"/>
      <c r="IN437" s="255"/>
      <c r="IO437" s="255"/>
      <c r="IP437" s="255"/>
      <c r="IQ437" s="255"/>
      <c r="IR437" s="255"/>
      <c r="IS437" s="255"/>
      <c r="IT437" s="255"/>
      <c r="IU437" s="255"/>
      <c r="IV437" s="255"/>
    </row>
    <row r="438" spans="1:256" x14ac:dyDescent="0.25">
      <c r="A438" s="238"/>
      <c r="C438" s="242"/>
      <c r="IM438" s="255"/>
      <c r="IN438" s="255"/>
      <c r="IO438" s="255"/>
      <c r="IP438" s="255"/>
      <c r="IQ438" s="255"/>
      <c r="IR438" s="255"/>
      <c r="IS438" s="255"/>
      <c r="IT438" s="255"/>
      <c r="IU438" s="255"/>
      <c r="IV438" s="255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" right="0" top="0" bottom="0" header="0.31496062992125984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opLeftCell="A28" workbookViewId="0">
      <selection activeCell="A3" sqref="A3:C3"/>
    </sheetView>
  </sheetViews>
  <sheetFormatPr defaultRowHeight="12.75" x14ac:dyDescent="0.2"/>
  <cols>
    <col min="1" max="1" width="16.5703125" style="280" customWidth="1"/>
    <col min="2" max="2" width="28" style="280" customWidth="1"/>
    <col min="3" max="3" width="60.140625" style="280" customWidth="1"/>
    <col min="4" max="4" width="8.85546875" style="281"/>
    <col min="5" max="256" width="8.85546875" style="280"/>
    <col min="257" max="257" width="16.5703125" style="280" customWidth="1"/>
    <col min="258" max="258" width="24.28515625" style="280" customWidth="1"/>
    <col min="259" max="259" width="51.42578125" style="280" customWidth="1"/>
    <col min="260" max="512" width="8.85546875" style="280"/>
    <col min="513" max="513" width="16.5703125" style="280" customWidth="1"/>
    <col min="514" max="514" width="24.28515625" style="280" customWidth="1"/>
    <col min="515" max="515" width="51.42578125" style="280" customWidth="1"/>
    <col min="516" max="768" width="8.85546875" style="280"/>
    <col min="769" max="769" width="16.5703125" style="280" customWidth="1"/>
    <col min="770" max="770" width="24.28515625" style="280" customWidth="1"/>
    <col min="771" max="771" width="51.42578125" style="280" customWidth="1"/>
    <col min="772" max="1024" width="8.85546875" style="280"/>
    <col min="1025" max="1025" width="16.5703125" style="280" customWidth="1"/>
    <col min="1026" max="1026" width="24.28515625" style="280" customWidth="1"/>
    <col min="1027" max="1027" width="51.42578125" style="280" customWidth="1"/>
    <col min="1028" max="1280" width="8.85546875" style="280"/>
    <col min="1281" max="1281" width="16.5703125" style="280" customWidth="1"/>
    <col min="1282" max="1282" width="24.28515625" style="280" customWidth="1"/>
    <col min="1283" max="1283" width="51.42578125" style="280" customWidth="1"/>
    <col min="1284" max="1536" width="8.85546875" style="280"/>
    <col min="1537" max="1537" width="16.5703125" style="280" customWidth="1"/>
    <col min="1538" max="1538" width="24.28515625" style="280" customWidth="1"/>
    <col min="1539" max="1539" width="51.42578125" style="280" customWidth="1"/>
    <col min="1540" max="1792" width="8.85546875" style="280"/>
    <col min="1793" max="1793" width="16.5703125" style="280" customWidth="1"/>
    <col min="1794" max="1794" width="24.28515625" style="280" customWidth="1"/>
    <col min="1795" max="1795" width="51.42578125" style="280" customWidth="1"/>
    <col min="1796" max="2048" width="8.85546875" style="280"/>
    <col min="2049" max="2049" width="16.5703125" style="280" customWidth="1"/>
    <col min="2050" max="2050" width="24.28515625" style="280" customWidth="1"/>
    <col min="2051" max="2051" width="51.42578125" style="280" customWidth="1"/>
    <col min="2052" max="2304" width="8.85546875" style="280"/>
    <col min="2305" max="2305" width="16.5703125" style="280" customWidth="1"/>
    <col min="2306" max="2306" width="24.28515625" style="280" customWidth="1"/>
    <col min="2307" max="2307" width="51.42578125" style="280" customWidth="1"/>
    <col min="2308" max="2560" width="8.85546875" style="280"/>
    <col min="2561" max="2561" width="16.5703125" style="280" customWidth="1"/>
    <col min="2562" max="2562" width="24.28515625" style="280" customWidth="1"/>
    <col min="2563" max="2563" width="51.42578125" style="280" customWidth="1"/>
    <col min="2564" max="2816" width="8.85546875" style="280"/>
    <col min="2817" max="2817" width="16.5703125" style="280" customWidth="1"/>
    <col min="2818" max="2818" width="24.28515625" style="280" customWidth="1"/>
    <col min="2819" max="2819" width="51.42578125" style="280" customWidth="1"/>
    <col min="2820" max="3072" width="8.85546875" style="280"/>
    <col min="3073" max="3073" width="16.5703125" style="280" customWidth="1"/>
    <col min="3074" max="3074" width="24.28515625" style="280" customWidth="1"/>
    <col min="3075" max="3075" width="51.42578125" style="280" customWidth="1"/>
    <col min="3076" max="3328" width="8.85546875" style="280"/>
    <col min="3329" max="3329" width="16.5703125" style="280" customWidth="1"/>
    <col min="3330" max="3330" width="24.28515625" style="280" customWidth="1"/>
    <col min="3331" max="3331" width="51.42578125" style="280" customWidth="1"/>
    <col min="3332" max="3584" width="8.85546875" style="280"/>
    <col min="3585" max="3585" width="16.5703125" style="280" customWidth="1"/>
    <col min="3586" max="3586" width="24.28515625" style="280" customWidth="1"/>
    <col min="3587" max="3587" width="51.42578125" style="280" customWidth="1"/>
    <col min="3588" max="3840" width="8.85546875" style="280"/>
    <col min="3841" max="3841" width="16.5703125" style="280" customWidth="1"/>
    <col min="3842" max="3842" width="24.28515625" style="280" customWidth="1"/>
    <col min="3843" max="3843" width="51.42578125" style="280" customWidth="1"/>
    <col min="3844" max="4096" width="8.85546875" style="280"/>
    <col min="4097" max="4097" width="16.5703125" style="280" customWidth="1"/>
    <col min="4098" max="4098" width="24.28515625" style="280" customWidth="1"/>
    <col min="4099" max="4099" width="51.42578125" style="280" customWidth="1"/>
    <col min="4100" max="4352" width="8.85546875" style="280"/>
    <col min="4353" max="4353" width="16.5703125" style="280" customWidth="1"/>
    <col min="4354" max="4354" width="24.28515625" style="280" customWidth="1"/>
    <col min="4355" max="4355" width="51.42578125" style="280" customWidth="1"/>
    <col min="4356" max="4608" width="8.85546875" style="280"/>
    <col min="4609" max="4609" width="16.5703125" style="280" customWidth="1"/>
    <col min="4610" max="4610" width="24.28515625" style="280" customWidth="1"/>
    <col min="4611" max="4611" width="51.42578125" style="280" customWidth="1"/>
    <col min="4612" max="4864" width="8.85546875" style="280"/>
    <col min="4865" max="4865" width="16.5703125" style="280" customWidth="1"/>
    <col min="4866" max="4866" width="24.28515625" style="280" customWidth="1"/>
    <col min="4867" max="4867" width="51.42578125" style="280" customWidth="1"/>
    <col min="4868" max="5120" width="8.85546875" style="280"/>
    <col min="5121" max="5121" width="16.5703125" style="280" customWidth="1"/>
    <col min="5122" max="5122" width="24.28515625" style="280" customWidth="1"/>
    <col min="5123" max="5123" width="51.42578125" style="280" customWidth="1"/>
    <col min="5124" max="5376" width="8.85546875" style="280"/>
    <col min="5377" max="5377" width="16.5703125" style="280" customWidth="1"/>
    <col min="5378" max="5378" width="24.28515625" style="280" customWidth="1"/>
    <col min="5379" max="5379" width="51.42578125" style="280" customWidth="1"/>
    <col min="5380" max="5632" width="8.85546875" style="280"/>
    <col min="5633" max="5633" width="16.5703125" style="280" customWidth="1"/>
    <col min="5634" max="5634" width="24.28515625" style="280" customWidth="1"/>
    <col min="5635" max="5635" width="51.42578125" style="280" customWidth="1"/>
    <col min="5636" max="5888" width="8.85546875" style="280"/>
    <col min="5889" max="5889" width="16.5703125" style="280" customWidth="1"/>
    <col min="5890" max="5890" width="24.28515625" style="280" customWidth="1"/>
    <col min="5891" max="5891" width="51.42578125" style="280" customWidth="1"/>
    <col min="5892" max="6144" width="8.85546875" style="280"/>
    <col min="6145" max="6145" width="16.5703125" style="280" customWidth="1"/>
    <col min="6146" max="6146" width="24.28515625" style="280" customWidth="1"/>
    <col min="6147" max="6147" width="51.42578125" style="280" customWidth="1"/>
    <col min="6148" max="6400" width="8.85546875" style="280"/>
    <col min="6401" max="6401" width="16.5703125" style="280" customWidth="1"/>
    <col min="6402" max="6402" width="24.28515625" style="280" customWidth="1"/>
    <col min="6403" max="6403" width="51.42578125" style="280" customWidth="1"/>
    <col min="6404" max="6656" width="8.85546875" style="280"/>
    <col min="6657" max="6657" width="16.5703125" style="280" customWidth="1"/>
    <col min="6658" max="6658" width="24.28515625" style="280" customWidth="1"/>
    <col min="6659" max="6659" width="51.42578125" style="280" customWidth="1"/>
    <col min="6660" max="6912" width="8.85546875" style="280"/>
    <col min="6913" max="6913" width="16.5703125" style="280" customWidth="1"/>
    <col min="6914" max="6914" width="24.28515625" style="280" customWidth="1"/>
    <col min="6915" max="6915" width="51.42578125" style="280" customWidth="1"/>
    <col min="6916" max="7168" width="8.85546875" style="280"/>
    <col min="7169" max="7169" width="16.5703125" style="280" customWidth="1"/>
    <col min="7170" max="7170" width="24.28515625" style="280" customWidth="1"/>
    <col min="7171" max="7171" width="51.42578125" style="280" customWidth="1"/>
    <col min="7172" max="7424" width="8.85546875" style="280"/>
    <col min="7425" max="7425" width="16.5703125" style="280" customWidth="1"/>
    <col min="7426" max="7426" width="24.28515625" style="280" customWidth="1"/>
    <col min="7427" max="7427" width="51.42578125" style="280" customWidth="1"/>
    <col min="7428" max="7680" width="8.85546875" style="280"/>
    <col min="7681" max="7681" width="16.5703125" style="280" customWidth="1"/>
    <col min="7682" max="7682" width="24.28515625" style="280" customWidth="1"/>
    <col min="7683" max="7683" width="51.42578125" style="280" customWidth="1"/>
    <col min="7684" max="7936" width="8.85546875" style="280"/>
    <col min="7937" max="7937" width="16.5703125" style="280" customWidth="1"/>
    <col min="7938" max="7938" width="24.28515625" style="280" customWidth="1"/>
    <col min="7939" max="7939" width="51.42578125" style="280" customWidth="1"/>
    <col min="7940" max="8192" width="8.85546875" style="280"/>
    <col min="8193" max="8193" width="16.5703125" style="280" customWidth="1"/>
    <col min="8194" max="8194" width="24.28515625" style="280" customWidth="1"/>
    <col min="8195" max="8195" width="51.42578125" style="280" customWidth="1"/>
    <col min="8196" max="8448" width="8.85546875" style="280"/>
    <col min="8449" max="8449" width="16.5703125" style="280" customWidth="1"/>
    <col min="8450" max="8450" width="24.28515625" style="280" customWidth="1"/>
    <col min="8451" max="8451" width="51.42578125" style="280" customWidth="1"/>
    <col min="8452" max="8704" width="8.85546875" style="280"/>
    <col min="8705" max="8705" width="16.5703125" style="280" customWidth="1"/>
    <col min="8706" max="8706" width="24.28515625" style="280" customWidth="1"/>
    <col min="8707" max="8707" width="51.42578125" style="280" customWidth="1"/>
    <col min="8708" max="8960" width="8.85546875" style="280"/>
    <col min="8961" max="8961" width="16.5703125" style="280" customWidth="1"/>
    <col min="8962" max="8962" width="24.28515625" style="280" customWidth="1"/>
    <col min="8963" max="8963" width="51.42578125" style="280" customWidth="1"/>
    <col min="8964" max="9216" width="8.85546875" style="280"/>
    <col min="9217" max="9217" width="16.5703125" style="280" customWidth="1"/>
    <col min="9218" max="9218" width="24.28515625" style="280" customWidth="1"/>
    <col min="9219" max="9219" width="51.42578125" style="280" customWidth="1"/>
    <col min="9220" max="9472" width="8.85546875" style="280"/>
    <col min="9473" max="9473" width="16.5703125" style="280" customWidth="1"/>
    <col min="9474" max="9474" width="24.28515625" style="280" customWidth="1"/>
    <col min="9475" max="9475" width="51.42578125" style="280" customWidth="1"/>
    <col min="9476" max="9728" width="8.85546875" style="280"/>
    <col min="9729" max="9729" width="16.5703125" style="280" customWidth="1"/>
    <col min="9730" max="9730" width="24.28515625" style="280" customWidth="1"/>
    <col min="9731" max="9731" width="51.42578125" style="280" customWidth="1"/>
    <col min="9732" max="9984" width="8.85546875" style="280"/>
    <col min="9985" max="9985" width="16.5703125" style="280" customWidth="1"/>
    <col min="9986" max="9986" width="24.28515625" style="280" customWidth="1"/>
    <col min="9987" max="9987" width="51.42578125" style="280" customWidth="1"/>
    <col min="9988" max="10240" width="8.85546875" style="280"/>
    <col min="10241" max="10241" width="16.5703125" style="280" customWidth="1"/>
    <col min="10242" max="10242" width="24.28515625" style="280" customWidth="1"/>
    <col min="10243" max="10243" width="51.42578125" style="280" customWidth="1"/>
    <col min="10244" max="10496" width="8.85546875" style="280"/>
    <col min="10497" max="10497" width="16.5703125" style="280" customWidth="1"/>
    <col min="10498" max="10498" width="24.28515625" style="280" customWidth="1"/>
    <col min="10499" max="10499" width="51.42578125" style="280" customWidth="1"/>
    <col min="10500" max="10752" width="8.85546875" style="280"/>
    <col min="10753" max="10753" width="16.5703125" style="280" customWidth="1"/>
    <col min="10754" max="10754" width="24.28515625" style="280" customWidth="1"/>
    <col min="10755" max="10755" width="51.42578125" style="280" customWidth="1"/>
    <col min="10756" max="11008" width="8.85546875" style="280"/>
    <col min="11009" max="11009" width="16.5703125" style="280" customWidth="1"/>
    <col min="11010" max="11010" width="24.28515625" style="280" customWidth="1"/>
    <col min="11011" max="11011" width="51.42578125" style="280" customWidth="1"/>
    <col min="11012" max="11264" width="8.85546875" style="280"/>
    <col min="11265" max="11265" width="16.5703125" style="280" customWidth="1"/>
    <col min="11266" max="11266" width="24.28515625" style="280" customWidth="1"/>
    <col min="11267" max="11267" width="51.42578125" style="280" customWidth="1"/>
    <col min="11268" max="11520" width="8.85546875" style="280"/>
    <col min="11521" max="11521" width="16.5703125" style="280" customWidth="1"/>
    <col min="11522" max="11522" width="24.28515625" style="280" customWidth="1"/>
    <col min="11523" max="11523" width="51.42578125" style="280" customWidth="1"/>
    <col min="11524" max="11776" width="8.85546875" style="280"/>
    <col min="11777" max="11777" width="16.5703125" style="280" customWidth="1"/>
    <col min="11778" max="11778" width="24.28515625" style="280" customWidth="1"/>
    <col min="11779" max="11779" width="51.42578125" style="280" customWidth="1"/>
    <col min="11780" max="12032" width="8.85546875" style="280"/>
    <col min="12033" max="12033" width="16.5703125" style="280" customWidth="1"/>
    <col min="12034" max="12034" width="24.28515625" style="280" customWidth="1"/>
    <col min="12035" max="12035" width="51.42578125" style="280" customWidth="1"/>
    <col min="12036" max="12288" width="8.85546875" style="280"/>
    <col min="12289" max="12289" width="16.5703125" style="280" customWidth="1"/>
    <col min="12290" max="12290" width="24.28515625" style="280" customWidth="1"/>
    <col min="12291" max="12291" width="51.42578125" style="280" customWidth="1"/>
    <col min="12292" max="12544" width="8.85546875" style="280"/>
    <col min="12545" max="12545" width="16.5703125" style="280" customWidth="1"/>
    <col min="12546" max="12546" width="24.28515625" style="280" customWidth="1"/>
    <col min="12547" max="12547" width="51.42578125" style="280" customWidth="1"/>
    <col min="12548" max="12800" width="8.85546875" style="280"/>
    <col min="12801" max="12801" width="16.5703125" style="280" customWidth="1"/>
    <col min="12802" max="12802" width="24.28515625" style="280" customWidth="1"/>
    <col min="12803" max="12803" width="51.42578125" style="280" customWidth="1"/>
    <col min="12804" max="13056" width="8.85546875" style="280"/>
    <col min="13057" max="13057" width="16.5703125" style="280" customWidth="1"/>
    <col min="13058" max="13058" width="24.28515625" style="280" customWidth="1"/>
    <col min="13059" max="13059" width="51.42578125" style="280" customWidth="1"/>
    <col min="13060" max="13312" width="8.85546875" style="280"/>
    <col min="13313" max="13313" width="16.5703125" style="280" customWidth="1"/>
    <col min="13314" max="13314" width="24.28515625" style="280" customWidth="1"/>
    <col min="13315" max="13315" width="51.42578125" style="280" customWidth="1"/>
    <col min="13316" max="13568" width="8.85546875" style="280"/>
    <col min="13569" max="13569" width="16.5703125" style="280" customWidth="1"/>
    <col min="13570" max="13570" width="24.28515625" style="280" customWidth="1"/>
    <col min="13571" max="13571" width="51.42578125" style="280" customWidth="1"/>
    <col min="13572" max="13824" width="8.85546875" style="280"/>
    <col min="13825" max="13825" width="16.5703125" style="280" customWidth="1"/>
    <col min="13826" max="13826" width="24.28515625" style="280" customWidth="1"/>
    <col min="13827" max="13827" width="51.42578125" style="280" customWidth="1"/>
    <col min="13828" max="14080" width="8.85546875" style="280"/>
    <col min="14081" max="14081" width="16.5703125" style="280" customWidth="1"/>
    <col min="14082" max="14082" width="24.28515625" style="280" customWidth="1"/>
    <col min="14083" max="14083" width="51.42578125" style="280" customWidth="1"/>
    <col min="14084" max="14336" width="8.85546875" style="280"/>
    <col min="14337" max="14337" width="16.5703125" style="280" customWidth="1"/>
    <col min="14338" max="14338" width="24.28515625" style="280" customWidth="1"/>
    <col min="14339" max="14339" width="51.42578125" style="280" customWidth="1"/>
    <col min="14340" max="14592" width="8.85546875" style="280"/>
    <col min="14593" max="14593" width="16.5703125" style="280" customWidth="1"/>
    <col min="14594" max="14594" width="24.28515625" style="280" customWidth="1"/>
    <col min="14595" max="14595" width="51.42578125" style="280" customWidth="1"/>
    <col min="14596" max="14848" width="8.85546875" style="280"/>
    <col min="14849" max="14849" width="16.5703125" style="280" customWidth="1"/>
    <col min="14850" max="14850" width="24.28515625" style="280" customWidth="1"/>
    <col min="14851" max="14851" width="51.42578125" style="280" customWidth="1"/>
    <col min="14852" max="15104" width="8.85546875" style="280"/>
    <col min="15105" max="15105" width="16.5703125" style="280" customWidth="1"/>
    <col min="15106" max="15106" width="24.28515625" style="280" customWidth="1"/>
    <col min="15107" max="15107" width="51.42578125" style="280" customWidth="1"/>
    <col min="15108" max="15360" width="8.85546875" style="280"/>
    <col min="15361" max="15361" width="16.5703125" style="280" customWidth="1"/>
    <col min="15362" max="15362" width="24.28515625" style="280" customWidth="1"/>
    <col min="15363" max="15363" width="51.42578125" style="280" customWidth="1"/>
    <col min="15364" max="15616" width="8.85546875" style="280"/>
    <col min="15617" max="15617" width="16.5703125" style="280" customWidth="1"/>
    <col min="15618" max="15618" width="24.28515625" style="280" customWidth="1"/>
    <col min="15619" max="15619" width="51.42578125" style="280" customWidth="1"/>
    <col min="15620" max="15872" width="8.85546875" style="280"/>
    <col min="15873" max="15873" width="16.5703125" style="280" customWidth="1"/>
    <col min="15874" max="15874" width="24.28515625" style="280" customWidth="1"/>
    <col min="15875" max="15875" width="51.42578125" style="280" customWidth="1"/>
    <col min="15876" max="16128" width="8.85546875" style="280"/>
    <col min="16129" max="16129" width="16.5703125" style="280" customWidth="1"/>
    <col min="16130" max="16130" width="24.28515625" style="280" customWidth="1"/>
    <col min="16131" max="16131" width="51.42578125" style="280" customWidth="1"/>
    <col min="16132" max="16384" width="8.85546875" style="280"/>
  </cols>
  <sheetData>
    <row r="1" spans="1:4" s="238" customFormat="1" x14ac:dyDescent="0.2">
      <c r="A1" s="320" t="s">
        <v>357</v>
      </c>
      <c r="B1" s="320"/>
      <c r="C1" s="320"/>
    </row>
    <row r="2" spans="1:4" s="238" customFormat="1" x14ac:dyDescent="0.2">
      <c r="A2" s="320" t="s">
        <v>356</v>
      </c>
      <c r="B2" s="320"/>
      <c r="C2" s="320"/>
    </row>
    <row r="3" spans="1:4" s="238" customFormat="1" x14ac:dyDescent="0.2">
      <c r="A3" s="320" t="s">
        <v>557</v>
      </c>
      <c r="B3" s="320"/>
      <c r="C3" s="320"/>
    </row>
    <row r="4" spans="1:4" s="279" customFormat="1" x14ac:dyDescent="0.2">
      <c r="A4" s="327" t="s">
        <v>403</v>
      </c>
      <c r="B4" s="327"/>
      <c r="C4" s="327"/>
      <c r="D4" s="278"/>
    </row>
    <row r="5" spans="1:4" s="279" customFormat="1" x14ac:dyDescent="0.2">
      <c r="A5" s="327" t="s">
        <v>404</v>
      </c>
      <c r="B5" s="327"/>
      <c r="C5" s="327"/>
      <c r="D5" s="278"/>
    </row>
    <row r="6" spans="1:4" s="238" customFormat="1" x14ac:dyDescent="0.2">
      <c r="A6" s="320" t="s">
        <v>358</v>
      </c>
      <c r="B6" s="320"/>
      <c r="C6" s="320"/>
    </row>
    <row r="7" spans="1:4" ht="15.75" x14ac:dyDescent="0.25">
      <c r="B7" s="281"/>
      <c r="C7" s="282"/>
    </row>
    <row r="8" spans="1:4" ht="15.75" x14ac:dyDescent="0.25">
      <c r="A8" s="321" t="s">
        <v>405</v>
      </c>
      <c r="B8" s="321"/>
      <c r="C8" s="321"/>
    </row>
    <row r="9" spans="1:4" ht="15.75" x14ac:dyDescent="0.25">
      <c r="A9" s="321" t="s">
        <v>406</v>
      </c>
      <c r="B9" s="321"/>
      <c r="C9" s="321"/>
    </row>
    <row r="10" spans="1:4" ht="15" x14ac:dyDescent="0.2">
      <c r="A10" s="283"/>
      <c r="B10" s="284"/>
      <c r="C10" s="283"/>
    </row>
    <row r="11" spans="1:4" ht="42.75" x14ac:dyDescent="0.2">
      <c r="A11" s="285" t="s">
        <v>407</v>
      </c>
      <c r="B11" s="286" t="s">
        <v>360</v>
      </c>
      <c r="C11" s="285" t="s">
        <v>408</v>
      </c>
    </row>
    <row r="12" spans="1:4" ht="14.25" x14ac:dyDescent="0.2">
      <c r="A12" s="322" t="s">
        <v>409</v>
      </c>
      <c r="B12" s="323"/>
      <c r="C12" s="324"/>
    </row>
    <row r="13" spans="1:4" ht="14.25" x14ac:dyDescent="0.2">
      <c r="A13" s="285">
        <v>510</v>
      </c>
      <c r="B13" s="325" t="s">
        <v>410</v>
      </c>
      <c r="C13" s="326"/>
    </row>
    <row r="14" spans="1:4" ht="30" x14ac:dyDescent="0.2">
      <c r="A14" s="287">
        <v>510</v>
      </c>
      <c r="B14" s="288" t="s">
        <v>411</v>
      </c>
      <c r="C14" s="289" t="s">
        <v>412</v>
      </c>
    </row>
    <row r="15" spans="1:4" ht="75" x14ac:dyDescent="0.2">
      <c r="A15" s="287">
        <v>510</v>
      </c>
      <c r="B15" s="288" t="s">
        <v>413</v>
      </c>
      <c r="C15" s="289" t="s">
        <v>414</v>
      </c>
    </row>
    <row r="16" spans="1:4" ht="75" x14ac:dyDescent="0.2">
      <c r="A16" s="287">
        <v>510</v>
      </c>
      <c r="B16" s="288" t="s">
        <v>415</v>
      </c>
      <c r="C16" s="289" t="s">
        <v>414</v>
      </c>
    </row>
    <row r="17" spans="1:3" ht="75" x14ac:dyDescent="0.2">
      <c r="A17" s="287">
        <v>510</v>
      </c>
      <c r="B17" s="288" t="s">
        <v>416</v>
      </c>
      <c r="C17" s="289" t="s">
        <v>417</v>
      </c>
    </row>
    <row r="18" spans="1:3" ht="75" x14ac:dyDescent="0.2">
      <c r="A18" s="287">
        <v>510</v>
      </c>
      <c r="B18" s="288" t="s">
        <v>418</v>
      </c>
      <c r="C18" s="289" t="s">
        <v>417</v>
      </c>
    </row>
    <row r="19" spans="1:3" ht="60" x14ac:dyDescent="0.2">
      <c r="A19" s="287">
        <v>510</v>
      </c>
      <c r="B19" s="288" t="s">
        <v>419</v>
      </c>
      <c r="C19" s="289" t="s">
        <v>420</v>
      </c>
    </row>
    <row r="20" spans="1:3" ht="90" x14ac:dyDescent="0.2">
      <c r="A20" s="287">
        <v>510</v>
      </c>
      <c r="B20" s="288" t="s">
        <v>421</v>
      </c>
      <c r="C20" s="289" t="s">
        <v>422</v>
      </c>
    </row>
    <row r="21" spans="1:3" ht="90" x14ac:dyDescent="0.2">
      <c r="A21" s="287">
        <v>510</v>
      </c>
      <c r="B21" s="288" t="s">
        <v>423</v>
      </c>
      <c r="C21" s="289" t="s">
        <v>422</v>
      </c>
    </row>
    <row r="22" spans="1:3" ht="45" x14ac:dyDescent="0.2">
      <c r="A22" s="287">
        <v>510</v>
      </c>
      <c r="B22" s="288" t="s">
        <v>424</v>
      </c>
      <c r="C22" s="290" t="s">
        <v>425</v>
      </c>
    </row>
    <row r="23" spans="1:3" ht="30" x14ac:dyDescent="0.2">
      <c r="A23" s="287">
        <v>510</v>
      </c>
      <c r="B23" s="288" t="s">
        <v>426</v>
      </c>
      <c r="C23" s="291" t="s">
        <v>427</v>
      </c>
    </row>
    <row r="24" spans="1:3" ht="45" x14ac:dyDescent="0.2">
      <c r="A24" s="287">
        <v>510</v>
      </c>
      <c r="B24" s="288" t="s">
        <v>428</v>
      </c>
      <c r="C24" s="290" t="s">
        <v>429</v>
      </c>
    </row>
    <row r="25" spans="1:3" ht="30" x14ac:dyDescent="0.2">
      <c r="A25" s="287">
        <v>510</v>
      </c>
      <c r="B25" s="288" t="s">
        <v>430</v>
      </c>
      <c r="C25" s="289" t="s">
        <v>431</v>
      </c>
    </row>
    <row r="26" spans="1:3" ht="78.75" customHeight="1" x14ac:dyDescent="0.2">
      <c r="A26" s="287">
        <v>510</v>
      </c>
      <c r="B26" s="288" t="s">
        <v>432</v>
      </c>
      <c r="C26" s="289" t="s">
        <v>433</v>
      </c>
    </row>
    <row r="27" spans="1:3" ht="75" customHeight="1" x14ac:dyDescent="0.2">
      <c r="A27" s="287">
        <v>510</v>
      </c>
      <c r="B27" s="288" t="s">
        <v>434</v>
      </c>
      <c r="C27" s="289" t="s">
        <v>435</v>
      </c>
    </row>
    <row r="28" spans="1:3" ht="90" x14ac:dyDescent="0.2">
      <c r="A28" s="287">
        <v>510</v>
      </c>
      <c r="B28" s="288" t="s">
        <v>436</v>
      </c>
      <c r="C28" s="289" t="s">
        <v>437</v>
      </c>
    </row>
    <row r="29" spans="1:3" ht="45" x14ac:dyDescent="0.2">
      <c r="A29" s="287">
        <v>510</v>
      </c>
      <c r="B29" s="288" t="s">
        <v>438</v>
      </c>
      <c r="C29" s="289" t="s">
        <v>439</v>
      </c>
    </row>
    <row r="30" spans="1:3" ht="60" x14ac:dyDescent="0.2">
      <c r="A30" s="287">
        <v>510</v>
      </c>
      <c r="B30" s="288" t="s">
        <v>440</v>
      </c>
      <c r="C30" s="289" t="s">
        <v>441</v>
      </c>
    </row>
    <row r="31" spans="1:3" ht="90" x14ac:dyDescent="0.2">
      <c r="A31" s="288">
        <v>510</v>
      </c>
      <c r="B31" s="288" t="s">
        <v>442</v>
      </c>
      <c r="C31" s="290" t="s">
        <v>443</v>
      </c>
    </row>
    <row r="32" spans="1:3" ht="75" x14ac:dyDescent="0.2">
      <c r="A32" s="288">
        <v>510</v>
      </c>
      <c r="B32" s="288" t="s">
        <v>444</v>
      </c>
      <c r="C32" s="290" t="s">
        <v>445</v>
      </c>
    </row>
    <row r="33" spans="1:4" ht="75" x14ac:dyDescent="0.2">
      <c r="A33" s="288">
        <v>510</v>
      </c>
      <c r="B33" s="288" t="s">
        <v>446</v>
      </c>
      <c r="C33" s="290" t="s">
        <v>447</v>
      </c>
    </row>
    <row r="34" spans="1:4" ht="45" x14ac:dyDescent="0.2">
      <c r="A34" s="287">
        <v>510</v>
      </c>
      <c r="B34" s="288" t="s">
        <v>448</v>
      </c>
      <c r="C34" s="289" t="s">
        <v>449</v>
      </c>
    </row>
    <row r="35" spans="1:4" ht="30" x14ac:dyDescent="0.2">
      <c r="A35" s="287">
        <v>510</v>
      </c>
      <c r="B35" s="288" t="s">
        <v>450</v>
      </c>
      <c r="C35" s="289" t="s">
        <v>451</v>
      </c>
    </row>
    <row r="36" spans="1:4" ht="15" x14ac:dyDescent="0.2">
      <c r="A36" s="287">
        <v>510</v>
      </c>
      <c r="B36" s="288" t="s">
        <v>452</v>
      </c>
      <c r="C36" s="289" t="s">
        <v>453</v>
      </c>
    </row>
    <row r="37" spans="1:4" ht="30" x14ac:dyDescent="0.25">
      <c r="A37" s="287">
        <v>510</v>
      </c>
      <c r="B37" s="292" t="s">
        <v>454</v>
      </c>
      <c r="C37" s="293" t="s">
        <v>369</v>
      </c>
    </row>
    <row r="38" spans="1:4" ht="30" x14ac:dyDescent="0.25">
      <c r="A38" s="287">
        <v>510</v>
      </c>
      <c r="B38" s="294" t="s">
        <v>455</v>
      </c>
      <c r="C38" s="295" t="s">
        <v>375</v>
      </c>
    </row>
    <row r="39" spans="1:4" ht="30" x14ac:dyDescent="0.25">
      <c r="A39" s="287">
        <v>510</v>
      </c>
      <c r="B39" s="294" t="s">
        <v>456</v>
      </c>
      <c r="C39" s="295" t="s">
        <v>457</v>
      </c>
    </row>
    <row r="40" spans="1:4" ht="15" x14ac:dyDescent="0.25">
      <c r="A40" s="287">
        <v>510</v>
      </c>
      <c r="B40" s="294" t="s">
        <v>458</v>
      </c>
      <c r="C40" s="295" t="s">
        <v>459</v>
      </c>
    </row>
    <row r="41" spans="1:4" ht="60" x14ac:dyDescent="0.25">
      <c r="A41" s="287">
        <v>510</v>
      </c>
      <c r="B41" s="294" t="s">
        <v>460</v>
      </c>
      <c r="C41" s="296" t="s">
        <v>461</v>
      </c>
    </row>
    <row r="42" spans="1:4" ht="45" x14ac:dyDescent="0.25">
      <c r="A42" s="287">
        <v>510</v>
      </c>
      <c r="B42" s="294" t="s">
        <v>462</v>
      </c>
      <c r="C42" s="297" t="s">
        <v>463</v>
      </c>
    </row>
    <row r="43" spans="1:4" ht="45" x14ac:dyDescent="0.25">
      <c r="A43" s="287">
        <v>510</v>
      </c>
      <c r="B43" s="294" t="s">
        <v>465</v>
      </c>
      <c r="C43" s="297" t="s">
        <v>466</v>
      </c>
    </row>
    <row r="44" spans="1:4" ht="90" x14ac:dyDescent="0.2">
      <c r="A44" s="287">
        <v>510</v>
      </c>
      <c r="B44" s="294" t="s">
        <v>467</v>
      </c>
      <c r="C44" s="289" t="s">
        <v>468</v>
      </c>
    </row>
    <row r="45" spans="1:4" s="302" customFormat="1" ht="45" x14ac:dyDescent="0.2">
      <c r="A45" s="299">
        <v>510</v>
      </c>
      <c r="B45" s="300" t="s">
        <v>469</v>
      </c>
      <c r="C45" s="301" t="s">
        <v>533</v>
      </c>
      <c r="D45" s="314"/>
    </row>
    <row r="46" spans="1:4" s="302" customFormat="1" ht="60" x14ac:dyDescent="0.2">
      <c r="A46" s="299">
        <v>510</v>
      </c>
      <c r="B46" s="300" t="s">
        <v>470</v>
      </c>
      <c r="C46" s="301" t="s">
        <v>471</v>
      </c>
      <c r="D46" s="314"/>
    </row>
    <row r="47" spans="1:4" s="302" customFormat="1" ht="66" customHeight="1" x14ac:dyDescent="0.2">
      <c r="A47" s="299">
        <v>510</v>
      </c>
      <c r="B47" s="300" t="s">
        <v>503</v>
      </c>
      <c r="C47" s="301" t="s">
        <v>502</v>
      </c>
      <c r="D47" s="314"/>
    </row>
    <row r="48" spans="1:4" s="302" customFormat="1" ht="30" x14ac:dyDescent="0.2">
      <c r="A48" s="299">
        <v>510</v>
      </c>
      <c r="B48" s="300" t="s">
        <v>472</v>
      </c>
      <c r="C48" s="301" t="s">
        <v>473</v>
      </c>
      <c r="D48" s="314"/>
    </row>
    <row r="49" spans="1:4" ht="30" x14ac:dyDescent="0.2">
      <c r="A49" s="287">
        <v>510</v>
      </c>
      <c r="B49" s="298" t="s">
        <v>474</v>
      </c>
      <c r="C49" s="289" t="s">
        <v>546</v>
      </c>
    </row>
    <row r="50" spans="1:4" s="302" customFormat="1" ht="60" x14ac:dyDescent="0.2">
      <c r="A50" s="299">
        <v>510</v>
      </c>
      <c r="B50" s="300" t="s">
        <v>475</v>
      </c>
      <c r="C50" s="301" t="s">
        <v>476</v>
      </c>
      <c r="D50" s="315"/>
    </row>
    <row r="51" spans="1:4" ht="15" x14ac:dyDescent="0.25">
      <c r="A51" s="287">
        <v>510</v>
      </c>
      <c r="B51" s="294" t="s">
        <v>477</v>
      </c>
      <c r="C51" s="295" t="s">
        <v>478</v>
      </c>
    </row>
    <row r="52" spans="1:4" ht="45" x14ac:dyDescent="0.25">
      <c r="A52" s="287">
        <v>510</v>
      </c>
      <c r="B52" s="294" t="s">
        <v>479</v>
      </c>
      <c r="C52" s="295" t="s">
        <v>480</v>
      </c>
    </row>
    <row r="53" spans="1:4" ht="49.5" customHeight="1" x14ac:dyDescent="0.25">
      <c r="A53" s="287">
        <v>510</v>
      </c>
      <c r="B53" s="294" t="s">
        <v>481</v>
      </c>
      <c r="C53" s="316" t="s">
        <v>482</v>
      </c>
    </row>
    <row r="54" spans="1:4" ht="60" x14ac:dyDescent="0.25">
      <c r="A54" s="287">
        <v>510</v>
      </c>
      <c r="B54" s="294" t="s">
        <v>483</v>
      </c>
      <c r="C54" s="295" t="s">
        <v>484</v>
      </c>
    </row>
    <row r="55" spans="1:4" ht="30" customHeight="1" x14ac:dyDescent="0.2">
      <c r="A55" s="287">
        <v>510</v>
      </c>
      <c r="B55" s="294" t="s">
        <v>536</v>
      </c>
      <c r="C55" s="289" t="s">
        <v>535</v>
      </c>
    </row>
    <row r="56" spans="1:4" ht="45" x14ac:dyDescent="0.25">
      <c r="A56" s="287">
        <v>510</v>
      </c>
      <c r="B56" s="294" t="s">
        <v>485</v>
      </c>
      <c r="C56" s="295" t="s">
        <v>393</v>
      </c>
    </row>
    <row r="57" spans="1:4" ht="15" x14ac:dyDescent="0.25">
      <c r="A57" s="287">
        <v>510</v>
      </c>
      <c r="B57" s="303" t="s">
        <v>486</v>
      </c>
      <c r="C57" s="304" t="s">
        <v>487</v>
      </c>
    </row>
    <row r="58" spans="1:4" ht="60" x14ac:dyDescent="0.25">
      <c r="A58" s="287">
        <v>510</v>
      </c>
      <c r="B58" s="294" t="s">
        <v>488</v>
      </c>
      <c r="C58" s="295" t="s">
        <v>489</v>
      </c>
    </row>
    <row r="59" spans="1:4" ht="60.75" customHeight="1" x14ac:dyDescent="0.25">
      <c r="A59" s="287">
        <v>510</v>
      </c>
      <c r="B59" s="294" t="s">
        <v>505</v>
      </c>
      <c r="C59" s="295" t="s">
        <v>504</v>
      </c>
    </row>
    <row r="60" spans="1:4" ht="30" x14ac:dyDescent="0.25">
      <c r="A60" s="287">
        <v>510</v>
      </c>
      <c r="B60" s="294" t="s">
        <v>490</v>
      </c>
      <c r="C60" s="295" t="s">
        <v>491</v>
      </c>
    </row>
    <row r="61" spans="1:4" ht="45" x14ac:dyDescent="0.25">
      <c r="A61" s="287">
        <v>510</v>
      </c>
      <c r="B61" s="294" t="s">
        <v>492</v>
      </c>
      <c r="C61" s="295" t="s">
        <v>493</v>
      </c>
    </row>
    <row r="62" spans="1:4" ht="30" x14ac:dyDescent="0.25">
      <c r="A62" s="287">
        <v>510</v>
      </c>
      <c r="B62" s="294" t="s">
        <v>494</v>
      </c>
      <c r="C62" s="295" t="s">
        <v>398</v>
      </c>
    </row>
    <row r="63" spans="1:4" ht="90" x14ac:dyDescent="0.25">
      <c r="A63" s="287">
        <v>510</v>
      </c>
      <c r="B63" s="292" t="s">
        <v>495</v>
      </c>
      <c r="C63" s="293" t="s">
        <v>496</v>
      </c>
    </row>
    <row r="64" spans="1:4" ht="45" x14ac:dyDescent="0.25">
      <c r="A64" s="287">
        <v>510</v>
      </c>
      <c r="B64" s="292" t="s">
        <v>497</v>
      </c>
      <c r="C64" s="293" t="s">
        <v>402</v>
      </c>
    </row>
    <row r="65" spans="1:3" ht="45" x14ac:dyDescent="0.25">
      <c r="A65" s="287">
        <v>510</v>
      </c>
      <c r="B65" s="292" t="s">
        <v>498</v>
      </c>
      <c r="C65" s="293" t="s">
        <v>499</v>
      </c>
    </row>
    <row r="66" spans="1:3" ht="45" x14ac:dyDescent="0.25">
      <c r="A66" s="287">
        <v>510</v>
      </c>
      <c r="B66" s="292" t="s">
        <v>500</v>
      </c>
      <c r="C66" s="293" t="s">
        <v>501</v>
      </c>
    </row>
  </sheetData>
  <mergeCells count="10">
    <mergeCell ref="A8:C8"/>
    <mergeCell ref="A9:C9"/>
    <mergeCell ref="A12:C12"/>
    <mergeCell ref="B13:C13"/>
    <mergeCell ref="A1:C1"/>
    <mergeCell ref="A2:C2"/>
    <mergeCell ref="A3:C3"/>
    <mergeCell ref="A4:C4"/>
    <mergeCell ref="A5:C5"/>
    <mergeCell ref="A6:C6"/>
  </mergeCells>
  <pageMargins left="0" right="0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B373"/>
  <sheetViews>
    <sheetView tabSelected="1" topLeftCell="A10" zoomScale="140" zoomScaleNormal="140" workbookViewId="0">
      <selection activeCell="A372" sqref="A372"/>
    </sheetView>
  </sheetViews>
  <sheetFormatPr defaultRowHeight="12.75" x14ac:dyDescent="0.2"/>
  <cols>
    <col min="1" max="1" width="56.140625" style="1" customWidth="1"/>
    <col min="2" max="3" width="6.7109375" style="88" customWidth="1"/>
    <col min="4" max="4" width="12.85546875" style="88" customWidth="1"/>
    <col min="5" max="5" width="6" style="88" customWidth="1"/>
    <col min="6" max="6" width="14.140625" style="90" customWidth="1"/>
    <col min="7" max="7" width="14.140625" style="90" hidden="1" customWidth="1"/>
    <col min="8" max="8" width="9.140625" style="1" customWidth="1"/>
    <col min="9" max="9" width="11.140625" style="93" customWidth="1"/>
    <col min="10" max="248" width="9.140625" style="1"/>
    <col min="249" max="249" width="50.85546875" style="1" customWidth="1"/>
    <col min="250" max="251" width="6.7109375" style="1" customWidth="1"/>
    <col min="252" max="252" width="12.85546875" style="1" customWidth="1"/>
    <col min="253" max="253" width="6" style="1" customWidth="1"/>
    <col min="254" max="255" width="14.140625" style="1" customWidth="1"/>
    <col min="256" max="256" width="9.140625" style="1"/>
    <col min="257" max="257" width="50.85546875" style="1" customWidth="1"/>
    <col min="258" max="259" width="6.7109375" style="1" customWidth="1"/>
    <col min="260" max="260" width="12.85546875" style="1" customWidth="1"/>
    <col min="261" max="261" width="6" style="1" customWidth="1"/>
    <col min="262" max="262" width="14.140625" style="1" customWidth="1"/>
    <col min="263" max="263" width="0" style="1" hidden="1" customWidth="1"/>
    <col min="264" max="265" width="9.140625" style="1" customWidth="1"/>
    <col min="266" max="504" width="9.140625" style="1"/>
    <col min="505" max="505" width="50.85546875" style="1" customWidth="1"/>
    <col min="506" max="507" width="6.7109375" style="1" customWidth="1"/>
    <col min="508" max="508" width="12.85546875" style="1" customWidth="1"/>
    <col min="509" max="509" width="6" style="1" customWidth="1"/>
    <col min="510" max="511" width="14.140625" style="1" customWidth="1"/>
    <col min="512" max="512" width="9.140625" style="1"/>
    <col min="513" max="513" width="50.85546875" style="1" customWidth="1"/>
    <col min="514" max="515" width="6.7109375" style="1" customWidth="1"/>
    <col min="516" max="516" width="12.85546875" style="1" customWidth="1"/>
    <col min="517" max="517" width="6" style="1" customWidth="1"/>
    <col min="518" max="518" width="14.140625" style="1" customWidth="1"/>
    <col min="519" max="519" width="0" style="1" hidden="1" customWidth="1"/>
    <col min="520" max="521" width="9.140625" style="1" customWidth="1"/>
    <col min="522" max="760" width="9.140625" style="1"/>
    <col min="761" max="761" width="50.85546875" style="1" customWidth="1"/>
    <col min="762" max="763" width="6.7109375" style="1" customWidth="1"/>
    <col min="764" max="764" width="12.85546875" style="1" customWidth="1"/>
    <col min="765" max="765" width="6" style="1" customWidth="1"/>
    <col min="766" max="767" width="14.140625" style="1" customWidth="1"/>
    <col min="768" max="768" width="9.140625" style="1"/>
    <col min="769" max="769" width="50.85546875" style="1" customWidth="1"/>
    <col min="770" max="771" width="6.7109375" style="1" customWidth="1"/>
    <col min="772" max="772" width="12.85546875" style="1" customWidth="1"/>
    <col min="773" max="773" width="6" style="1" customWidth="1"/>
    <col min="774" max="774" width="14.140625" style="1" customWidth="1"/>
    <col min="775" max="775" width="0" style="1" hidden="1" customWidth="1"/>
    <col min="776" max="777" width="9.140625" style="1" customWidth="1"/>
    <col min="778" max="1016" width="9.140625" style="1"/>
    <col min="1017" max="1017" width="50.85546875" style="1" customWidth="1"/>
    <col min="1018" max="1019" width="6.7109375" style="1" customWidth="1"/>
    <col min="1020" max="1020" width="12.85546875" style="1" customWidth="1"/>
    <col min="1021" max="1021" width="6" style="1" customWidth="1"/>
    <col min="1022" max="1023" width="14.140625" style="1" customWidth="1"/>
    <col min="1024" max="1024" width="9.140625" style="1"/>
    <col min="1025" max="1025" width="50.85546875" style="1" customWidth="1"/>
    <col min="1026" max="1027" width="6.7109375" style="1" customWidth="1"/>
    <col min="1028" max="1028" width="12.85546875" style="1" customWidth="1"/>
    <col min="1029" max="1029" width="6" style="1" customWidth="1"/>
    <col min="1030" max="1030" width="14.140625" style="1" customWidth="1"/>
    <col min="1031" max="1031" width="0" style="1" hidden="1" customWidth="1"/>
    <col min="1032" max="1033" width="9.140625" style="1" customWidth="1"/>
    <col min="1034" max="1272" width="9.140625" style="1"/>
    <col min="1273" max="1273" width="50.85546875" style="1" customWidth="1"/>
    <col min="1274" max="1275" width="6.7109375" style="1" customWidth="1"/>
    <col min="1276" max="1276" width="12.85546875" style="1" customWidth="1"/>
    <col min="1277" max="1277" width="6" style="1" customWidth="1"/>
    <col min="1278" max="1279" width="14.140625" style="1" customWidth="1"/>
    <col min="1280" max="1280" width="9.140625" style="1"/>
    <col min="1281" max="1281" width="50.85546875" style="1" customWidth="1"/>
    <col min="1282" max="1283" width="6.7109375" style="1" customWidth="1"/>
    <col min="1284" max="1284" width="12.85546875" style="1" customWidth="1"/>
    <col min="1285" max="1285" width="6" style="1" customWidth="1"/>
    <col min="1286" max="1286" width="14.140625" style="1" customWidth="1"/>
    <col min="1287" max="1287" width="0" style="1" hidden="1" customWidth="1"/>
    <col min="1288" max="1289" width="9.140625" style="1" customWidth="1"/>
    <col min="1290" max="1528" width="9.140625" style="1"/>
    <col min="1529" max="1529" width="50.85546875" style="1" customWidth="1"/>
    <col min="1530" max="1531" width="6.7109375" style="1" customWidth="1"/>
    <col min="1532" max="1532" width="12.85546875" style="1" customWidth="1"/>
    <col min="1533" max="1533" width="6" style="1" customWidth="1"/>
    <col min="1534" max="1535" width="14.140625" style="1" customWidth="1"/>
    <col min="1536" max="1536" width="9.140625" style="1"/>
    <col min="1537" max="1537" width="50.85546875" style="1" customWidth="1"/>
    <col min="1538" max="1539" width="6.7109375" style="1" customWidth="1"/>
    <col min="1540" max="1540" width="12.85546875" style="1" customWidth="1"/>
    <col min="1541" max="1541" width="6" style="1" customWidth="1"/>
    <col min="1542" max="1542" width="14.140625" style="1" customWidth="1"/>
    <col min="1543" max="1543" width="0" style="1" hidden="1" customWidth="1"/>
    <col min="1544" max="1545" width="9.140625" style="1" customWidth="1"/>
    <col min="1546" max="1784" width="9.140625" style="1"/>
    <col min="1785" max="1785" width="50.85546875" style="1" customWidth="1"/>
    <col min="1786" max="1787" width="6.7109375" style="1" customWidth="1"/>
    <col min="1788" max="1788" width="12.85546875" style="1" customWidth="1"/>
    <col min="1789" max="1789" width="6" style="1" customWidth="1"/>
    <col min="1790" max="1791" width="14.140625" style="1" customWidth="1"/>
    <col min="1792" max="1792" width="9.140625" style="1"/>
    <col min="1793" max="1793" width="50.85546875" style="1" customWidth="1"/>
    <col min="1794" max="1795" width="6.7109375" style="1" customWidth="1"/>
    <col min="1796" max="1796" width="12.85546875" style="1" customWidth="1"/>
    <col min="1797" max="1797" width="6" style="1" customWidth="1"/>
    <col min="1798" max="1798" width="14.140625" style="1" customWidth="1"/>
    <col min="1799" max="1799" width="0" style="1" hidden="1" customWidth="1"/>
    <col min="1800" max="1801" width="9.140625" style="1" customWidth="1"/>
    <col min="1802" max="2040" width="9.140625" style="1"/>
    <col min="2041" max="2041" width="50.85546875" style="1" customWidth="1"/>
    <col min="2042" max="2043" width="6.7109375" style="1" customWidth="1"/>
    <col min="2044" max="2044" width="12.85546875" style="1" customWidth="1"/>
    <col min="2045" max="2045" width="6" style="1" customWidth="1"/>
    <col min="2046" max="2047" width="14.140625" style="1" customWidth="1"/>
    <col min="2048" max="2048" width="9.140625" style="1"/>
    <col min="2049" max="2049" width="50.85546875" style="1" customWidth="1"/>
    <col min="2050" max="2051" width="6.7109375" style="1" customWidth="1"/>
    <col min="2052" max="2052" width="12.85546875" style="1" customWidth="1"/>
    <col min="2053" max="2053" width="6" style="1" customWidth="1"/>
    <col min="2054" max="2054" width="14.140625" style="1" customWidth="1"/>
    <col min="2055" max="2055" width="0" style="1" hidden="1" customWidth="1"/>
    <col min="2056" max="2057" width="9.140625" style="1" customWidth="1"/>
    <col min="2058" max="2296" width="9.140625" style="1"/>
    <col min="2297" max="2297" width="50.85546875" style="1" customWidth="1"/>
    <col min="2298" max="2299" width="6.7109375" style="1" customWidth="1"/>
    <col min="2300" max="2300" width="12.85546875" style="1" customWidth="1"/>
    <col min="2301" max="2301" width="6" style="1" customWidth="1"/>
    <col min="2302" max="2303" width="14.140625" style="1" customWidth="1"/>
    <col min="2304" max="2304" width="9.140625" style="1"/>
    <col min="2305" max="2305" width="50.85546875" style="1" customWidth="1"/>
    <col min="2306" max="2307" width="6.7109375" style="1" customWidth="1"/>
    <col min="2308" max="2308" width="12.85546875" style="1" customWidth="1"/>
    <col min="2309" max="2309" width="6" style="1" customWidth="1"/>
    <col min="2310" max="2310" width="14.140625" style="1" customWidth="1"/>
    <col min="2311" max="2311" width="0" style="1" hidden="1" customWidth="1"/>
    <col min="2312" max="2313" width="9.140625" style="1" customWidth="1"/>
    <col min="2314" max="2552" width="9.140625" style="1"/>
    <col min="2553" max="2553" width="50.85546875" style="1" customWidth="1"/>
    <col min="2554" max="2555" width="6.7109375" style="1" customWidth="1"/>
    <col min="2556" max="2556" width="12.85546875" style="1" customWidth="1"/>
    <col min="2557" max="2557" width="6" style="1" customWidth="1"/>
    <col min="2558" max="2559" width="14.140625" style="1" customWidth="1"/>
    <col min="2560" max="2560" width="9.140625" style="1"/>
    <col min="2561" max="2561" width="50.85546875" style="1" customWidth="1"/>
    <col min="2562" max="2563" width="6.7109375" style="1" customWidth="1"/>
    <col min="2564" max="2564" width="12.85546875" style="1" customWidth="1"/>
    <col min="2565" max="2565" width="6" style="1" customWidth="1"/>
    <col min="2566" max="2566" width="14.140625" style="1" customWidth="1"/>
    <col min="2567" max="2567" width="0" style="1" hidden="1" customWidth="1"/>
    <col min="2568" max="2569" width="9.140625" style="1" customWidth="1"/>
    <col min="2570" max="2808" width="9.140625" style="1"/>
    <col min="2809" max="2809" width="50.85546875" style="1" customWidth="1"/>
    <col min="2810" max="2811" width="6.7109375" style="1" customWidth="1"/>
    <col min="2812" max="2812" width="12.85546875" style="1" customWidth="1"/>
    <col min="2813" max="2813" width="6" style="1" customWidth="1"/>
    <col min="2814" max="2815" width="14.140625" style="1" customWidth="1"/>
    <col min="2816" max="2816" width="9.140625" style="1"/>
    <col min="2817" max="2817" width="50.85546875" style="1" customWidth="1"/>
    <col min="2818" max="2819" width="6.7109375" style="1" customWidth="1"/>
    <col min="2820" max="2820" width="12.85546875" style="1" customWidth="1"/>
    <col min="2821" max="2821" width="6" style="1" customWidth="1"/>
    <col min="2822" max="2822" width="14.140625" style="1" customWidth="1"/>
    <col min="2823" max="2823" width="0" style="1" hidden="1" customWidth="1"/>
    <col min="2824" max="2825" width="9.140625" style="1" customWidth="1"/>
    <col min="2826" max="3064" width="9.140625" style="1"/>
    <col min="3065" max="3065" width="50.85546875" style="1" customWidth="1"/>
    <col min="3066" max="3067" width="6.7109375" style="1" customWidth="1"/>
    <col min="3068" max="3068" width="12.85546875" style="1" customWidth="1"/>
    <col min="3069" max="3069" width="6" style="1" customWidth="1"/>
    <col min="3070" max="3071" width="14.140625" style="1" customWidth="1"/>
    <col min="3072" max="3072" width="9.140625" style="1"/>
    <col min="3073" max="3073" width="50.85546875" style="1" customWidth="1"/>
    <col min="3074" max="3075" width="6.7109375" style="1" customWidth="1"/>
    <col min="3076" max="3076" width="12.85546875" style="1" customWidth="1"/>
    <col min="3077" max="3077" width="6" style="1" customWidth="1"/>
    <col min="3078" max="3078" width="14.140625" style="1" customWidth="1"/>
    <col min="3079" max="3079" width="0" style="1" hidden="1" customWidth="1"/>
    <col min="3080" max="3081" width="9.140625" style="1" customWidth="1"/>
    <col min="3082" max="3320" width="9.140625" style="1"/>
    <col min="3321" max="3321" width="50.85546875" style="1" customWidth="1"/>
    <col min="3322" max="3323" width="6.7109375" style="1" customWidth="1"/>
    <col min="3324" max="3324" width="12.85546875" style="1" customWidth="1"/>
    <col min="3325" max="3325" width="6" style="1" customWidth="1"/>
    <col min="3326" max="3327" width="14.140625" style="1" customWidth="1"/>
    <col min="3328" max="3328" width="9.140625" style="1"/>
    <col min="3329" max="3329" width="50.85546875" style="1" customWidth="1"/>
    <col min="3330" max="3331" width="6.7109375" style="1" customWidth="1"/>
    <col min="3332" max="3332" width="12.85546875" style="1" customWidth="1"/>
    <col min="3333" max="3333" width="6" style="1" customWidth="1"/>
    <col min="3334" max="3334" width="14.140625" style="1" customWidth="1"/>
    <col min="3335" max="3335" width="0" style="1" hidden="1" customWidth="1"/>
    <col min="3336" max="3337" width="9.140625" style="1" customWidth="1"/>
    <col min="3338" max="3576" width="9.140625" style="1"/>
    <col min="3577" max="3577" width="50.85546875" style="1" customWidth="1"/>
    <col min="3578" max="3579" width="6.7109375" style="1" customWidth="1"/>
    <col min="3580" max="3580" width="12.85546875" style="1" customWidth="1"/>
    <col min="3581" max="3581" width="6" style="1" customWidth="1"/>
    <col min="3582" max="3583" width="14.140625" style="1" customWidth="1"/>
    <col min="3584" max="3584" width="9.140625" style="1"/>
    <col min="3585" max="3585" width="50.85546875" style="1" customWidth="1"/>
    <col min="3586" max="3587" width="6.7109375" style="1" customWidth="1"/>
    <col min="3588" max="3588" width="12.85546875" style="1" customWidth="1"/>
    <col min="3589" max="3589" width="6" style="1" customWidth="1"/>
    <col min="3590" max="3590" width="14.140625" style="1" customWidth="1"/>
    <col min="3591" max="3591" width="0" style="1" hidden="1" customWidth="1"/>
    <col min="3592" max="3593" width="9.140625" style="1" customWidth="1"/>
    <col min="3594" max="3832" width="9.140625" style="1"/>
    <col min="3833" max="3833" width="50.85546875" style="1" customWidth="1"/>
    <col min="3834" max="3835" width="6.7109375" style="1" customWidth="1"/>
    <col min="3836" max="3836" width="12.85546875" style="1" customWidth="1"/>
    <col min="3837" max="3837" width="6" style="1" customWidth="1"/>
    <col min="3838" max="3839" width="14.140625" style="1" customWidth="1"/>
    <col min="3840" max="3840" width="9.140625" style="1"/>
    <col min="3841" max="3841" width="50.85546875" style="1" customWidth="1"/>
    <col min="3842" max="3843" width="6.7109375" style="1" customWidth="1"/>
    <col min="3844" max="3844" width="12.85546875" style="1" customWidth="1"/>
    <col min="3845" max="3845" width="6" style="1" customWidth="1"/>
    <col min="3846" max="3846" width="14.140625" style="1" customWidth="1"/>
    <col min="3847" max="3847" width="0" style="1" hidden="1" customWidth="1"/>
    <col min="3848" max="3849" width="9.140625" style="1" customWidth="1"/>
    <col min="3850" max="4088" width="9.140625" style="1"/>
    <col min="4089" max="4089" width="50.85546875" style="1" customWidth="1"/>
    <col min="4090" max="4091" width="6.7109375" style="1" customWidth="1"/>
    <col min="4092" max="4092" width="12.85546875" style="1" customWidth="1"/>
    <col min="4093" max="4093" width="6" style="1" customWidth="1"/>
    <col min="4094" max="4095" width="14.140625" style="1" customWidth="1"/>
    <col min="4096" max="4096" width="9.140625" style="1"/>
    <col min="4097" max="4097" width="50.85546875" style="1" customWidth="1"/>
    <col min="4098" max="4099" width="6.7109375" style="1" customWidth="1"/>
    <col min="4100" max="4100" width="12.85546875" style="1" customWidth="1"/>
    <col min="4101" max="4101" width="6" style="1" customWidth="1"/>
    <col min="4102" max="4102" width="14.140625" style="1" customWidth="1"/>
    <col min="4103" max="4103" width="0" style="1" hidden="1" customWidth="1"/>
    <col min="4104" max="4105" width="9.140625" style="1" customWidth="1"/>
    <col min="4106" max="4344" width="9.140625" style="1"/>
    <col min="4345" max="4345" width="50.85546875" style="1" customWidth="1"/>
    <col min="4346" max="4347" width="6.7109375" style="1" customWidth="1"/>
    <col min="4348" max="4348" width="12.85546875" style="1" customWidth="1"/>
    <col min="4349" max="4349" width="6" style="1" customWidth="1"/>
    <col min="4350" max="4351" width="14.140625" style="1" customWidth="1"/>
    <col min="4352" max="4352" width="9.140625" style="1"/>
    <col min="4353" max="4353" width="50.85546875" style="1" customWidth="1"/>
    <col min="4354" max="4355" width="6.7109375" style="1" customWidth="1"/>
    <col min="4356" max="4356" width="12.85546875" style="1" customWidth="1"/>
    <col min="4357" max="4357" width="6" style="1" customWidth="1"/>
    <col min="4358" max="4358" width="14.140625" style="1" customWidth="1"/>
    <col min="4359" max="4359" width="0" style="1" hidden="1" customWidth="1"/>
    <col min="4360" max="4361" width="9.140625" style="1" customWidth="1"/>
    <col min="4362" max="4600" width="9.140625" style="1"/>
    <col min="4601" max="4601" width="50.85546875" style="1" customWidth="1"/>
    <col min="4602" max="4603" width="6.7109375" style="1" customWidth="1"/>
    <col min="4604" max="4604" width="12.85546875" style="1" customWidth="1"/>
    <col min="4605" max="4605" width="6" style="1" customWidth="1"/>
    <col min="4606" max="4607" width="14.140625" style="1" customWidth="1"/>
    <col min="4608" max="4608" width="9.140625" style="1"/>
    <col min="4609" max="4609" width="50.85546875" style="1" customWidth="1"/>
    <col min="4610" max="4611" width="6.7109375" style="1" customWidth="1"/>
    <col min="4612" max="4612" width="12.85546875" style="1" customWidth="1"/>
    <col min="4613" max="4613" width="6" style="1" customWidth="1"/>
    <col min="4614" max="4614" width="14.140625" style="1" customWidth="1"/>
    <col min="4615" max="4615" width="0" style="1" hidden="1" customWidth="1"/>
    <col min="4616" max="4617" width="9.140625" style="1" customWidth="1"/>
    <col min="4618" max="4856" width="9.140625" style="1"/>
    <col min="4857" max="4857" width="50.85546875" style="1" customWidth="1"/>
    <col min="4858" max="4859" width="6.7109375" style="1" customWidth="1"/>
    <col min="4860" max="4860" width="12.85546875" style="1" customWidth="1"/>
    <col min="4861" max="4861" width="6" style="1" customWidth="1"/>
    <col min="4862" max="4863" width="14.140625" style="1" customWidth="1"/>
    <col min="4864" max="4864" width="9.140625" style="1"/>
    <col min="4865" max="4865" width="50.85546875" style="1" customWidth="1"/>
    <col min="4866" max="4867" width="6.7109375" style="1" customWidth="1"/>
    <col min="4868" max="4868" width="12.85546875" style="1" customWidth="1"/>
    <col min="4869" max="4869" width="6" style="1" customWidth="1"/>
    <col min="4870" max="4870" width="14.140625" style="1" customWidth="1"/>
    <col min="4871" max="4871" width="0" style="1" hidden="1" customWidth="1"/>
    <col min="4872" max="4873" width="9.140625" style="1" customWidth="1"/>
    <col min="4874" max="5112" width="9.140625" style="1"/>
    <col min="5113" max="5113" width="50.85546875" style="1" customWidth="1"/>
    <col min="5114" max="5115" width="6.7109375" style="1" customWidth="1"/>
    <col min="5116" max="5116" width="12.85546875" style="1" customWidth="1"/>
    <col min="5117" max="5117" width="6" style="1" customWidth="1"/>
    <col min="5118" max="5119" width="14.140625" style="1" customWidth="1"/>
    <col min="5120" max="5120" width="9.140625" style="1"/>
    <col min="5121" max="5121" width="50.85546875" style="1" customWidth="1"/>
    <col min="5122" max="5123" width="6.7109375" style="1" customWidth="1"/>
    <col min="5124" max="5124" width="12.85546875" style="1" customWidth="1"/>
    <col min="5125" max="5125" width="6" style="1" customWidth="1"/>
    <col min="5126" max="5126" width="14.140625" style="1" customWidth="1"/>
    <col min="5127" max="5127" width="0" style="1" hidden="1" customWidth="1"/>
    <col min="5128" max="5129" width="9.140625" style="1" customWidth="1"/>
    <col min="5130" max="5368" width="9.140625" style="1"/>
    <col min="5369" max="5369" width="50.85546875" style="1" customWidth="1"/>
    <col min="5370" max="5371" width="6.7109375" style="1" customWidth="1"/>
    <col min="5372" max="5372" width="12.85546875" style="1" customWidth="1"/>
    <col min="5373" max="5373" width="6" style="1" customWidth="1"/>
    <col min="5374" max="5375" width="14.140625" style="1" customWidth="1"/>
    <col min="5376" max="5376" width="9.140625" style="1"/>
    <col min="5377" max="5377" width="50.85546875" style="1" customWidth="1"/>
    <col min="5378" max="5379" width="6.7109375" style="1" customWidth="1"/>
    <col min="5380" max="5380" width="12.85546875" style="1" customWidth="1"/>
    <col min="5381" max="5381" width="6" style="1" customWidth="1"/>
    <col min="5382" max="5382" width="14.140625" style="1" customWidth="1"/>
    <col min="5383" max="5383" width="0" style="1" hidden="1" customWidth="1"/>
    <col min="5384" max="5385" width="9.140625" style="1" customWidth="1"/>
    <col min="5386" max="5624" width="9.140625" style="1"/>
    <col min="5625" max="5625" width="50.85546875" style="1" customWidth="1"/>
    <col min="5626" max="5627" width="6.7109375" style="1" customWidth="1"/>
    <col min="5628" max="5628" width="12.85546875" style="1" customWidth="1"/>
    <col min="5629" max="5629" width="6" style="1" customWidth="1"/>
    <col min="5630" max="5631" width="14.140625" style="1" customWidth="1"/>
    <col min="5632" max="5632" width="9.140625" style="1"/>
    <col min="5633" max="5633" width="50.85546875" style="1" customWidth="1"/>
    <col min="5634" max="5635" width="6.7109375" style="1" customWidth="1"/>
    <col min="5636" max="5636" width="12.85546875" style="1" customWidth="1"/>
    <col min="5637" max="5637" width="6" style="1" customWidth="1"/>
    <col min="5638" max="5638" width="14.140625" style="1" customWidth="1"/>
    <col min="5639" max="5639" width="0" style="1" hidden="1" customWidth="1"/>
    <col min="5640" max="5641" width="9.140625" style="1" customWidth="1"/>
    <col min="5642" max="5880" width="9.140625" style="1"/>
    <col min="5881" max="5881" width="50.85546875" style="1" customWidth="1"/>
    <col min="5882" max="5883" width="6.7109375" style="1" customWidth="1"/>
    <col min="5884" max="5884" width="12.85546875" style="1" customWidth="1"/>
    <col min="5885" max="5885" width="6" style="1" customWidth="1"/>
    <col min="5886" max="5887" width="14.140625" style="1" customWidth="1"/>
    <col min="5888" max="5888" width="9.140625" style="1"/>
    <col min="5889" max="5889" width="50.85546875" style="1" customWidth="1"/>
    <col min="5890" max="5891" width="6.7109375" style="1" customWidth="1"/>
    <col min="5892" max="5892" width="12.85546875" style="1" customWidth="1"/>
    <col min="5893" max="5893" width="6" style="1" customWidth="1"/>
    <col min="5894" max="5894" width="14.140625" style="1" customWidth="1"/>
    <col min="5895" max="5895" width="0" style="1" hidden="1" customWidth="1"/>
    <col min="5896" max="5897" width="9.140625" style="1" customWidth="1"/>
    <col min="5898" max="6136" width="9.140625" style="1"/>
    <col min="6137" max="6137" width="50.85546875" style="1" customWidth="1"/>
    <col min="6138" max="6139" width="6.7109375" style="1" customWidth="1"/>
    <col min="6140" max="6140" width="12.85546875" style="1" customWidth="1"/>
    <col min="6141" max="6141" width="6" style="1" customWidth="1"/>
    <col min="6142" max="6143" width="14.140625" style="1" customWidth="1"/>
    <col min="6144" max="6144" width="9.140625" style="1"/>
    <col min="6145" max="6145" width="50.85546875" style="1" customWidth="1"/>
    <col min="6146" max="6147" width="6.7109375" style="1" customWidth="1"/>
    <col min="6148" max="6148" width="12.85546875" style="1" customWidth="1"/>
    <col min="6149" max="6149" width="6" style="1" customWidth="1"/>
    <col min="6150" max="6150" width="14.140625" style="1" customWidth="1"/>
    <col min="6151" max="6151" width="0" style="1" hidden="1" customWidth="1"/>
    <col min="6152" max="6153" width="9.140625" style="1" customWidth="1"/>
    <col min="6154" max="6392" width="9.140625" style="1"/>
    <col min="6393" max="6393" width="50.85546875" style="1" customWidth="1"/>
    <col min="6394" max="6395" width="6.7109375" style="1" customWidth="1"/>
    <col min="6396" max="6396" width="12.85546875" style="1" customWidth="1"/>
    <col min="6397" max="6397" width="6" style="1" customWidth="1"/>
    <col min="6398" max="6399" width="14.140625" style="1" customWidth="1"/>
    <col min="6400" max="6400" width="9.140625" style="1"/>
    <col min="6401" max="6401" width="50.85546875" style="1" customWidth="1"/>
    <col min="6402" max="6403" width="6.7109375" style="1" customWidth="1"/>
    <col min="6404" max="6404" width="12.85546875" style="1" customWidth="1"/>
    <col min="6405" max="6405" width="6" style="1" customWidth="1"/>
    <col min="6406" max="6406" width="14.140625" style="1" customWidth="1"/>
    <col min="6407" max="6407" width="0" style="1" hidden="1" customWidth="1"/>
    <col min="6408" max="6409" width="9.140625" style="1" customWidth="1"/>
    <col min="6410" max="6648" width="9.140625" style="1"/>
    <col min="6649" max="6649" width="50.85546875" style="1" customWidth="1"/>
    <col min="6650" max="6651" width="6.7109375" style="1" customWidth="1"/>
    <col min="6652" max="6652" width="12.85546875" style="1" customWidth="1"/>
    <col min="6653" max="6653" width="6" style="1" customWidth="1"/>
    <col min="6654" max="6655" width="14.140625" style="1" customWidth="1"/>
    <col min="6656" max="6656" width="9.140625" style="1"/>
    <col min="6657" max="6657" width="50.85546875" style="1" customWidth="1"/>
    <col min="6658" max="6659" width="6.7109375" style="1" customWidth="1"/>
    <col min="6660" max="6660" width="12.85546875" style="1" customWidth="1"/>
    <col min="6661" max="6661" width="6" style="1" customWidth="1"/>
    <col min="6662" max="6662" width="14.140625" style="1" customWidth="1"/>
    <col min="6663" max="6663" width="0" style="1" hidden="1" customWidth="1"/>
    <col min="6664" max="6665" width="9.140625" style="1" customWidth="1"/>
    <col min="6666" max="6904" width="9.140625" style="1"/>
    <col min="6905" max="6905" width="50.85546875" style="1" customWidth="1"/>
    <col min="6906" max="6907" width="6.7109375" style="1" customWidth="1"/>
    <col min="6908" max="6908" width="12.85546875" style="1" customWidth="1"/>
    <col min="6909" max="6909" width="6" style="1" customWidth="1"/>
    <col min="6910" max="6911" width="14.140625" style="1" customWidth="1"/>
    <col min="6912" max="6912" width="9.140625" style="1"/>
    <col min="6913" max="6913" width="50.85546875" style="1" customWidth="1"/>
    <col min="6914" max="6915" width="6.7109375" style="1" customWidth="1"/>
    <col min="6916" max="6916" width="12.85546875" style="1" customWidth="1"/>
    <col min="6917" max="6917" width="6" style="1" customWidth="1"/>
    <col min="6918" max="6918" width="14.140625" style="1" customWidth="1"/>
    <col min="6919" max="6919" width="0" style="1" hidden="1" customWidth="1"/>
    <col min="6920" max="6921" width="9.140625" style="1" customWidth="1"/>
    <col min="6922" max="7160" width="9.140625" style="1"/>
    <col min="7161" max="7161" width="50.85546875" style="1" customWidth="1"/>
    <col min="7162" max="7163" width="6.7109375" style="1" customWidth="1"/>
    <col min="7164" max="7164" width="12.85546875" style="1" customWidth="1"/>
    <col min="7165" max="7165" width="6" style="1" customWidth="1"/>
    <col min="7166" max="7167" width="14.140625" style="1" customWidth="1"/>
    <col min="7168" max="7168" width="9.140625" style="1"/>
    <col min="7169" max="7169" width="50.85546875" style="1" customWidth="1"/>
    <col min="7170" max="7171" width="6.7109375" style="1" customWidth="1"/>
    <col min="7172" max="7172" width="12.85546875" style="1" customWidth="1"/>
    <col min="7173" max="7173" width="6" style="1" customWidth="1"/>
    <col min="7174" max="7174" width="14.140625" style="1" customWidth="1"/>
    <col min="7175" max="7175" width="0" style="1" hidden="1" customWidth="1"/>
    <col min="7176" max="7177" width="9.140625" style="1" customWidth="1"/>
    <col min="7178" max="7416" width="9.140625" style="1"/>
    <col min="7417" max="7417" width="50.85546875" style="1" customWidth="1"/>
    <col min="7418" max="7419" width="6.7109375" style="1" customWidth="1"/>
    <col min="7420" max="7420" width="12.85546875" style="1" customWidth="1"/>
    <col min="7421" max="7421" width="6" style="1" customWidth="1"/>
    <col min="7422" max="7423" width="14.140625" style="1" customWidth="1"/>
    <col min="7424" max="7424" width="9.140625" style="1"/>
    <col min="7425" max="7425" width="50.85546875" style="1" customWidth="1"/>
    <col min="7426" max="7427" width="6.7109375" style="1" customWidth="1"/>
    <col min="7428" max="7428" width="12.85546875" style="1" customWidth="1"/>
    <col min="7429" max="7429" width="6" style="1" customWidth="1"/>
    <col min="7430" max="7430" width="14.140625" style="1" customWidth="1"/>
    <col min="7431" max="7431" width="0" style="1" hidden="1" customWidth="1"/>
    <col min="7432" max="7433" width="9.140625" style="1" customWidth="1"/>
    <col min="7434" max="7672" width="9.140625" style="1"/>
    <col min="7673" max="7673" width="50.85546875" style="1" customWidth="1"/>
    <col min="7674" max="7675" width="6.7109375" style="1" customWidth="1"/>
    <col min="7676" max="7676" width="12.85546875" style="1" customWidth="1"/>
    <col min="7677" max="7677" width="6" style="1" customWidth="1"/>
    <col min="7678" max="7679" width="14.140625" style="1" customWidth="1"/>
    <col min="7680" max="7680" width="9.140625" style="1"/>
    <col min="7681" max="7681" width="50.85546875" style="1" customWidth="1"/>
    <col min="7682" max="7683" width="6.7109375" style="1" customWidth="1"/>
    <col min="7684" max="7684" width="12.85546875" style="1" customWidth="1"/>
    <col min="7685" max="7685" width="6" style="1" customWidth="1"/>
    <col min="7686" max="7686" width="14.140625" style="1" customWidth="1"/>
    <col min="7687" max="7687" width="0" style="1" hidden="1" customWidth="1"/>
    <col min="7688" max="7689" width="9.140625" style="1" customWidth="1"/>
    <col min="7690" max="7928" width="9.140625" style="1"/>
    <col min="7929" max="7929" width="50.85546875" style="1" customWidth="1"/>
    <col min="7930" max="7931" width="6.7109375" style="1" customWidth="1"/>
    <col min="7932" max="7932" width="12.85546875" style="1" customWidth="1"/>
    <col min="7933" max="7933" width="6" style="1" customWidth="1"/>
    <col min="7934" max="7935" width="14.140625" style="1" customWidth="1"/>
    <col min="7936" max="7936" width="9.140625" style="1"/>
    <col min="7937" max="7937" width="50.85546875" style="1" customWidth="1"/>
    <col min="7938" max="7939" width="6.7109375" style="1" customWidth="1"/>
    <col min="7940" max="7940" width="12.85546875" style="1" customWidth="1"/>
    <col min="7941" max="7941" width="6" style="1" customWidth="1"/>
    <col min="7942" max="7942" width="14.140625" style="1" customWidth="1"/>
    <col min="7943" max="7943" width="0" style="1" hidden="1" customWidth="1"/>
    <col min="7944" max="7945" width="9.140625" style="1" customWidth="1"/>
    <col min="7946" max="8184" width="9.140625" style="1"/>
    <col min="8185" max="8185" width="50.85546875" style="1" customWidth="1"/>
    <col min="8186" max="8187" width="6.7109375" style="1" customWidth="1"/>
    <col min="8188" max="8188" width="12.85546875" style="1" customWidth="1"/>
    <col min="8189" max="8189" width="6" style="1" customWidth="1"/>
    <col min="8190" max="8191" width="14.140625" style="1" customWidth="1"/>
    <col min="8192" max="8192" width="9.140625" style="1"/>
    <col min="8193" max="8193" width="50.85546875" style="1" customWidth="1"/>
    <col min="8194" max="8195" width="6.7109375" style="1" customWidth="1"/>
    <col min="8196" max="8196" width="12.85546875" style="1" customWidth="1"/>
    <col min="8197" max="8197" width="6" style="1" customWidth="1"/>
    <col min="8198" max="8198" width="14.140625" style="1" customWidth="1"/>
    <col min="8199" max="8199" width="0" style="1" hidden="1" customWidth="1"/>
    <col min="8200" max="8201" width="9.140625" style="1" customWidth="1"/>
    <col min="8202" max="8440" width="9.140625" style="1"/>
    <col min="8441" max="8441" width="50.85546875" style="1" customWidth="1"/>
    <col min="8442" max="8443" width="6.7109375" style="1" customWidth="1"/>
    <col min="8444" max="8444" width="12.85546875" style="1" customWidth="1"/>
    <col min="8445" max="8445" width="6" style="1" customWidth="1"/>
    <col min="8446" max="8447" width="14.140625" style="1" customWidth="1"/>
    <col min="8448" max="8448" width="9.140625" style="1"/>
    <col min="8449" max="8449" width="50.85546875" style="1" customWidth="1"/>
    <col min="8450" max="8451" width="6.7109375" style="1" customWidth="1"/>
    <col min="8452" max="8452" width="12.85546875" style="1" customWidth="1"/>
    <col min="8453" max="8453" width="6" style="1" customWidth="1"/>
    <col min="8454" max="8454" width="14.140625" style="1" customWidth="1"/>
    <col min="8455" max="8455" width="0" style="1" hidden="1" customWidth="1"/>
    <col min="8456" max="8457" width="9.140625" style="1" customWidth="1"/>
    <col min="8458" max="8696" width="9.140625" style="1"/>
    <col min="8697" max="8697" width="50.85546875" style="1" customWidth="1"/>
    <col min="8698" max="8699" width="6.7109375" style="1" customWidth="1"/>
    <col min="8700" max="8700" width="12.85546875" style="1" customWidth="1"/>
    <col min="8701" max="8701" width="6" style="1" customWidth="1"/>
    <col min="8702" max="8703" width="14.140625" style="1" customWidth="1"/>
    <col min="8704" max="8704" width="9.140625" style="1"/>
    <col min="8705" max="8705" width="50.85546875" style="1" customWidth="1"/>
    <col min="8706" max="8707" width="6.7109375" style="1" customWidth="1"/>
    <col min="8708" max="8708" width="12.85546875" style="1" customWidth="1"/>
    <col min="8709" max="8709" width="6" style="1" customWidth="1"/>
    <col min="8710" max="8710" width="14.140625" style="1" customWidth="1"/>
    <col min="8711" max="8711" width="0" style="1" hidden="1" customWidth="1"/>
    <col min="8712" max="8713" width="9.140625" style="1" customWidth="1"/>
    <col min="8714" max="8952" width="9.140625" style="1"/>
    <col min="8953" max="8953" width="50.85546875" style="1" customWidth="1"/>
    <col min="8954" max="8955" width="6.7109375" style="1" customWidth="1"/>
    <col min="8956" max="8956" width="12.85546875" style="1" customWidth="1"/>
    <col min="8957" max="8957" width="6" style="1" customWidth="1"/>
    <col min="8958" max="8959" width="14.140625" style="1" customWidth="1"/>
    <col min="8960" max="8960" width="9.140625" style="1"/>
    <col min="8961" max="8961" width="50.85546875" style="1" customWidth="1"/>
    <col min="8962" max="8963" width="6.7109375" style="1" customWidth="1"/>
    <col min="8964" max="8964" width="12.85546875" style="1" customWidth="1"/>
    <col min="8965" max="8965" width="6" style="1" customWidth="1"/>
    <col min="8966" max="8966" width="14.140625" style="1" customWidth="1"/>
    <col min="8967" max="8967" width="0" style="1" hidden="1" customWidth="1"/>
    <col min="8968" max="8969" width="9.140625" style="1" customWidth="1"/>
    <col min="8970" max="9208" width="9.140625" style="1"/>
    <col min="9209" max="9209" width="50.85546875" style="1" customWidth="1"/>
    <col min="9210" max="9211" width="6.7109375" style="1" customWidth="1"/>
    <col min="9212" max="9212" width="12.85546875" style="1" customWidth="1"/>
    <col min="9213" max="9213" width="6" style="1" customWidth="1"/>
    <col min="9214" max="9215" width="14.140625" style="1" customWidth="1"/>
    <col min="9216" max="9216" width="9.140625" style="1"/>
    <col min="9217" max="9217" width="50.85546875" style="1" customWidth="1"/>
    <col min="9218" max="9219" width="6.7109375" style="1" customWidth="1"/>
    <col min="9220" max="9220" width="12.85546875" style="1" customWidth="1"/>
    <col min="9221" max="9221" width="6" style="1" customWidth="1"/>
    <col min="9222" max="9222" width="14.140625" style="1" customWidth="1"/>
    <col min="9223" max="9223" width="0" style="1" hidden="1" customWidth="1"/>
    <col min="9224" max="9225" width="9.140625" style="1" customWidth="1"/>
    <col min="9226" max="9464" width="9.140625" style="1"/>
    <col min="9465" max="9465" width="50.85546875" style="1" customWidth="1"/>
    <col min="9466" max="9467" width="6.7109375" style="1" customWidth="1"/>
    <col min="9468" max="9468" width="12.85546875" style="1" customWidth="1"/>
    <col min="9469" max="9469" width="6" style="1" customWidth="1"/>
    <col min="9470" max="9471" width="14.140625" style="1" customWidth="1"/>
    <col min="9472" max="9472" width="9.140625" style="1"/>
    <col min="9473" max="9473" width="50.85546875" style="1" customWidth="1"/>
    <col min="9474" max="9475" width="6.7109375" style="1" customWidth="1"/>
    <col min="9476" max="9476" width="12.85546875" style="1" customWidth="1"/>
    <col min="9477" max="9477" width="6" style="1" customWidth="1"/>
    <col min="9478" max="9478" width="14.140625" style="1" customWidth="1"/>
    <col min="9479" max="9479" width="0" style="1" hidden="1" customWidth="1"/>
    <col min="9480" max="9481" width="9.140625" style="1" customWidth="1"/>
    <col min="9482" max="9720" width="9.140625" style="1"/>
    <col min="9721" max="9721" width="50.85546875" style="1" customWidth="1"/>
    <col min="9722" max="9723" width="6.7109375" style="1" customWidth="1"/>
    <col min="9724" max="9724" width="12.85546875" style="1" customWidth="1"/>
    <col min="9725" max="9725" width="6" style="1" customWidth="1"/>
    <col min="9726" max="9727" width="14.140625" style="1" customWidth="1"/>
    <col min="9728" max="9728" width="9.140625" style="1"/>
    <col min="9729" max="9729" width="50.85546875" style="1" customWidth="1"/>
    <col min="9730" max="9731" width="6.7109375" style="1" customWidth="1"/>
    <col min="9732" max="9732" width="12.85546875" style="1" customWidth="1"/>
    <col min="9733" max="9733" width="6" style="1" customWidth="1"/>
    <col min="9734" max="9734" width="14.140625" style="1" customWidth="1"/>
    <col min="9735" max="9735" width="0" style="1" hidden="1" customWidth="1"/>
    <col min="9736" max="9737" width="9.140625" style="1" customWidth="1"/>
    <col min="9738" max="9976" width="9.140625" style="1"/>
    <col min="9977" max="9977" width="50.85546875" style="1" customWidth="1"/>
    <col min="9978" max="9979" width="6.7109375" style="1" customWidth="1"/>
    <col min="9980" max="9980" width="12.85546875" style="1" customWidth="1"/>
    <col min="9981" max="9981" width="6" style="1" customWidth="1"/>
    <col min="9982" max="9983" width="14.140625" style="1" customWidth="1"/>
    <col min="9984" max="9984" width="9.140625" style="1"/>
    <col min="9985" max="9985" width="50.85546875" style="1" customWidth="1"/>
    <col min="9986" max="9987" width="6.7109375" style="1" customWidth="1"/>
    <col min="9988" max="9988" width="12.85546875" style="1" customWidth="1"/>
    <col min="9989" max="9989" width="6" style="1" customWidth="1"/>
    <col min="9990" max="9990" width="14.140625" style="1" customWidth="1"/>
    <col min="9991" max="9991" width="0" style="1" hidden="1" customWidth="1"/>
    <col min="9992" max="9993" width="9.140625" style="1" customWidth="1"/>
    <col min="9994" max="10232" width="9.140625" style="1"/>
    <col min="10233" max="10233" width="50.85546875" style="1" customWidth="1"/>
    <col min="10234" max="10235" width="6.7109375" style="1" customWidth="1"/>
    <col min="10236" max="10236" width="12.85546875" style="1" customWidth="1"/>
    <col min="10237" max="10237" width="6" style="1" customWidth="1"/>
    <col min="10238" max="10239" width="14.140625" style="1" customWidth="1"/>
    <col min="10240" max="10240" width="9.140625" style="1"/>
    <col min="10241" max="10241" width="50.85546875" style="1" customWidth="1"/>
    <col min="10242" max="10243" width="6.7109375" style="1" customWidth="1"/>
    <col min="10244" max="10244" width="12.85546875" style="1" customWidth="1"/>
    <col min="10245" max="10245" width="6" style="1" customWidth="1"/>
    <col min="10246" max="10246" width="14.140625" style="1" customWidth="1"/>
    <col min="10247" max="10247" width="0" style="1" hidden="1" customWidth="1"/>
    <col min="10248" max="10249" width="9.140625" style="1" customWidth="1"/>
    <col min="10250" max="10488" width="9.140625" style="1"/>
    <col min="10489" max="10489" width="50.85546875" style="1" customWidth="1"/>
    <col min="10490" max="10491" width="6.7109375" style="1" customWidth="1"/>
    <col min="10492" max="10492" width="12.85546875" style="1" customWidth="1"/>
    <col min="10493" max="10493" width="6" style="1" customWidth="1"/>
    <col min="10494" max="10495" width="14.140625" style="1" customWidth="1"/>
    <col min="10496" max="10496" width="9.140625" style="1"/>
    <col min="10497" max="10497" width="50.85546875" style="1" customWidth="1"/>
    <col min="10498" max="10499" width="6.7109375" style="1" customWidth="1"/>
    <col min="10500" max="10500" width="12.85546875" style="1" customWidth="1"/>
    <col min="10501" max="10501" width="6" style="1" customWidth="1"/>
    <col min="10502" max="10502" width="14.140625" style="1" customWidth="1"/>
    <col min="10503" max="10503" width="0" style="1" hidden="1" customWidth="1"/>
    <col min="10504" max="10505" width="9.140625" style="1" customWidth="1"/>
    <col min="10506" max="10744" width="9.140625" style="1"/>
    <col min="10745" max="10745" width="50.85546875" style="1" customWidth="1"/>
    <col min="10746" max="10747" width="6.7109375" style="1" customWidth="1"/>
    <col min="10748" max="10748" width="12.85546875" style="1" customWidth="1"/>
    <col min="10749" max="10749" width="6" style="1" customWidth="1"/>
    <col min="10750" max="10751" width="14.140625" style="1" customWidth="1"/>
    <col min="10752" max="10752" width="9.140625" style="1"/>
    <col min="10753" max="10753" width="50.85546875" style="1" customWidth="1"/>
    <col min="10754" max="10755" width="6.7109375" style="1" customWidth="1"/>
    <col min="10756" max="10756" width="12.85546875" style="1" customWidth="1"/>
    <col min="10757" max="10757" width="6" style="1" customWidth="1"/>
    <col min="10758" max="10758" width="14.140625" style="1" customWidth="1"/>
    <col min="10759" max="10759" width="0" style="1" hidden="1" customWidth="1"/>
    <col min="10760" max="10761" width="9.140625" style="1" customWidth="1"/>
    <col min="10762" max="11000" width="9.140625" style="1"/>
    <col min="11001" max="11001" width="50.85546875" style="1" customWidth="1"/>
    <col min="11002" max="11003" width="6.7109375" style="1" customWidth="1"/>
    <col min="11004" max="11004" width="12.85546875" style="1" customWidth="1"/>
    <col min="11005" max="11005" width="6" style="1" customWidth="1"/>
    <col min="11006" max="11007" width="14.140625" style="1" customWidth="1"/>
    <col min="11008" max="11008" width="9.140625" style="1"/>
    <col min="11009" max="11009" width="50.85546875" style="1" customWidth="1"/>
    <col min="11010" max="11011" width="6.7109375" style="1" customWidth="1"/>
    <col min="11012" max="11012" width="12.85546875" style="1" customWidth="1"/>
    <col min="11013" max="11013" width="6" style="1" customWidth="1"/>
    <col min="11014" max="11014" width="14.140625" style="1" customWidth="1"/>
    <col min="11015" max="11015" width="0" style="1" hidden="1" customWidth="1"/>
    <col min="11016" max="11017" width="9.140625" style="1" customWidth="1"/>
    <col min="11018" max="11256" width="9.140625" style="1"/>
    <col min="11257" max="11257" width="50.85546875" style="1" customWidth="1"/>
    <col min="11258" max="11259" width="6.7109375" style="1" customWidth="1"/>
    <col min="11260" max="11260" width="12.85546875" style="1" customWidth="1"/>
    <col min="11261" max="11261" width="6" style="1" customWidth="1"/>
    <col min="11262" max="11263" width="14.140625" style="1" customWidth="1"/>
    <col min="11264" max="11264" width="9.140625" style="1"/>
    <col min="11265" max="11265" width="50.85546875" style="1" customWidth="1"/>
    <col min="11266" max="11267" width="6.7109375" style="1" customWidth="1"/>
    <col min="11268" max="11268" width="12.85546875" style="1" customWidth="1"/>
    <col min="11269" max="11269" width="6" style="1" customWidth="1"/>
    <col min="11270" max="11270" width="14.140625" style="1" customWidth="1"/>
    <col min="11271" max="11271" width="0" style="1" hidden="1" customWidth="1"/>
    <col min="11272" max="11273" width="9.140625" style="1" customWidth="1"/>
    <col min="11274" max="11512" width="9.140625" style="1"/>
    <col min="11513" max="11513" width="50.85546875" style="1" customWidth="1"/>
    <col min="11514" max="11515" width="6.7109375" style="1" customWidth="1"/>
    <col min="11516" max="11516" width="12.85546875" style="1" customWidth="1"/>
    <col min="11517" max="11517" width="6" style="1" customWidth="1"/>
    <col min="11518" max="11519" width="14.140625" style="1" customWidth="1"/>
    <col min="11520" max="11520" width="9.140625" style="1"/>
    <col min="11521" max="11521" width="50.85546875" style="1" customWidth="1"/>
    <col min="11522" max="11523" width="6.7109375" style="1" customWidth="1"/>
    <col min="11524" max="11524" width="12.85546875" style="1" customWidth="1"/>
    <col min="11525" max="11525" width="6" style="1" customWidth="1"/>
    <col min="11526" max="11526" width="14.140625" style="1" customWidth="1"/>
    <col min="11527" max="11527" width="0" style="1" hidden="1" customWidth="1"/>
    <col min="11528" max="11529" width="9.140625" style="1" customWidth="1"/>
    <col min="11530" max="11768" width="9.140625" style="1"/>
    <col min="11769" max="11769" width="50.85546875" style="1" customWidth="1"/>
    <col min="11770" max="11771" width="6.7109375" style="1" customWidth="1"/>
    <col min="11772" max="11772" width="12.85546875" style="1" customWidth="1"/>
    <col min="11773" max="11773" width="6" style="1" customWidth="1"/>
    <col min="11774" max="11775" width="14.140625" style="1" customWidth="1"/>
    <col min="11776" max="11776" width="9.140625" style="1"/>
    <col min="11777" max="11777" width="50.85546875" style="1" customWidth="1"/>
    <col min="11778" max="11779" width="6.7109375" style="1" customWidth="1"/>
    <col min="11780" max="11780" width="12.85546875" style="1" customWidth="1"/>
    <col min="11781" max="11781" width="6" style="1" customWidth="1"/>
    <col min="11782" max="11782" width="14.140625" style="1" customWidth="1"/>
    <col min="11783" max="11783" width="0" style="1" hidden="1" customWidth="1"/>
    <col min="11784" max="11785" width="9.140625" style="1" customWidth="1"/>
    <col min="11786" max="12024" width="9.140625" style="1"/>
    <col min="12025" max="12025" width="50.85546875" style="1" customWidth="1"/>
    <col min="12026" max="12027" width="6.7109375" style="1" customWidth="1"/>
    <col min="12028" max="12028" width="12.85546875" style="1" customWidth="1"/>
    <col min="12029" max="12029" width="6" style="1" customWidth="1"/>
    <col min="12030" max="12031" width="14.140625" style="1" customWidth="1"/>
    <col min="12032" max="12032" width="9.140625" style="1"/>
    <col min="12033" max="12033" width="50.85546875" style="1" customWidth="1"/>
    <col min="12034" max="12035" width="6.7109375" style="1" customWidth="1"/>
    <col min="12036" max="12036" width="12.85546875" style="1" customWidth="1"/>
    <col min="12037" max="12037" width="6" style="1" customWidth="1"/>
    <col min="12038" max="12038" width="14.140625" style="1" customWidth="1"/>
    <col min="12039" max="12039" width="0" style="1" hidden="1" customWidth="1"/>
    <col min="12040" max="12041" width="9.140625" style="1" customWidth="1"/>
    <col min="12042" max="12280" width="9.140625" style="1"/>
    <col min="12281" max="12281" width="50.85546875" style="1" customWidth="1"/>
    <col min="12282" max="12283" width="6.7109375" style="1" customWidth="1"/>
    <col min="12284" max="12284" width="12.85546875" style="1" customWidth="1"/>
    <col min="12285" max="12285" width="6" style="1" customWidth="1"/>
    <col min="12286" max="12287" width="14.140625" style="1" customWidth="1"/>
    <col min="12288" max="12288" width="9.140625" style="1"/>
    <col min="12289" max="12289" width="50.85546875" style="1" customWidth="1"/>
    <col min="12290" max="12291" width="6.7109375" style="1" customWidth="1"/>
    <col min="12292" max="12292" width="12.85546875" style="1" customWidth="1"/>
    <col min="12293" max="12293" width="6" style="1" customWidth="1"/>
    <col min="12294" max="12294" width="14.140625" style="1" customWidth="1"/>
    <col min="12295" max="12295" width="0" style="1" hidden="1" customWidth="1"/>
    <col min="12296" max="12297" width="9.140625" style="1" customWidth="1"/>
    <col min="12298" max="12536" width="9.140625" style="1"/>
    <col min="12537" max="12537" width="50.85546875" style="1" customWidth="1"/>
    <col min="12538" max="12539" width="6.7109375" style="1" customWidth="1"/>
    <col min="12540" max="12540" width="12.85546875" style="1" customWidth="1"/>
    <col min="12541" max="12541" width="6" style="1" customWidth="1"/>
    <col min="12542" max="12543" width="14.140625" style="1" customWidth="1"/>
    <col min="12544" max="12544" width="9.140625" style="1"/>
    <col min="12545" max="12545" width="50.85546875" style="1" customWidth="1"/>
    <col min="12546" max="12547" width="6.7109375" style="1" customWidth="1"/>
    <col min="12548" max="12548" width="12.85546875" style="1" customWidth="1"/>
    <col min="12549" max="12549" width="6" style="1" customWidth="1"/>
    <col min="12550" max="12550" width="14.140625" style="1" customWidth="1"/>
    <col min="12551" max="12551" width="0" style="1" hidden="1" customWidth="1"/>
    <col min="12552" max="12553" width="9.140625" style="1" customWidth="1"/>
    <col min="12554" max="12792" width="9.140625" style="1"/>
    <col min="12793" max="12793" width="50.85546875" style="1" customWidth="1"/>
    <col min="12794" max="12795" width="6.7109375" style="1" customWidth="1"/>
    <col min="12796" max="12796" width="12.85546875" style="1" customWidth="1"/>
    <col min="12797" max="12797" width="6" style="1" customWidth="1"/>
    <col min="12798" max="12799" width="14.140625" style="1" customWidth="1"/>
    <col min="12800" max="12800" width="9.140625" style="1"/>
    <col min="12801" max="12801" width="50.85546875" style="1" customWidth="1"/>
    <col min="12802" max="12803" width="6.7109375" style="1" customWidth="1"/>
    <col min="12804" max="12804" width="12.85546875" style="1" customWidth="1"/>
    <col min="12805" max="12805" width="6" style="1" customWidth="1"/>
    <col min="12806" max="12806" width="14.140625" style="1" customWidth="1"/>
    <col min="12807" max="12807" width="0" style="1" hidden="1" customWidth="1"/>
    <col min="12808" max="12809" width="9.140625" style="1" customWidth="1"/>
    <col min="12810" max="13048" width="9.140625" style="1"/>
    <col min="13049" max="13049" width="50.85546875" style="1" customWidth="1"/>
    <col min="13050" max="13051" width="6.7109375" style="1" customWidth="1"/>
    <col min="13052" max="13052" width="12.85546875" style="1" customWidth="1"/>
    <col min="13053" max="13053" width="6" style="1" customWidth="1"/>
    <col min="13054" max="13055" width="14.140625" style="1" customWidth="1"/>
    <col min="13056" max="13056" width="9.140625" style="1"/>
    <col min="13057" max="13057" width="50.85546875" style="1" customWidth="1"/>
    <col min="13058" max="13059" width="6.7109375" style="1" customWidth="1"/>
    <col min="13060" max="13060" width="12.85546875" style="1" customWidth="1"/>
    <col min="13061" max="13061" width="6" style="1" customWidth="1"/>
    <col min="13062" max="13062" width="14.140625" style="1" customWidth="1"/>
    <col min="13063" max="13063" width="0" style="1" hidden="1" customWidth="1"/>
    <col min="13064" max="13065" width="9.140625" style="1" customWidth="1"/>
    <col min="13066" max="13304" width="9.140625" style="1"/>
    <col min="13305" max="13305" width="50.85546875" style="1" customWidth="1"/>
    <col min="13306" max="13307" width="6.7109375" style="1" customWidth="1"/>
    <col min="13308" max="13308" width="12.85546875" style="1" customWidth="1"/>
    <col min="13309" max="13309" width="6" style="1" customWidth="1"/>
    <col min="13310" max="13311" width="14.140625" style="1" customWidth="1"/>
    <col min="13312" max="13312" width="9.140625" style="1"/>
    <col min="13313" max="13313" width="50.85546875" style="1" customWidth="1"/>
    <col min="13314" max="13315" width="6.7109375" style="1" customWidth="1"/>
    <col min="13316" max="13316" width="12.85546875" style="1" customWidth="1"/>
    <col min="13317" max="13317" width="6" style="1" customWidth="1"/>
    <col min="13318" max="13318" width="14.140625" style="1" customWidth="1"/>
    <col min="13319" max="13319" width="0" style="1" hidden="1" customWidth="1"/>
    <col min="13320" max="13321" width="9.140625" style="1" customWidth="1"/>
    <col min="13322" max="13560" width="9.140625" style="1"/>
    <col min="13561" max="13561" width="50.85546875" style="1" customWidth="1"/>
    <col min="13562" max="13563" width="6.7109375" style="1" customWidth="1"/>
    <col min="13564" max="13564" width="12.85546875" style="1" customWidth="1"/>
    <col min="13565" max="13565" width="6" style="1" customWidth="1"/>
    <col min="13566" max="13567" width="14.140625" style="1" customWidth="1"/>
    <col min="13568" max="13568" width="9.140625" style="1"/>
    <col min="13569" max="13569" width="50.85546875" style="1" customWidth="1"/>
    <col min="13570" max="13571" width="6.7109375" style="1" customWidth="1"/>
    <col min="13572" max="13572" width="12.85546875" style="1" customWidth="1"/>
    <col min="13573" max="13573" width="6" style="1" customWidth="1"/>
    <col min="13574" max="13574" width="14.140625" style="1" customWidth="1"/>
    <col min="13575" max="13575" width="0" style="1" hidden="1" customWidth="1"/>
    <col min="13576" max="13577" width="9.140625" style="1" customWidth="1"/>
    <col min="13578" max="13816" width="9.140625" style="1"/>
    <col min="13817" max="13817" width="50.85546875" style="1" customWidth="1"/>
    <col min="13818" max="13819" width="6.7109375" style="1" customWidth="1"/>
    <col min="13820" max="13820" width="12.85546875" style="1" customWidth="1"/>
    <col min="13821" max="13821" width="6" style="1" customWidth="1"/>
    <col min="13822" max="13823" width="14.140625" style="1" customWidth="1"/>
    <col min="13824" max="13824" width="9.140625" style="1"/>
    <col min="13825" max="13825" width="50.85546875" style="1" customWidth="1"/>
    <col min="13826" max="13827" width="6.7109375" style="1" customWidth="1"/>
    <col min="13828" max="13828" width="12.85546875" style="1" customWidth="1"/>
    <col min="13829" max="13829" width="6" style="1" customWidth="1"/>
    <col min="13830" max="13830" width="14.140625" style="1" customWidth="1"/>
    <col min="13831" max="13831" width="0" style="1" hidden="1" customWidth="1"/>
    <col min="13832" max="13833" width="9.140625" style="1" customWidth="1"/>
    <col min="13834" max="14072" width="9.140625" style="1"/>
    <col min="14073" max="14073" width="50.85546875" style="1" customWidth="1"/>
    <col min="14074" max="14075" width="6.7109375" style="1" customWidth="1"/>
    <col min="14076" max="14076" width="12.85546875" style="1" customWidth="1"/>
    <col min="14077" max="14077" width="6" style="1" customWidth="1"/>
    <col min="14078" max="14079" width="14.140625" style="1" customWidth="1"/>
    <col min="14080" max="14080" width="9.140625" style="1"/>
    <col min="14081" max="14081" width="50.85546875" style="1" customWidth="1"/>
    <col min="14082" max="14083" width="6.7109375" style="1" customWidth="1"/>
    <col min="14084" max="14084" width="12.85546875" style="1" customWidth="1"/>
    <col min="14085" max="14085" width="6" style="1" customWidth="1"/>
    <col min="14086" max="14086" width="14.140625" style="1" customWidth="1"/>
    <col min="14087" max="14087" width="0" style="1" hidden="1" customWidth="1"/>
    <col min="14088" max="14089" width="9.140625" style="1" customWidth="1"/>
    <col min="14090" max="14328" width="9.140625" style="1"/>
    <col min="14329" max="14329" width="50.85546875" style="1" customWidth="1"/>
    <col min="14330" max="14331" width="6.7109375" style="1" customWidth="1"/>
    <col min="14332" max="14332" width="12.85546875" style="1" customWidth="1"/>
    <col min="14333" max="14333" width="6" style="1" customWidth="1"/>
    <col min="14334" max="14335" width="14.140625" style="1" customWidth="1"/>
    <col min="14336" max="14336" width="9.140625" style="1"/>
    <col min="14337" max="14337" width="50.85546875" style="1" customWidth="1"/>
    <col min="14338" max="14339" width="6.7109375" style="1" customWidth="1"/>
    <col min="14340" max="14340" width="12.85546875" style="1" customWidth="1"/>
    <col min="14341" max="14341" width="6" style="1" customWidth="1"/>
    <col min="14342" max="14342" width="14.140625" style="1" customWidth="1"/>
    <col min="14343" max="14343" width="0" style="1" hidden="1" customWidth="1"/>
    <col min="14344" max="14345" width="9.140625" style="1" customWidth="1"/>
    <col min="14346" max="14584" width="9.140625" style="1"/>
    <col min="14585" max="14585" width="50.85546875" style="1" customWidth="1"/>
    <col min="14586" max="14587" width="6.7109375" style="1" customWidth="1"/>
    <col min="14588" max="14588" width="12.85546875" style="1" customWidth="1"/>
    <col min="14589" max="14589" width="6" style="1" customWidth="1"/>
    <col min="14590" max="14591" width="14.140625" style="1" customWidth="1"/>
    <col min="14592" max="14592" width="9.140625" style="1"/>
    <col min="14593" max="14593" width="50.85546875" style="1" customWidth="1"/>
    <col min="14594" max="14595" width="6.7109375" style="1" customWidth="1"/>
    <col min="14596" max="14596" width="12.85546875" style="1" customWidth="1"/>
    <col min="14597" max="14597" width="6" style="1" customWidth="1"/>
    <col min="14598" max="14598" width="14.140625" style="1" customWidth="1"/>
    <col min="14599" max="14599" width="0" style="1" hidden="1" customWidth="1"/>
    <col min="14600" max="14601" width="9.140625" style="1" customWidth="1"/>
    <col min="14602" max="14840" width="9.140625" style="1"/>
    <col min="14841" max="14841" width="50.85546875" style="1" customWidth="1"/>
    <col min="14842" max="14843" width="6.7109375" style="1" customWidth="1"/>
    <col min="14844" max="14844" width="12.85546875" style="1" customWidth="1"/>
    <col min="14845" max="14845" width="6" style="1" customWidth="1"/>
    <col min="14846" max="14847" width="14.140625" style="1" customWidth="1"/>
    <col min="14848" max="14848" width="9.140625" style="1"/>
    <col min="14849" max="14849" width="50.85546875" style="1" customWidth="1"/>
    <col min="14850" max="14851" width="6.7109375" style="1" customWidth="1"/>
    <col min="14852" max="14852" width="12.85546875" style="1" customWidth="1"/>
    <col min="14853" max="14853" width="6" style="1" customWidth="1"/>
    <col min="14854" max="14854" width="14.140625" style="1" customWidth="1"/>
    <col min="14855" max="14855" width="0" style="1" hidden="1" customWidth="1"/>
    <col min="14856" max="14857" width="9.140625" style="1" customWidth="1"/>
    <col min="14858" max="15096" width="9.140625" style="1"/>
    <col min="15097" max="15097" width="50.85546875" style="1" customWidth="1"/>
    <col min="15098" max="15099" width="6.7109375" style="1" customWidth="1"/>
    <col min="15100" max="15100" width="12.85546875" style="1" customWidth="1"/>
    <col min="15101" max="15101" width="6" style="1" customWidth="1"/>
    <col min="15102" max="15103" width="14.140625" style="1" customWidth="1"/>
    <col min="15104" max="15104" width="9.140625" style="1"/>
    <col min="15105" max="15105" width="50.85546875" style="1" customWidth="1"/>
    <col min="15106" max="15107" width="6.7109375" style="1" customWidth="1"/>
    <col min="15108" max="15108" width="12.85546875" style="1" customWidth="1"/>
    <col min="15109" max="15109" width="6" style="1" customWidth="1"/>
    <col min="15110" max="15110" width="14.140625" style="1" customWidth="1"/>
    <col min="15111" max="15111" width="0" style="1" hidden="1" customWidth="1"/>
    <col min="15112" max="15113" width="9.140625" style="1" customWidth="1"/>
    <col min="15114" max="15352" width="9.140625" style="1"/>
    <col min="15353" max="15353" width="50.85546875" style="1" customWidth="1"/>
    <col min="15354" max="15355" width="6.7109375" style="1" customWidth="1"/>
    <col min="15356" max="15356" width="12.85546875" style="1" customWidth="1"/>
    <col min="15357" max="15357" width="6" style="1" customWidth="1"/>
    <col min="15358" max="15359" width="14.140625" style="1" customWidth="1"/>
    <col min="15360" max="15360" width="9.140625" style="1"/>
    <col min="15361" max="15361" width="50.85546875" style="1" customWidth="1"/>
    <col min="15362" max="15363" width="6.7109375" style="1" customWidth="1"/>
    <col min="15364" max="15364" width="12.85546875" style="1" customWidth="1"/>
    <col min="15365" max="15365" width="6" style="1" customWidth="1"/>
    <col min="15366" max="15366" width="14.140625" style="1" customWidth="1"/>
    <col min="15367" max="15367" width="0" style="1" hidden="1" customWidth="1"/>
    <col min="15368" max="15369" width="9.140625" style="1" customWidth="1"/>
    <col min="15370" max="15608" width="9.140625" style="1"/>
    <col min="15609" max="15609" width="50.85546875" style="1" customWidth="1"/>
    <col min="15610" max="15611" width="6.7109375" style="1" customWidth="1"/>
    <col min="15612" max="15612" width="12.85546875" style="1" customWidth="1"/>
    <col min="15613" max="15613" width="6" style="1" customWidth="1"/>
    <col min="15614" max="15615" width="14.140625" style="1" customWidth="1"/>
    <col min="15616" max="15616" width="9.140625" style="1"/>
    <col min="15617" max="15617" width="50.85546875" style="1" customWidth="1"/>
    <col min="15618" max="15619" width="6.7109375" style="1" customWidth="1"/>
    <col min="15620" max="15620" width="12.85546875" style="1" customWidth="1"/>
    <col min="15621" max="15621" width="6" style="1" customWidth="1"/>
    <col min="15622" max="15622" width="14.140625" style="1" customWidth="1"/>
    <col min="15623" max="15623" width="0" style="1" hidden="1" customWidth="1"/>
    <col min="15624" max="15625" width="9.140625" style="1" customWidth="1"/>
    <col min="15626" max="15864" width="9.140625" style="1"/>
    <col min="15865" max="15865" width="50.85546875" style="1" customWidth="1"/>
    <col min="15866" max="15867" width="6.7109375" style="1" customWidth="1"/>
    <col min="15868" max="15868" width="12.85546875" style="1" customWidth="1"/>
    <col min="15869" max="15869" width="6" style="1" customWidth="1"/>
    <col min="15870" max="15871" width="14.140625" style="1" customWidth="1"/>
    <col min="15872" max="15872" width="9.140625" style="1"/>
    <col min="15873" max="15873" width="50.85546875" style="1" customWidth="1"/>
    <col min="15874" max="15875" width="6.7109375" style="1" customWidth="1"/>
    <col min="15876" max="15876" width="12.85546875" style="1" customWidth="1"/>
    <col min="15877" max="15877" width="6" style="1" customWidth="1"/>
    <col min="15878" max="15878" width="14.140625" style="1" customWidth="1"/>
    <col min="15879" max="15879" width="0" style="1" hidden="1" customWidth="1"/>
    <col min="15880" max="15881" width="9.140625" style="1" customWidth="1"/>
    <col min="15882" max="16120" width="9.140625" style="1"/>
    <col min="16121" max="16121" width="50.85546875" style="1" customWidth="1"/>
    <col min="16122" max="16123" width="6.7109375" style="1" customWidth="1"/>
    <col min="16124" max="16124" width="12.85546875" style="1" customWidth="1"/>
    <col min="16125" max="16125" width="6" style="1" customWidth="1"/>
    <col min="16126" max="16127" width="14.140625" style="1" customWidth="1"/>
    <col min="16128" max="16128" width="9.140625" style="1"/>
    <col min="16129" max="16129" width="50.85546875" style="1" customWidth="1"/>
    <col min="16130" max="16131" width="6.7109375" style="1" customWidth="1"/>
    <col min="16132" max="16132" width="12.85546875" style="1" customWidth="1"/>
    <col min="16133" max="16133" width="6" style="1" customWidth="1"/>
    <col min="16134" max="16134" width="14.140625" style="1" customWidth="1"/>
    <col min="16135" max="16135" width="0" style="1" hidden="1" customWidth="1"/>
    <col min="16136" max="16137" width="9.140625" style="1" customWidth="1"/>
    <col min="16138" max="16376" width="9.140625" style="1"/>
    <col min="16377" max="16377" width="50.85546875" style="1" customWidth="1"/>
    <col min="16378" max="16379" width="6.7109375" style="1" customWidth="1"/>
    <col min="16380" max="16380" width="12.85546875" style="1" customWidth="1"/>
    <col min="16381" max="16381" width="6" style="1" customWidth="1"/>
    <col min="16382" max="16383" width="14.140625" style="1" customWidth="1"/>
    <col min="16384" max="16384" width="9.140625" style="1"/>
  </cols>
  <sheetData>
    <row r="1" spans="1:256" x14ac:dyDescent="0.2">
      <c r="A1" s="328" t="s">
        <v>513</v>
      </c>
      <c r="B1" s="328"/>
      <c r="C1" s="328"/>
      <c r="D1" s="328"/>
      <c r="E1" s="328"/>
      <c r="F1" s="328"/>
      <c r="G1" s="1"/>
    </row>
    <row r="2" spans="1:256" x14ac:dyDescent="0.2">
      <c r="A2" s="328" t="s">
        <v>5</v>
      </c>
      <c r="B2" s="328"/>
      <c r="C2" s="328"/>
      <c r="D2" s="328"/>
      <c r="E2" s="328"/>
      <c r="F2" s="328"/>
      <c r="G2" s="1"/>
    </row>
    <row r="3" spans="1:256" x14ac:dyDescent="0.2">
      <c r="A3" s="328" t="s">
        <v>558</v>
      </c>
      <c r="B3" s="328"/>
      <c r="C3" s="328"/>
      <c r="D3" s="328"/>
      <c r="E3" s="328"/>
      <c r="F3" s="328"/>
      <c r="G3" s="1"/>
    </row>
    <row r="4" spans="1:256" x14ac:dyDescent="0.2">
      <c r="A4" s="328" t="s">
        <v>6</v>
      </c>
      <c r="B4" s="328"/>
      <c r="C4" s="328"/>
      <c r="D4" s="328"/>
      <c r="E4" s="328"/>
      <c r="F4" s="328"/>
      <c r="G4" s="1"/>
    </row>
    <row r="5" spans="1:256" x14ac:dyDescent="0.2">
      <c r="A5" s="328" t="s">
        <v>5</v>
      </c>
      <c r="B5" s="328"/>
      <c r="C5" s="328"/>
      <c r="D5" s="328"/>
      <c r="E5" s="328"/>
      <c r="F5" s="328"/>
      <c r="G5" s="1"/>
    </row>
    <row r="6" spans="1:256" x14ac:dyDescent="0.2">
      <c r="A6" s="328" t="s">
        <v>7</v>
      </c>
      <c r="B6" s="328"/>
      <c r="C6" s="328"/>
      <c r="D6" s="328"/>
      <c r="E6" s="328"/>
      <c r="F6" s="328"/>
      <c r="G6" s="1"/>
    </row>
    <row r="7" spans="1:256" x14ac:dyDescent="0.2">
      <c r="A7" s="2"/>
      <c r="B7" s="2"/>
      <c r="C7" s="2"/>
      <c r="D7" s="2"/>
      <c r="E7" s="2"/>
      <c r="F7" s="3"/>
      <c r="G7" s="3"/>
    </row>
    <row r="8" spans="1:256" ht="52.9" customHeight="1" x14ac:dyDescent="0.3">
      <c r="A8" s="330" t="s">
        <v>529</v>
      </c>
      <c r="B8" s="330"/>
      <c r="C8" s="330"/>
      <c r="D8" s="330"/>
      <c r="E8" s="330"/>
      <c r="F8" s="330"/>
      <c r="G8" s="1"/>
    </row>
    <row r="9" spans="1:256" ht="18.75" x14ac:dyDescent="0.3">
      <c r="A9" s="4"/>
      <c r="B9" s="4"/>
      <c r="C9" s="4"/>
      <c r="D9" s="4"/>
      <c r="E9" s="4"/>
      <c r="F9" s="5" t="s">
        <v>0</v>
      </c>
      <c r="G9" s="5" t="s">
        <v>0</v>
      </c>
    </row>
    <row r="10" spans="1:256" x14ac:dyDescent="0.2">
      <c r="A10" s="331" t="s">
        <v>8</v>
      </c>
      <c r="B10" s="332" t="s">
        <v>9</v>
      </c>
      <c r="C10" s="332" t="s">
        <v>10</v>
      </c>
      <c r="D10" s="332" t="s">
        <v>11</v>
      </c>
      <c r="E10" s="332" t="s">
        <v>12</v>
      </c>
      <c r="F10" s="329" t="s">
        <v>13</v>
      </c>
      <c r="G10" s="329" t="s">
        <v>14</v>
      </c>
    </row>
    <row r="11" spans="1:256" x14ac:dyDescent="0.2">
      <c r="A11" s="331"/>
      <c r="B11" s="332"/>
      <c r="C11" s="332"/>
      <c r="D11" s="332"/>
      <c r="E11" s="332"/>
      <c r="F11" s="329"/>
      <c r="G11" s="329"/>
    </row>
    <row r="12" spans="1:256" x14ac:dyDescent="0.2">
      <c r="A12" s="6">
        <v>1</v>
      </c>
      <c r="B12" s="7" t="s">
        <v>15</v>
      </c>
      <c r="C12" s="7" t="s">
        <v>16</v>
      </c>
      <c r="D12" s="7" t="s">
        <v>17</v>
      </c>
      <c r="E12" s="7" t="s">
        <v>18</v>
      </c>
      <c r="F12" s="8">
        <v>6</v>
      </c>
      <c r="G12" s="8">
        <v>6</v>
      </c>
    </row>
    <row r="13" spans="1:256" ht="15.75" x14ac:dyDescent="0.25">
      <c r="A13" s="9" t="s">
        <v>19</v>
      </c>
      <c r="B13" s="10" t="s">
        <v>20</v>
      </c>
      <c r="C13" s="10"/>
      <c r="D13" s="10"/>
      <c r="E13" s="10"/>
      <c r="F13" s="11">
        <f>SUM(F14+F18+F23+F39+F42+F33+F36)</f>
        <v>137203.99000000002</v>
      </c>
      <c r="G13" s="11" t="e">
        <f>SUM(G14+G18+G23+G39+G42+G33)</f>
        <v>#REF!</v>
      </c>
    </row>
    <row r="14" spans="1:256" ht="28.5" x14ac:dyDescent="0.2">
      <c r="A14" s="12" t="s">
        <v>21</v>
      </c>
      <c r="B14" s="13" t="s">
        <v>20</v>
      </c>
      <c r="C14" s="13" t="s">
        <v>22</v>
      </c>
      <c r="D14" s="13"/>
      <c r="E14" s="13"/>
      <c r="F14" s="14">
        <f>SUM(F17)</f>
        <v>2015</v>
      </c>
      <c r="G14" s="14">
        <f>SUM(G17)</f>
        <v>1946.78</v>
      </c>
    </row>
    <row r="15" spans="1:256" ht="18" customHeight="1" x14ac:dyDescent="0.25">
      <c r="A15" s="15" t="s">
        <v>23</v>
      </c>
      <c r="B15" s="16" t="s">
        <v>20</v>
      </c>
      <c r="C15" s="16" t="s">
        <v>22</v>
      </c>
      <c r="D15" s="16" t="s">
        <v>24</v>
      </c>
      <c r="E15" s="16"/>
      <c r="F15" s="17">
        <f>SUM(F17)</f>
        <v>2015</v>
      </c>
      <c r="G15" s="17">
        <f>SUM(G17)</f>
        <v>1946.78</v>
      </c>
    </row>
    <row r="16" spans="1:256" ht="29.25" customHeight="1" x14ac:dyDescent="0.2">
      <c r="A16" s="18" t="s">
        <v>25</v>
      </c>
      <c r="B16" s="19" t="s">
        <v>20</v>
      </c>
      <c r="C16" s="19" t="s">
        <v>22</v>
      </c>
      <c r="D16" s="19" t="s">
        <v>24</v>
      </c>
      <c r="E16" s="19"/>
      <c r="F16" s="20">
        <f>SUM(F17)</f>
        <v>2015</v>
      </c>
      <c r="G16" s="20">
        <f>SUM(G17)</f>
        <v>1946.78</v>
      </c>
      <c r="H16" s="21"/>
      <c r="I16" s="9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55.5" customHeight="1" x14ac:dyDescent="0.2">
      <c r="A17" s="22" t="s">
        <v>26</v>
      </c>
      <c r="B17" s="23" t="s">
        <v>20</v>
      </c>
      <c r="C17" s="23" t="s">
        <v>22</v>
      </c>
      <c r="D17" s="23" t="s">
        <v>24</v>
      </c>
      <c r="E17" s="23" t="s">
        <v>27</v>
      </c>
      <c r="F17" s="24">
        <v>2015</v>
      </c>
      <c r="G17" s="24">
        <v>1946.78</v>
      </c>
    </row>
    <row r="18" spans="1:256" ht="28.5" x14ac:dyDescent="0.2">
      <c r="A18" s="12" t="s">
        <v>28</v>
      </c>
      <c r="B18" s="13" t="s">
        <v>20</v>
      </c>
      <c r="C18" s="13" t="s">
        <v>29</v>
      </c>
      <c r="D18" s="13"/>
      <c r="E18" s="13"/>
      <c r="F18" s="14">
        <f>SUM(F19)</f>
        <v>5331.22</v>
      </c>
      <c r="G18" s="14">
        <f>SUM(G19)</f>
        <v>5196.29</v>
      </c>
    </row>
    <row r="19" spans="1:256" ht="19.149999999999999" customHeight="1" x14ac:dyDescent="0.25">
      <c r="A19" s="15" t="s">
        <v>23</v>
      </c>
      <c r="B19" s="16" t="s">
        <v>20</v>
      </c>
      <c r="C19" s="16" t="s">
        <v>29</v>
      </c>
      <c r="D19" s="16" t="s">
        <v>30</v>
      </c>
      <c r="E19" s="16"/>
      <c r="F19" s="17">
        <f>SUM(F20)</f>
        <v>5331.22</v>
      </c>
      <c r="G19" s="17">
        <f>SUM(G20)</f>
        <v>5196.29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2">
      <c r="A20" s="22" t="s">
        <v>31</v>
      </c>
      <c r="B20" s="23" t="s">
        <v>20</v>
      </c>
      <c r="C20" s="23" t="s">
        <v>29</v>
      </c>
      <c r="D20" s="23" t="s">
        <v>30</v>
      </c>
      <c r="E20" s="23"/>
      <c r="F20" s="24">
        <f>SUM(F21+F22)</f>
        <v>5331.22</v>
      </c>
      <c r="G20" s="24">
        <f>SUM(G21+G22)</f>
        <v>5196.29</v>
      </c>
    </row>
    <row r="21" spans="1:256" ht="56.45" customHeight="1" x14ac:dyDescent="0.2">
      <c r="A21" s="18" t="s">
        <v>26</v>
      </c>
      <c r="B21" s="19" t="s">
        <v>20</v>
      </c>
      <c r="C21" s="19" t="s">
        <v>29</v>
      </c>
      <c r="D21" s="19" t="s">
        <v>30</v>
      </c>
      <c r="E21" s="19" t="s">
        <v>27</v>
      </c>
      <c r="F21" s="20">
        <v>4620.1000000000004</v>
      </c>
      <c r="G21" s="20">
        <v>4490.96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ht="25.5" x14ac:dyDescent="0.2">
      <c r="A22" s="18" t="s">
        <v>32</v>
      </c>
      <c r="B22" s="19" t="s">
        <v>20</v>
      </c>
      <c r="C22" s="19" t="s">
        <v>29</v>
      </c>
      <c r="D22" s="19" t="s">
        <v>30</v>
      </c>
      <c r="E22" s="19" t="s">
        <v>33</v>
      </c>
      <c r="F22" s="20">
        <v>711.12</v>
      </c>
      <c r="G22" s="20">
        <v>705.33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pans="1:256" ht="14.25" x14ac:dyDescent="0.2">
      <c r="A23" s="12" t="s">
        <v>34</v>
      </c>
      <c r="B23" s="26" t="s">
        <v>20</v>
      </c>
      <c r="C23" s="26" t="s">
        <v>35</v>
      </c>
      <c r="D23" s="26"/>
      <c r="E23" s="26"/>
      <c r="F23" s="27">
        <f>SUM(F26+F24)</f>
        <v>78758.78</v>
      </c>
      <c r="G23" s="27" t="e">
        <f>SUM(G26+G24)</f>
        <v>#REF!</v>
      </c>
    </row>
    <row r="24" spans="1:256" ht="30.75" customHeight="1" x14ac:dyDescent="0.25">
      <c r="A24" s="15" t="s">
        <v>36</v>
      </c>
      <c r="B24" s="28" t="s">
        <v>20</v>
      </c>
      <c r="C24" s="29" t="s">
        <v>35</v>
      </c>
      <c r="D24" s="16" t="s">
        <v>37</v>
      </c>
      <c r="E24" s="29"/>
      <c r="F24" s="17">
        <f>SUM(F25)</f>
        <v>2515.46</v>
      </c>
      <c r="G24" s="17">
        <f>SUM(G25)</f>
        <v>2396.37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51" x14ac:dyDescent="0.2">
      <c r="A25" s="18" t="s">
        <v>26</v>
      </c>
      <c r="B25" s="19" t="s">
        <v>20</v>
      </c>
      <c r="C25" s="19" t="s">
        <v>35</v>
      </c>
      <c r="D25" s="19" t="s">
        <v>37</v>
      </c>
      <c r="E25" s="19" t="s">
        <v>27</v>
      </c>
      <c r="F25" s="20">
        <v>2515.46</v>
      </c>
      <c r="G25" s="20">
        <v>2396.37</v>
      </c>
    </row>
    <row r="26" spans="1:256" ht="19.899999999999999" customHeight="1" x14ac:dyDescent="0.25">
      <c r="A26" s="15" t="s">
        <v>23</v>
      </c>
      <c r="B26" s="16" t="s">
        <v>20</v>
      </c>
      <c r="C26" s="16" t="s">
        <v>35</v>
      </c>
      <c r="D26" s="16"/>
      <c r="E26" s="16"/>
      <c r="F26" s="17">
        <f>SUM(F29+F27)</f>
        <v>76243.319999999992</v>
      </c>
      <c r="G26" s="17" t="e">
        <f>SUM(G29+G27)</f>
        <v>#REF!</v>
      </c>
    </row>
    <row r="27" spans="1:256" x14ac:dyDescent="0.2">
      <c r="A27" s="18" t="s">
        <v>38</v>
      </c>
      <c r="B27" s="19" t="s">
        <v>20</v>
      </c>
      <c r="C27" s="19" t="s">
        <v>35</v>
      </c>
      <c r="D27" s="19" t="s">
        <v>39</v>
      </c>
      <c r="E27" s="19"/>
      <c r="F27" s="20">
        <f>SUM(F28)</f>
        <v>8594.8700000000008</v>
      </c>
      <c r="G27" s="20">
        <f>SUM(G28)</f>
        <v>7069.99</v>
      </c>
    </row>
    <row r="28" spans="1:256" ht="51" x14ac:dyDescent="0.2">
      <c r="A28" s="22" t="s">
        <v>26</v>
      </c>
      <c r="B28" s="23" t="s">
        <v>20</v>
      </c>
      <c r="C28" s="23" t="s">
        <v>35</v>
      </c>
      <c r="D28" s="23" t="s">
        <v>39</v>
      </c>
      <c r="E28" s="23" t="s">
        <v>27</v>
      </c>
      <c r="F28" s="24">
        <v>8594.8700000000008</v>
      </c>
      <c r="G28" s="24">
        <v>7069.99</v>
      </c>
    </row>
    <row r="29" spans="1:256" x14ac:dyDescent="0.2">
      <c r="A29" s="18" t="s">
        <v>31</v>
      </c>
      <c r="B29" s="19" t="s">
        <v>20</v>
      </c>
      <c r="C29" s="19" t="s">
        <v>35</v>
      </c>
      <c r="D29" s="19" t="s">
        <v>30</v>
      </c>
      <c r="E29" s="19"/>
      <c r="F29" s="20">
        <f>SUM(F30+F31+F32)</f>
        <v>67648.45</v>
      </c>
      <c r="G29" s="20" t="e">
        <f>SUM(G30+G31+G32+#REF!)</f>
        <v>#REF!</v>
      </c>
    </row>
    <row r="30" spans="1:256" ht="51" x14ac:dyDescent="0.2">
      <c r="A30" s="22" t="s">
        <v>26</v>
      </c>
      <c r="B30" s="23" t="s">
        <v>20</v>
      </c>
      <c r="C30" s="23" t="s">
        <v>35</v>
      </c>
      <c r="D30" s="23" t="s">
        <v>30</v>
      </c>
      <c r="E30" s="23" t="s">
        <v>27</v>
      </c>
      <c r="F30" s="24">
        <v>60976.38</v>
      </c>
      <c r="G30" s="24">
        <v>55989.58</v>
      </c>
    </row>
    <row r="31" spans="1:256" ht="25.5" x14ac:dyDescent="0.2">
      <c r="A31" s="22" t="s">
        <v>40</v>
      </c>
      <c r="B31" s="23" t="s">
        <v>20</v>
      </c>
      <c r="C31" s="23" t="s">
        <v>35</v>
      </c>
      <c r="D31" s="23" t="s">
        <v>30</v>
      </c>
      <c r="E31" s="23" t="s">
        <v>33</v>
      </c>
      <c r="F31" s="24">
        <v>6612.07</v>
      </c>
      <c r="G31" s="24">
        <v>8182.96</v>
      </c>
    </row>
    <row r="32" spans="1:256" x14ac:dyDescent="0.2">
      <c r="A32" s="22" t="s">
        <v>41</v>
      </c>
      <c r="B32" s="30" t="s">
        <v>20</v>
      </c>
      <c r="C32" s="31" t="s">
        <v>35</v>
      </c>
      <c r="D32" s="23" t="s">
        <v>30</v>
      </c>
      <c r="E32" s="31" t="s">
        <v>42</v>
      </c>
      <c r="F32" s="20">
        <v>60</v>
      </c>
      <c r="G32" s="20">
        <v>60</v>
      </c>
    </row>
    <row r="33" spans="1:256" ht="15" x14ac:dyDescent="0.25">
      <c r="A33" s="12" t="s">
        <v>43</v>
      </c>
      <c r="B33" s="10" t="s">
        <v>20</v>
      </c>
      <c r="C33" s="32" t="s">
        <v>44</v>
      </c>
      <c r="D33" s="32"/>
      <c r="E33" s="32"/>
      <c r="F33" s="11">
        <f>SUM(F34)</f>
        <v>32.700000000000003</v>
      </c>
      <c r="G33" s="11">
        <f>SUM(G34)</f>
        <v>16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 ht="54" x14ac:dyDescent="0.25">
      <c r="A34" s="15" t="s">
        <v>45</v>
      </c>
      <c r="B34" s="16" t="s">
        <v>20</v>
      </c>
      <c r="C34" s="16" t="s">
        <v>44</v>
      </c>
      <c r="D34" s="16" t="s">
        <v>46</v>
      </c>
      <c r="E34" s="16"/>
      <c r="F34" s="17">
        <f>SUM(F35)</f>
        <v>32.700000000000003</v>
      </c>
      <c r="G34" s="17">
        <f>SUM(G35)</f>
        <v>16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26.25" x14ac:dyDescent="0.25">
      <c r="A35" s="18" t="s">
        <v>47</v>
      </c>
      <c r="B35" s="19" t="s">
        <v>20</v>
      </c>
      <c r="C35" s="19" t="s">
        <v>44</v>
      </c>
      <c r="D35" s="19" t="s">
        <v>46</v>
      </c>
      <c r="E35" s="19" t="s">
        <v>33</v>
      </c>
      <c r="F35" s="20">
        <v>32.700000000000003</v>
      </c>
      <c r="G35" s="20">
        <v>16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14.25" x14ac:dyDescent="0.2">
      <c r="A36" s="12" t="s">
        <v>48</v>
      </c>
      <c r="B36" s="26" t="s">
        <v>20</v>
      </c>
      <c r="C36" s="26" t="s">
        <v>49</v>
      </c>
      <c r="D36" s="26"/>
      <c r="E36" s="26"/>
      <c r="F36" s="11">
        <f>SUM(F37)</f>
        <v>3110</v>
      </c>
      <c r="G36" s="11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ht="19.5" customHeight="1" x14ac:dyDescent="0.25">
      <c r="A37" s="15" t="s">
        <v>48</v>
      </c>
      <c r="B37" s="16" t="s">
        <v>20</v>
      </c>
      <c r="C37" s="16" t="s">
        <v>49</v>
      </c>
      <c r="D37" s="16" t="s">
        <v>50</v>
      </c>
      <c r="E37" s="16"/>
      <c r="F37" s="17">
        <f>SUM(F38)</f>
        <v>3110</v>
      </c>
      <c r="G37" s="17"/>
    </row>
    <row r="38" spans="1:256" ht="13.5" x14ac:dyDescent="0.25">
      <c r="A38" s="18" t="s">
        <v>41</v>
      </c>
      <c r="B38" s="19" t="s">
        <v>20</v>
      </c>
      <c r="C38" s="19" t="s">
        <v>49</v>
      </c>
      <c r="D38" s="19" t="s">
        <v>50</v>
      </c>
      <c r="E38" s="19" t="s">
        <v>42</v>
      </c>
      <c r="F38" s="20">
        <v>3110</v>
      </c>
      <c r="G38" s="20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ht="14.25" x14ac:dyDescent="0.2">
      <c r="A39" s="12" t="s">
        <v>51</v>
      </c>
      <c r="B39" s="10" t="s">
        <v>20</v>
      </c>
      <c r="C39" s="10" t="s">
        <v>52</v>
      </c>
      <c r="D39" s="10"/>
      <c r="E39" s="10"/>
      <c r="F39" s="11">
        <f>SUM(F40)</f>
        <v>5300</v>
      </c>
      <c r="G39" s="11" t="e">
        <f>SUM(#REF!)</f>
        <v>#REF!</v>
      </c>
    </row>
    <row r="40" spans="1:256" s="34" customFormat="1" ht="27" x14ac:dyDescent="0.25">
      <c r="A40" s="15" t="s">
        <v>53</v>
      </c>
      <c r="B40" s="28" t="s">
        <v>20</v>
      </c>
      <c r="C40" s="28" t="s">
        <v>52</v>
      </c>
      <c r="D40" s="28" t="s">
        <v>54</v>
      </c>
      <c r="E40" s="28"/>
      <c r="F40" s="17">
        <f t="shared" ref="F40:G40" si="0">SUM(F41)</f>
        <v>5300</v>
      </c>
      <c r="G40" s="17">
        <f t="shared" si="0"/>
        <v>938.47</v>
      </c>
      <c r="H40" s="1"/>
      <c r="I40" s="93"/>
      <c r="J40" s="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x14ac:dyDescent="0.2">
      <c r="A41" s="22" t="s">
        <v>41</v>
      </c>
      <c r="B41" s="30" t="s">
        <v>20</v>
      </c>
      <c r="C41" s="30" t="s">
        <v>52</v>
      </c>
      <c r="D41" s="30" t="s">
        <v>54</v>
      </c>
      <c r="E41" s="30" t="s">
        <v>42</v>
      </c>
      <c r="F41" s="24">
        <v>5300</v>
      </c>
      <c r="G41" s="24">
        <v>938.47</v>
      </c>
    </row>
    <row r="42" spans="1:256" ht="14.25" x14ac:dyDescent="0.2">
      <c r="A42" s="12" t="s">
        <v>55</v>
      </c>
      <c r="B42" s="10" t="s">
        <v>20</v>
      </c>
      <c r="C42" s="10" t="s">
        <v>56</v>
      </c>
      <c r="D42" s="10"/>
      <c r="E42" s="10"/>
      <c r="F42" s="11">
        <f>SUM(F43+F55+F67+F48+F60+F53+F84)</f>
        <v>42656.29</v>
      </c>
      <c r="G42" s="11" t="e">
        <f>SUM(G43+G55+G67+G48+G60)</f>
        <v>#REF!</v>
      </c>
    </row>
    <row r="43" spans="1:256" ht="18" customHeight="1" x14ac:dyDescent="0.25">
      <c r="A43" s="15" t="s">
        <v>23</v>
      </c>
      <c r="B43" s="16" t="s">
        <v>20</v>
      </c>
      <c r="C43" s="16" t="s">
        <v>56</v>
      </c>
      <c r="D43" s="16" t="s">
        <v>57</v>
      </c>
      <c r="E43" s="16"/>
      <c r="F43" s="17">
        <f>SUM(F44)</f>
        <v>1610.8</v>
      </c>
      <c r="G43" s="17">
        <f>SUM(G44)</f>
        <v>1696.3</v>
      </c>
    </row>
    <row r="44" spans="1:256" x14ac:dyDescent="0.2">
      <c r="A44" s="22" t="s">
        <v>58</v>
      </c>
      <c r="B44" s="23" t="s">
        <v>59</v>
      </c>
      <c r="C44" s="23" t="s">
        <v>56</v>
      </c>
      <c r="D44" s="23" t="s">
        <v>57</v>
      </c>
      <c r="E44" s="23"/>
      <c r="F44" s="24">
        <f>SUM(F45+F46+F47)</f>
        <v>1610.8</v>
      </c>
      <c r="G44" s="24">
        <f>SUM(G45+G46+G47)</f>
        <v>1696.3</v>
      </c>
    </row>
    <row r="45" spans="1:256" ht="51" x14ac:dyDescent="0.2">
      <c r="A45" s="18" t="s">
        <v>26</v>
      </c>
      <c r="B45" s="19" t="s">
        <v>20</v>
      </c>
      <c r="C45" s="19" t="s">
        <v>56</v>
      </c>
      <c r="D45" s="19" t="s">
        <v>57</v>
      </c>
      <c r="E45" s="19" t="s">
        <v>27</v>
      </c>
      <c r="F45" s="20">
        <v>1188.3</v>
      </c>
      <c r="G45" s="20">
        <v>1188.3</v>
      </c>
    </row>
    <row r="46" spans="1:256" ht="25.5" x14ac:dyDescent="0.2">
      <c r="A46" s="18" t="s">
        <v>40</v>
      </c>
      <c r="B46" s="19" t="s">
        <v>20</v>
      </c>
      <c r="C46" s="19" t="s">
        <v>56</v>
      </c>
      <c r="D46" s="19" t="s">
        <v>57</v>
      </c>
      <c r="E46" s="19" t="s">
        <v>33</v>
      </c>
      <c r="F46" s="20">
        <v>304.02</v>
      </c>
      <c r="G46" s="20">
        <v>428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51" x14ac:dyDescent="0.2">
      <c r="A47" s="18" t="s">
        <v>26</v>
      </c>
      <c r="B47" s="19" t="s">
        <v>20</v>
      </c>
      <c r="C47" s="19" t="s">
        <v>56</v>
      </c>
      <c r="D47" s="19" t="s">
        <v>60</v>
      </c>
      <c r="E47" s="19" t="s">
        <v>27</v>
      </c>
      <c r="F47" s="20">
        <v>118.48</v>
      </c>
      <c r="G47" s="20">
        <v>80</v>
      </c>
    </row>
    <row r="48" spans="1:256" ht="27" customHeight="1" x14ac:dyDescent="0.25">
      <c r="A48" s="15" t="s">
        <v>61</v>
      </c>
      <c r="B48" s="28" t="s">
        <v>20</v>
      </c>
      <c r="C48" s="28" t="s">
        <v>56</v>
      </c>
      <c r="D48" s="28" t="s">
        <v>62</v>
      </c>
      <c r="E48" s="28"/>
      <c r="F48" s="17">
        <f>SUM(F49)</f>
        <v>964</v>
      </c>
      <c r="G48" s="14">
        <f>SUM(G49+G53)</f>
        <v>886.22</v>
      </c>
    </row>
    <row r="49" spans="1:256" ht="38.25" x14ac:dyDescent="0.2">
      <c r="A49" s="22" t="s">
        <v>63</v>
      </c>
      <c r="B49" s="30" t="s">
        <v>20</v>
      </c>
      <c r="C49" s="30" t="s">
        <v>56</v>
      </c>
      <c r="D49" s="30" t="s">
        <v>62</v>
      </c>
      <c r="E49" s="30"/>
      <c r="F49" s="24">
        <f>SUM(F50+F52+F51)</f>
        <v>964</v>
      </c>
      <c r="G49" s="24">
        <f>SUM(G50+G52+G51)</f>
        <v>886</v>
      </c>
    </row>
    <row r="50" spans="1:256" ht="51" x14ac:dyDescent="0.2">
      <c r="A50" s="18" t="s">
        <v>26</v>
      </c>
      <c r="B50" s="19" t="s">
        <v>20</v>
      </c>
      <c r="C50" s="19" t="s">
        <v>56</v>
      </c>
      <c r="D50" s="35" t="s">
        <v>62</v>
      </c>
      <c r="E50" s="19" t="s">
        <v>27</v>
      </c>
      <c r="F50" s="20">
        <v>571.1</v>
      </c>
      <c r="G50" s="20">
        <v>571.1</v>
      </c>
    </row>
    <row r="51" spans="1:256" ht="60.75" customHeight="1" x14ac:dyDescent="0.2">
      <c r="A51" s="18" t="s">
        <v>26</v>
      </c>
      <c r="B51" s="23" t="s">
        <v>20</v>
      </c>
      <c r="C51" s="23" t="s">
        <v>56</v>
      </c>
      <c r="D51" s="35" t="s">
        <v>64</v>
      </c>
      <c r="E51" s="19" t="s">
        <v>27</v>
      </c>
      <c r="F51" s="20">
        <v>178.4</v>
      </c>
      <c r="G51" s="20">
        <v>178.4</v>
      </c>
    </row>
    <row r="52" spans="1:256" ht="25.5" x14ac:dyDescent="0.2">
      <c r="A52" s="18" t="s">
        <v>40</v>
      </c>
      <c r="B52" s="19" t="s">
        <v>20</v>
      </c>
      <c r="C52" s="19" t="s">
        <v>56</v>
      </c>
      <c r="D52" s="35" t="s">
        <v>62</v>
      </c>
      <c r="E52" s="19" t="s">
        <v>33</v>
      </c>
      <c r="F52" s="20">
        <v>214.5</v>
      </c>
      <c r="G52" s="20">
        <v>136.5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</row>
    <row r="53" spans="1:256" ht="51" x14ac:dyDescent="0.2">
      <c r="A53" s="22" t="s">
        <v>65</v>
      </c>
      <c r="B53" s="23" t="s">
        <v>20</v>
      </c>
      <c r="C53" s="23" t="s">
        <v>56</v>
      </c>
      <c r="D53" s="23" t="s">
        <v>66</v>
      </c>
      <c r="E53" s="23"/>
      <c r="F53" s="24">
        <f>SUM(F54)</f>
        <v>0.22</v>
      </c>
      <c r="G53" s="24">
        <f>SUM(G54)</f>
        <v>0.22</v>
      </c>
    </row>
    <row r="54" spans="1:256" ht="25.15" customHeight="1" x14ac:dyDescent="0.2">
      <c r="A54" s="18" t="s">
        <v>40</v>
      </c>
      <c r="B54" s="19" t="s">
        <v>20</v>
      </c>
      <c r="C54" s="19" t="s">
        <v>56</v>
      </c>
      <c r="D54" s="19" t="s">
        <v>66</v>
      </c>
      <c r="E54" s="19" t="s">
        <v>33</v>
      </c>
      <c r="F54" s="20">
        <v>0.22</v>
      </c>
      <c r="G54" s="20">
        <v>0.22</v>
      </c>
    </row>
    <row r="55" spans="1:256" ht="27" x14ac:dyDescent="0.25">
      <c r="A55" s="15" t="s">
        <v>67</v>
      </c>
      <c r="B55" s="16" t="s">
        <v>20</v>
      </c>
      <c r="C55" s="16" t="s">
        <v>56</v>
      </c>
      <c r="D55" s="16" t="s">
        <v>68</v>
      </c>
      <c r="E55" s="16"/>
      <c r="F55" s="17">
        <f>SUM(F56)</f>
        <v>5822.55</v>
      </c>
      <c r="G55" s="17">
        <f>SUM(G56)</f>
        <v>7214</v>
      </c>
    </row>
    <row r="56" spans="1:256" x14ac:dyDescent="0.2">
      <c r="A56" s="18" t="s">
        <v>69</v>
      </c>
      <c r="B56" s="19" t="s">
        <v>20</v>
      </c>
      <c r="C56" s="19" t="s">
        <v>56</v>
      </c>
      <c r="D56" s="19" t="s">
        <v>68</v>
      </c>
      <c r="E56" s="19"/>
      <c r="F56" s="20">
        <f>SUM(F57+F59+F58)</f>
        <v>5822.55</v>
      </c>
      <c r="G56" s="20">
        <f>SUM(G57+G59+G58)</f>
        <v>7214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25.5" x14ac:dyDescent="0.2">
      <c r="A57" s="18" t="s">
        <v>40</v>
      </c>
      <c r="B57" s="19" t="s">
        <v>20</v>
      </c>
      <c r="C57" s="19" t="s">
        <v>56</v>
      </c>
      <c r="D57" s="19" t="s">
        <v>70</v>
      </c>
      <c r="E57" s="19" t="s">
        <v>33</v>
      </c>
      <c r="F57" s="20">
        <v>2900.15</v>
      </c>
      <c r="G57" s="20">
        <v>3763.5</v>
      </c>
    </row>
    <row r="58" spans="1:256" x14ac:dyDescent="0.2">
      <c r="A58" s="18" t="s">
        <v>41</v>
      </c>
      <c r="B58" s="19" t="s">
        <v>20</v>
      </c>
      <c r="C58" s="19" t="s">
        <v>56</v>
      </c>
      <c r="D58" s="19" t="s">
        <v>70</v>
      </c>
      <c r="E58" s="19" t="s">
        <v>42</v>
      </c>
      <c r="F58" s="20">
        <v>200.5</v>
      </c>
      <c r="G58" s="20">
        <v>200.5</v>
      </c>
    </row>
    <row r="59" spans="1:256" x14ac:dyDescent="0.2">
      <c r="A59" s="22" t="s">
        <v>41</v>
      </c>
      <c r="B59" s="23" t="s">
        <v>20</v>
      </c>
      <c r="C59" s="23" t="s">
        <v>56</v>
      </c>
      <c r="D59" s="23" t="s">
        <v>71</v>
      </c>
      <c r="E59" s="23" t="s">
        <v>42</v>
      </c>
      <c r="F59" s="24">
        <v>2721.9</v>
      </c>
      <c r="G59" s="24">
        <v>3250</v>
      </c>
    </row>
    <row r="60" spans="1:256" ht="27.6" customHeight="1" x14ac:dyDescent="0.25">
      <c r="A60" s="36" t="s">
        <v>72</v>
      </c>
      <c r="B60" s="37" t="s">
        <v>20</v>
      </c>
      <c r="C60" s="37" t="s">
        <v>56</v>
      </c>
      <c r="D60" s="37"/>
      <c r="E60" s="37"/>
      <c r="F60" s="14">
        <f>SUM(F61)</f>
        <v>11348</v>
      </c>
      <c r="G60" s="14" t="e">
        <f>SUM(G61)</f>
        <v>#REF!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ht="38.25" x14ac:dyDescent="0.2">
      <c r="A61" s="22" t="s">
        <v>73</v>
      </c>
      <c r="B61" s="30" t="s">
        <v>20</v>
      </c>
      <c r="C61" s="30" t="s">
        <v>56</v>
      </c>
      <c r="D61" s="30"/>
      <c r="E61" s="30"/>
      <c r="F61" s="20">
        <f>SUM(F62+F64)</f>
        <v>11348</v>
      </c>
      <c r="G61" s="20" t="e">
        <f>SUM(G62+G64)</f>
        <v>#REF!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25.5" x14ac:dyDescent="0.2">
      <c r="A62" s="22" t="s">
        <v>74</v>
      </c>
      <c r="B62" s="30" t="s">
        <v>20</v>
      </c>
      <c r="C62" s="30" t="s">
        <v>56</v>
      </c>
      <c r="D62" s="30" t="s">
        <v>75</v>
      </c>
      <c r="E62" s="30"/>
      <c r="F62" s="24">
        <f>SUM(F63)</f>
        <v>5674</v>
      </c>
      <c r="G62" s="24">
        <f>SUM(G63)</f>
        <v>5403</v>
      </c>
    </row>
    <row r="63" spans="1:256" ht="51.75" x14ac:dyDescent="0.25">
      <c r="A63" s="18" t="s">
        <v>26</v>
      </c>
      <c r="B63" s="35" t="s">
        <v>20</v>
      </c>
      <c r="C63" s="35" t="s">
        <v>56</v>
      </c>
      <c r="D63" s="35" t="s">
        <v>75</v>
      </c>
      <c r="E63" s="35" t="s">
        <v>27</v>
      </c>
      <c r="F63" s="20">
        <v>5674</v>
      </c>
      <c r="G63" s="20">
        <v>5403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ht="25.5" x14ac:dyDescent="0.2">
      <c r="A64" s="22" t="s">
        <v>74</v>
      </c>
      <c r="B64" s="30" t="s">
        <v>20</v>
      </c>
      <c r="C64" s="30" t="s">
        <v>56</v>
      </c>
      <c r="D64" s="30" t="s">
        <v>76</v>
      </c>
      <c r="E64" s="30"/>
      <c r="F64" s="24">
        <f>SUM(F65+F66)</f>
        <v>5674</v>
      </c>
      <c r="G64" s="24" t="e">
        <f>SUM(G65+G66+#REF!)</f>
        <v>#REF!</v>
      </c>
    </row>
    <row r="65" spans="1:256" ht="54" customHeight="1" x14ac:dyDescent="0.2">
      <c r="A65" s="18" t="s">
        <v>26</v>
      </c>
      <c r="B65" s="19" t="s">
        <v>20</v>
      </c>
      <c r="C65" s="19" t="s">
        <v>56</v>
      </c>
      <c r="D65" s="35" t="s">
        <v>76</v>
      </c>
      <c r="E65" s="19" t="s">
        <v>27</v>
      </c>
      <c r="F65" s="20">
        <v>4586</v>
      </c>
      <c r="G65" s="20">
        <v>3887.7</v>
      </c>
    </row>
    <row r="66" spans="1:256" ht="27" customHeight="1" x14ac:dyDescent="0.2">
      <c r="A66" s="18" t="s">
        <v>40</v>
      </c>
      <c r="B66" s="19" t="s">
        <v>20</v>
      </c>
      <c r="C66" s="19" t="s">
        <v>56</v>
      </c>
      <c r="D66" s="35" t="s">
        <v>76</v>
      </c>
      <c r="E66" s="19" t="s">
        <v>33</v>
      </c>
      <c r="F66" s="20">
        <v>1088</v>
      </c>
      <c r="G66" s="20">
        <v>1514.7</v>
      </c>
    </row>
    <row r="67" spans="1:256" ht="15.75" customHeight="1" x14ac:dyDescent="0.25">
      <c r="A67" s="15" t="s">
        <v>77</v>
      </c>
      <c r="B67" s="28" t="s">
        <v>20</v>
      </c>
      <c r="C67" s="28" t="s">
        <v>56</v>
      </c>
      <c r="D67" s="28" t="s">
        <v>78</v>
      </c>
      <c r="E67" s="16"/>
      <c r="F67" s="17">
        <f>SUM(F68+F72+F82)</f>
        <v>22430.309999999998</v>
      </c>
      <c r="G67" s="17" t="e">
        <f>SUM(G68+G72+G82)</f>
        <v>#REF!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26.45" customHeight="1" x14ac:dyDescent="0.2">
      <c r="A68" s="22" t="s">
        <v>79</v>
      </c>
      <c r="B68" s="30" t="s">
        <v>20</v>
      </c>
      <c r="C68" s="30" t="s">
        <v>56</v>
      </c>
      <c r="D68" s="30" t="s">
        <v>80</v>
      </c>
      <c r="E68" s="30"/>
      <c r="F68" s="24">
        <f>SUM(F69+F70+F71)</f>
        <v>2469</v>
      </c>
      <c r="G68" s="24">
        <f>SUM(G69)</f>
        <v>92</v>
      </c>
    </row>
    <row r="69" spans="1:256" ht="25.5" x14ac:dyDescent="0.2">
      <c r="A69" s="18" t="s">
        <v>40</v>
      </c>
      <c r="B69" s="35" t="s">
        <v>20</v>
      </c>
      <c r="C69" s="35" t="s">
        <v>56</v>
      </c>
      <c r="D69" s="35" t="s">
        <v>80</v>
      </c>
      <c r="E69" s="35" t="s">
        <v>33</v>
      </c>
      <c r="F69" s="20">
        <v>115</v>
      </c>
      <c r="G69" s="20">
        <v>92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51" x14ac:dyDescent="0.2">
      <c r="A70" s="18" t="s">
        <v>26</v>
      </c>
      <c r="B70" s="35" t="s">
        <v>20</v>
      </c>
      <c r="C70" s="35" t="s">
        <v>56</v>
      </c>
      <c r="D70" s="35" t="s">
        <v>81</v>
      </c>
      <c r="E70" s="35" t="s">
        <v>27</v>
      </c>
      <c r="F70" s="20">
        <v>2255.9</v>
      </c>
      <c r="G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ht="25.5" x14ac:dyDescent="0.2">
      <c r="A71" s="18" t="s">
        <v>40</v>
      </c>
      <c r="B71" s="35" t="s">
        <v>20</v>
      </c>
      <c r="C71" s="35" t="s">
        <v>56</v>
      </c>
      <c r="D71" s="35" t="s">
        <v>81</v>
      </c>
      <c r="E71" s="35" t="s">
        <v>33</v>
      </c>
      <c r="F71" s="20">
        <v>98.1</v>
      </c>
      <c r="G71" s="20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ht="38.25" x14ac:dyDescent="0.2">
      <c r="A72" s="39" t="s">
        <v>82</v>
      </c>
      <c r="B72" s="30" t="s">
        <v>20</v>
      </c>
      <c r="C72" s="30" t="s">
        <v>83</v>
      </c>
      <c r="D72" s="30" t="s">
        <v>84</v>
      </c>
      <c r="E72" s="30"/>
      <c r="F72" s="24">
        <f>SUM(F73+F76+F77+F78+F79+F80+F81+F74+F75)</f>
        <v>19871.309999999998</v>
      </c>
      <c r="G72" s="24" t="e">
        <f>SUM(G73+#REF!+#REF!+#REF!)</f>
        <v>#REF!</v>
      </c>
    </row>
    <row r="73" spans="1:256" ht="30.75" customHeight="1" x14ac:dyDescent="0.2">
      <c r="A73" s="18" t="s">
        <v>40</v>
      </c>
      <c r="B73" s="35" t="s">
        <v>20</v>
      </c>
      <c r="C73" s="35" t="s">
        <v>56</v>
      </c>
      <c r="D73" s="35" t="s">
        <v>84</v>
      </c>
      <c r="E73" s="35" t="s">
        <v>33</v>
      </c>
      <c r="F73" s="20">
        <v>3121.29</v>
      </c>
      <c r="G73" s="20">
        <v>5850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24.6" customHeight="1" x14ac:dyDescent="0.2">
      <c r="A74" s="18" t="s">
        <v>123</v>
      </c>
      <c r="B74" s="35" t="s">
        <v>20</v>
      </c>
      <c r="C74" s="35" t="s">
        <v>56</v>
      </c>
      <c r="D74" s="35" t="s">
        <v>84</v>
      </c>
      <c r="E74" s="35" t="s">
        <v>124</v>
      </c>
      <c r="F74" s="20">
        <v>1511.21</v>
      </c>
      <c r="G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ht="24.6" customHeight="1" x14ac:dyDescent="0.2">
      <c r="A75" s="22" t="s">
        <v>97</v>
      </c>
      <c r="B75" s="35" t="s">
        <v>20</v>
      </c>
      <c r="C75" s="35" t="s">
        <v>56</v>
      </c>
      <c r="D75" s="35" t="s">
        <v>84</v>
      </c>
      <c r="E75" s="35" t="s">
        <v>98</v>
      </c>
      <c r="F75" s="20">
        <v>15</v>
      </c>
      <c r="G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ht="56.25" customHeight="1" x14ac:dyDescent="0.2">
      <c r="A76" s="18" t="s">
        <v>26</v>
      </c>
      <c r="B76" s="35" t="s">
        <v>20</v>
      </c>
      <c r="C76" s="35" t="s">
        <v>56</v>
      </c>
      <c r="D76" s="35" t="s">
        <v>85</v>
      </c>
      <c r="E76" s="35" t="s">
        <v>27</v>
      </c>
      <c r="F76" s="20">
        <v>1950</v>
      </c>
      <c r="G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</row>
    <row r="77" spans="1:256" ht="25.5" x14ac:dyDescent="0.2">
      <c r="A77" s="18" t="s">
        <v>40</v>
      </c>
      <c r="B77" s="35" t="s">
        <v>20</v>
      </c>
      <c r="C77" s="35" t="s">
        <v>56</v>
      </c>
      <c r="D77" s="35" t="s">
        <v>85</v>
      </c>
      <c r="E77" s="35" t="s">
        <v>33</v>
      </c>
      <c r="F77" s="20">
        <v>1796</v>
      </c>
      <c r="G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ht="56.25" customHeight="1" x14ac:dyDescent="0.2">
      <c r="A78" s="18" t="s">
        <v>26</v>
      </c>
      <c r="B78" s="35" t="s">
        <v>20</v>
      </c>
      <c r="C78" s="35" t="s">
        <v>56</v>
      </c>
      <c r="D78" s="35" t="s">
        <v>269</v>
      </c>
      <c r="E78" s="35" t="s">
        <v>27</v>
      </c>
      <c r="F78" s="20">
        <v>216.13</v>
      </c>
      <c r="G78" s="20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ht="25.5" x14ac:dyDescent="0.2">
      <c r="A79" s="18" t="s">
        <v>40</v>
      </c>
      <c r="B79" s="35" t="s">
        <v>20</v>
      </c>
      <c r="C79" s="35" t="s">
        <v>56</v>
      </c>
      <c r="D79" s="35" t="s">
        <v>269</v>
      </c>
      <c r="E79" s="35" t="s">
        <v>33</v>
      </c>
      <c r="F79" s="20">
        <v>219.87</v>
      </c>
      <c r="G79" s="20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ht="51" x14ac:dyDescent="0.2">
      <c r="A80" s="18" t="s">
        <v>26</v>
      </c>
      <c r="B80" s="35" t="s">
        <v>20</v>
      </c>
      <c r="C80" s="35" t="s">
        <v>56</v>
      </c>
      <c r="D80" s="35" t="s">
        <v>354</v>
      </c>
      <c r="E80" s="35" t="s">
        <v>27</v>
      </c>
      <c r="F80" s="20">
        <v>1133.8499999999999</v>
      </c>
      <c r="G80" s="20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</row>
    <row r="81" spans="1:256" ht="25.5" x14ac:dyDescent="0.2">
      <c r="A81" s="18" t="s">
        <v>40</v>
      </c>
      <c r="B81" s="35" t="s">
        <v>20</v>
      </c>
      <c r="C81" s="35" t="s">
        <v>56</v>
      </c>
      <c r="D81" s="35" t="s">
        <v>354</v>
      </c>
      <c r="E81" s="35" t="s">
        <v>33</v>
      </c>
      <c r="F81" s="20">
        <v>9907.9599999999991</v>
      </c>
      <c r="G81" s="20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ht="41.45" customHeight="1" x14ac:dyDescent="0.2">
      <c r="A82" s="306" t="s">
        <v>86</v>
      </c>
      <c r="B82" s="30" t="s">
        <v>20</v>
      </c>
      <c r="C82" s="30" t="s">
        <v>56</v>
      </c>
      <c r="D82" s="30" t="s">
        <v>87</v>
      </c>
      <c r="E82" s="30"/>
      <c r="F82" s="24">
        <f>SUM(F83)</f>
        <v>90</v>
      </c>
      <c r="G82" s="24">
        <f>SUM(G83)</f>
        <v>220</v>
      </c>
    </row>
    <row r="83" spans="1:256" ht="25.5" x14ac:dyDescent="0.2">
      <c r="A83" s="18" t="s">
        <v>40</v>
      </c>
      <c r="B83" s="35" t="s">
        <v>20</v>
      </c>
      <c r="C83" s="35" t="s">
        <v>56</v>
      </c>
      <c r="D83" s="35" t="s">
        <v>87</v>
      </c>
      <c r="E83" s="35" t="s">
        <v>33</v>
      </c>
      <c r="F83" s="20">
        <v>90</v>
      </c>
      <c r="G83" s="20">
        <v>220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s="34" customFormat="1" ht="25.5" x14ac:dyDescent="0.2">
      <c r="A84" s="36" t="s">
        <v>88</v>
      </c>
      <c r="B84" s="37" t="s">
        <v>20</v>
      </c>
      <c r="C84" s="37" t="s">
        <v>56</v>
      </c>
      <c r="D84" s="37" t="s">
        <v>89</v>
      </c>
      <c r="E84" s="37"/>
      <c r="F84" s="14">
        <f>SUM(F85)</f>
        <v>480.41</v>
      </c>
      <c r="G84" s="14"/>
      <c r="H84" s="1"/>
      <c r="I84" s="93"/>
      <c r="J84" s="1"/>
    </row>
    <row r="85" spans="1:256" ht="25.5" x14ac:dyDescent="0.2">
      <c r="A85" s="18" t="s">
        <v>40</v>
      </c>
      <c r="B85" s="30" t="s">
        <v>20</v>
      </c>
      <c r="C85" s="30" t="s">
        <v>56</v>
      </c>
      <c r="D85" s="30" t="s">
        <v>89</v>
      </c>
      <c r="E85" s="35" t="s">
        <v>33</v>
      </c>
      <c r="F85" s="20">
        <v>480.41</v>
      </c>
      <c r="G85" s="20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</row>
    <row r="86" spans="1:256" ht="15.75" x14ac:dyDescent="0.25">
      <c r="A86" s="9" t="s">
        <v>90</v>
      </c>
      <c r="B86" s="40" t="s">
        <v>22</v>
      </c>
      <c r="C86" s="40"/>
      <c r="D86" s="40"/>
      <c r="E86" s="40"/>
      <c r="F86" s="41">
        <f t="shared" ref="F86:G88" si="1">SUM(F87)</f>
        <v>218.1</v>
      </c>
      <c r="G86" s="41">
        <f t="shared" si="1"/>
        <v>35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</row>
    <row r="87" spans="1:256" ht="13.5" x14ac:dyDescent="0.25">
      <c r="A87" s="15" t="s">
        <v>91</v>
      </c>
      <c r="B87" s="28" t="s">
        <v>22</v>
      </c>
      <c r="C87" s="28" t="s">
        <v>35</v>
      </c>
      <c r="D87" s="28"/>
      <c r="E87" s="28"/>
      <c r="F87" s="17">
        <f t="shared" si="1"/>
        <v>218.1</v>
      </c>
      <c r="G87" s="17">
        <f t="shared" si="1"/>
        <v>35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ht="26.25" x14ac:dyDescent="0.25">
      <c r="A88" s="22" t="s">
        <v>79</v>
      </c>
      <c r="B88" s="28" t="s">
        <v>22</v>
      </c>
      <c r="C88" s="28" t="s">
        <v>35</v>
      </c>
      <c r="D88" s="28" t="s">
        <v>80</v>
      </c>
      <c r="E88" s="28"/>
      <c r="F88" s="17">
        <f t="shared" si="1"/>
        <v>218.1</v>
      </c>
      <c r="G88" s="17">
        <f t="shared" si="1"/>
        <v>35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1:256" ht="25.5" x14ac:dyDescent="0.2">
      <c r="A89" s="22" t="s">
        <v>40</v>
      </c>
      <c r="B89" s="35" t="s">
        <v>22</v>
      </c>
      <c r="C89" s="35" t="s">
        <v>35</v>
      </c>
      <c r="D89" s="35" t="s">
        <v>80</v>
      </c>
      <c r="E89" s="35" t="s">
        <v>33</v>
      </c>
      <c r="F89" s="20">
        <v>218.1</v>
      </c>
      <c r="G89" s="20">
        <v>35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31.5" x14ac:dyDescent="0.25">
      <c r="A90" s="9" t="s">
        <v>92</v>
      </c>
      <c r="B90" s="43" t="s">
        <v>29</v>
      </c>
      <c r="C90" s="43"/>
      <c r="D90" s="43"/>
      <c r="E90" s="43"/>
      <c r="F90" s="41">
        <f t="shared" ref="F90:G92" si="2">SUM(F91)</f>
        <v>633</v>
      </c>
      <c r="G90" s="41">
        <f t="shared" si="2"/>
        <v>600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</row>
    <row r="91" spans="1:256" ht="27" x14ac:dyDescent="0.25">
      <c r="A91" s="15" t="s">
        <v>93</v>
      </c>
      <c r="B91" s="16" t="s">
        <v>29</v>
      </c>
      <c r="C91" s="16" t="s">
        <v>94</v>
      </c>
      <c r="D91" s="16"/>
      <c r="E91" s="16"/>
      <c r="F91" s="17">
        <f t="shared" si="2"/>
        <v>633</v>
      </c>
      <c r="G91" s="17">
        <f t="shared" si="2"/>
        <v>600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ht="13.5" x14ac:dyDescent="0.25">
      <c r="A92" s="15" t="s">
        <v>77</v>
      </c>
      <c r="B92" s="16" t="s">
        <v>29</v>
      </c>
      <c r="C92" s="16" t="s">
        <v>94</v>
      </c>
      <c r="D92" s="16" t="s">
        <v>78</v>
      </c>
      <c r="E92" s="16"/>
      <c r="F92" s="17">
        <f t="shared" si="2"/>
        <v>633</v>
      </c>
      <c r="G92" s="17">
        <f t="shared" si="2"/>
        <v>600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ht="30" customHeight="1" x14ac:dyDescent="0.2">
      <c r="A93" s="22" t="s">
        <v>79</v>
      </c>
      <c r="B93" s="13" t="s">
        <v>29</v>
      </c>
      <c r="C93" s="13" t="s">
        <v>94</v>
      </c>
      <c r="D93" s="13" t="s">
        <v>80</v>
      </c>
      <c r="E93" s="13"/>
      <c r="F93" s="14">
        <f>SUM(F98+F95)</f>
        <v>633</v>
      </c>
      <c r="G93" s="14">
        <f>SUM(G98+G95)</f>
        <v>600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ht="18.600000000000001" customHeight="1" x14ac:dyDescent="0.2">
      <c r="A94" s="18" t="s">
        <v>95</v>
      </c>
      <c r="B94" s="19" t="s">
        <v>29</v>
      </c>
      <c r="C94" s="19" t="s">
        <v>94</v>
      </c>
      <c r="D94" s="19" t="s">
        <v>80</v>
      </c>
      <c r="E94" s="19"/>
      <c r="F94" s="20">
        <f>SUM(F95)</f>
        <v>350</v>
      </c>
      <c r="G94" s="20">
        <f>SUM(G95)</f>
        <v>300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50.45" customHeight="1" x14ac:dyDescent="0.2">
      <c r="A95" s="18" t="s">
        <v>26</v>
      </c>
      <c r="B95" s="23" t="s">
        <v>29</v>
      </c>
      <c r="C95" s="23" t="s">
        <v>94</v>
      </c>
      <c r="D95" s="23" t="s">
        <v>80</v>
      </c>
      <c r="E95" s="23" t="s">
        <v>27</v>
      </c>
      <c r="F95" s="24">
        <v>350</v>
      </c>
      <c r="G95" s="24">
        <v>300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</row>
    <row r="96" spans="1:256" ht="25.5" x14ac:dyDescent="0.2">
      <c r="A96" s="22" t="s">
        <v>79</v>
      </c>
      <c r="B96" s="19" t="s">
        <v>29</v>
      </c>
      <c r="C96" s="19" t="s">
        <v>94</v>
      </c>
      <c r="D96" s="19" t="s">
        <v>80</v>
      </c>
      <c r="E96" s="19"/>
      <c r="F96" s="20">
        <f>SUM(F98)</f>
        <v>283</v>
      </c>
      <c r="G96" s="20">
        <f>SUM(G98)</f>
        <v>300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ht="26.45" customHeight="1" x14ac:dyDescent="0.2">
      <c r="A97" s="18" t="s">
        <v>96</v>
      </c>
      <c r="B97" s="19" t="s">
        <v>29</v>
      </c>
      <c r="C97" s="19" t="s">
        <v>94</v>
      </c>
      <c r="D97" s="19" t="s">
        <v>80</v>
      </c>
      <c r="E97" s="19"/>
      <c r="F97" s="20">
        <f>SUM(F98)</f>
        <v>283</v>
      </c>
      <c r="G97" s="20">
        <v>300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</row>
    <row r="98" spans="1:256" ht="25.5" x14ac:dyDescent="0.2">
      <c r="A98" s="22" t="s">
        <v>97</v>
      </c>
      <c r="B98" s="23" t="s">
        <v>29</v>
      </c>
      <c r="C98" s="23" t="s">
        <v>94</v>
      </c>
      <c r="D98" s="23" t="s">
        <v>80</v>
      </c>
      <c r="E98" s="23" t="s">
        <v>98</v>
      </c>
      <c r="F98" s="24">
        <v>283</v>
      </c>
      <c r="G98" s="24">
        <v>300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</row>
    <row r="99" spans="1:256" ht="15.75" x14ac:dyDescent="0.25">
      <c r="A99" s="9" t="s">
        <v>99</v>
      </c>
      <c r="B99" s="40" t="s">
        <v>35</v>
      </c>
      <c r="C99" s="40"/>
      <c r="D99" s="40"/>
      <c r="E99" s="40"/>
      <c r="F99" s="41">
        <f>SUM(F114+F105+F100)</f>
        <v>34672.660000000003</v>
      </c>
      <c r="G99" s="41">
        <f>SUM(G114+G105+G100)</f>
        <v>9184.5</v>
      </c>
    </row>
    <row r="100" spans="1:256" x14ac:dyDescent="0.2">
      <c r="A100" s="36" t="s">
        <v>100</v>
      </c>
      <c r="B100" s="37" t="s">
        <v>35</v>
      </c>
      <c r="C100" s="37" t="s">
        <v>101</v>
      </c>
      <c r="D100" s="37"/>
      <c r="E100" s="37"/>
      <c r="F100" s="14">
        <f>SUM(F103+F101)</f>
        <v>3709.49</v>
      </c>
      <c r="G100" s="14">
        <f>SUM(G103+G101)</f>
        <v>2011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 ht="25.5" x14ac:dyDescent="0.2">
      <c r="A101" s="22" t="s">
        <v>102</v>
      </c>
      <c r="B101" s="30" t="s">
        <v>35</v>
      </c>
      <c r="C101" s="30" t="s">
        <v>101</v>
      </c>
      <c r="D101" s="23" t="s">
        <v>70</v>
      </c>
      <c r="E101" s="30"/>
      <c r="F101" s="24">
        <f>SUM(F102)</f>
        <v>3700</v>
      </c>
      <c r="G101" s="24">
        <f>SUM(G102)</f>
        <v>2000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</row>
    <row r="102" spans="1:256" x14ac:dyDescent="0.2">
      <c r="A102" s="18" t="s">
        <v>41</v>
      </c>
      <c r="B102" s="35" t="s">
        <v>35</v>
      </c>
      <c r="C102" s="35" t="s">
        <v>101</v>
      </c>
      <c r="D102" s="19" t="s">
        <v>70</v>
      </c>
      <c r="E102" s="30" t="s">
        <v>42</v>
      </c>
      <c r="F102" s="24">
        <v>3700</v>
      </c>
      <c r="G102" s="24">
        <v>2000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</row>
    <row r="103" spans="1:256" ht="38.25" x14ac:dyDescent="0.2">
      <c r="A103" s="22" t="s">
        <v>103</v>
      </c>
      <c r="B103" s="30" t="s">
        <v>35</v>
      </c>
      <c r="C103" s="30" t="s">
        <v>101</v>
      </c>
      <c r="D103" s="30" t="s">
        <v>104</v>
      </c>
      <c r="E103" s="30"/>
      <c r="F103" s="24">
        <f>SUM(F104)</f>
        <v>9.49</v>
      </c>
      <c r="G103" s="24">
        <f>SUM(G104)</f>
        <v>11</v>
      </c>
    </row>
    <row r="104" spans="1:256" ht="25.5" x14ac:dyDescent="0.2">
      <c r="A104" s="18" t="s">
        <v>40</v>
      </c>
      <c r="B104" s="35" t="s">
        <v>35</v>
      </c>
      <c r="C104" s="35" t="s">
        <v>101</v>
      </c>
      <c r="D104" s="35" t="s">
        <v>104</v>
      </c>
      <c r="E104" s="35" t="s">
        <v>33</v>
      </c>
      <c r="F104" s="20">
        <v>9.49</v>
      </c>
      <c r="G104" s="20">
        <v>11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</row>
    <row r="105" spans="1:256" x14ac:dyDescent="0.2">
      <c r="A105" s="36" t="s">
        <v>105</v>
      </c>
      <c r="B105" s="13" t="s">
        <v>35</v>
      </c>
      <c r="C105" s="13" t="s">
        <v>106</v>
      </c>
      <c r="D105" s="13"/>
      <c r="E105" s="13"/>
      <c r="F105" s="14">
        <f>SUM(F108+F106+F112)</f>
        <v>30046.670000000002</v>
      </c>
      <c r="G105" s="14">
        <f>SUM(G108)</f>
        <v>6723.5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</row>
    <row r="106" spans="1:256" ht="38.25" x14ac:dyDescent="0.2">
      <c r="A106" s="22" t="s">
        <v>349</v>
      </c>
      <c r="B106" s="30" t="s">
        <v>35</v>
      </c>
      <c r="C106" s="30" t="s">
        <v>106</v>
      </c>
      <c r="D106" s="30" t="s">
        <v>270</v>
      </c>
      <c r="E106" s="30"/>
      <c r="F106" s="24">
        <f>SUM(F107)</f>
        <v>15548.33</v>
      </c>
      <c r="G106" s="24"/>
    </row>
    <row r="107" spans="1:256" ht="25.5" x14ac:dyDescent="0.2">
      <c r="A107" s="18" t="s">
        <v>40</v>
      </c>
      <c r="B107" s="35" t="s">
        <v>35</v>
      </c>
      <c r="C107" s="35" t="s">
        <v>106</v>
      </c>
      <c r="D107" s="35" t="s">
        <v>270</v>
      </c>
      <c r="E107" s="35" t="s">
        <v>33</v>
      </c>
      <c r="F107" s="20">
        <v>15548.33</v>
      </c>
      <c r="G107" s="20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 ht="13.5" x14ac:dyDescent="0.25">
      <c r="A108" s="15" t="s">
        <v>77</v>
      </c>
      <c r="B108" s="28" t="s">
        <v>35</v>
      </c>
      <c r="C108" s="28" t="s">
        <v>106</v>
      </c>
      <c r="D108" s="16" t="s">
        <v>78</v>
      </c>
      <c r="E108" s="28"/>
      <c r="F108" s="17">
        <f>SUM(F109)</f>
        <v>8807.64</v>
      </c>
      <c r="G108" s="17">
        <f>SUM(G109)</f>
        <v>6723.5</v>
      </c>
    </row>
    <row r="109" spans="1:256" ht="44.25" customHeight="1" x14ac:dyDescent="0.2">
      <c r="A109" s="44" t="s">
        <v>107</v>
      </c>
      <c r="B109" s="23" t="s">
        <v>35</v>
      </c>
      <c r="C109" s="23" t="s">
        <v>106</v>
      </c>
      <c r="D109" s="23" t="s">
        <v>108</v>
      </c>
      <c r="E109" s="23"/>
      <c r="F109" s="24">
        <f>SUM(F110:F111)</f>
        <v>8807.64</v>
      </c>
      <c r="G109" s="24">
        <f>SUM(G110:G111)</f>
        <v>6723.5</v>
      </c>
    </row>
    <row r="110" spans="1:256" ht="25.5" x14ac:dyDescent="0.2">
      <c r="A110" s="18" t="s">
        <v>40</v>
      </c>
      <c r="B110" s="19" t="s">
        <v>35</v>
      </c>
      <c r="C110" s="19" t="s">
        <v>106</v>
      </c>
      <c r="D110" s="19" t="s">
        <v>108</v>
      </c>
      <c r="E110" s="19" t="s">
        <v>33</v>
      </c>
      <c r="F110" s="20">
        <v>6894.63</v>
      </c>
      <c r="G110" s="20">
        <v>4423.5</v>
      </c>
    </row>
    <row r="111" spans="1:256" ht="25.5" x14ac:dyDescent="0.2">
      <c r="A111" s="18" t="s">
        <v>97</v>
      </c>
      <c r="B111" s="19" t="s">
        <v>109</v>
      </c>
      <c r="C111" s="19" t="s">
        <v>106</v>
      </c>
      <c r="D111" s="19" t="s">
        <v>108</v>
      </c>
      <c r="E111" s="19" t="s">
        <v>98</v>
      </c>
      <c r="F111" s="20">
        <v>1913.01</v>
      </c>
      <c r="G111" s="20">
        <v>2300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</row>
    <row r="112" spans="1:256" ht="27.75" customHeight="1" x14ac:dyDescent="0.25">
      <c r="A112" s="15" t="s">
        <v>517</v>
      </c>
      <c r="B112" s="16" t="s">
        <v>35</v>
      </c>
      <c r="C112" s="16" t="s">
        <v>106</v>
      </c>
      <c r="D112" s="16" t="s">
        <v>122</v>
      </c>
      <c r="E112" s="16"/>
      <c r="F112" s="17">
        <v>5690.7</v>
      </c>
      <c r="G112" s="20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</row>
    <row r="113" spans="1:256" ht="25.5" x14ac:dyDescent="0.2">
      <c r="A113" s="18" t="s">
        <v>40</v>
      </c>
      <c r="B113" s="19" t="s">
        <v>35</v>
      </c>
      <c r="C113" s="19" t="s">
        <v>106</v>
      </c>
      <c r="D113" s="19" t="s">
        <v>122</v>
      </c>
      <c r="E113" s="19" t="s">
        <v>33</v>
      </c>
      <c r="F113" s="20">
        <v>5690.7</v>
      </c>
      <c r="G113" s="20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</row>
    <row r="114" spans="1:256" x14ac:dyDescent="0.2">
      <c r="A114" s="36" t="s">
        <v>110</v>
      </c>
      <c r="B114" s="37" t="s">
        <v>35</v>
      </c>
      <c r="C114" s="37" t="s">
        <v>111</v>
      </c>
      <c r="D114" s="37"/>
      <c r="E114" s="37"/>
      <c r="F114" s="14">
        <f>SUM(F115)</f>
        <v>916.5</v>
      </c>
      <c r="G114" s="14">
        <f>SUM(G115)</f>
        <v>450</v>
      </c>
    </row>
    <row r="115" spans="1:256" ht="18" customHeight="1" x14ac:dyDescent="0.25">
      <c r="A115" s="15" t="s">
        <v>77</v>
      </c>
      <c r="B115" s="37" t="s">
        <v>35</v>
      </c>
      <c r="C115" s="37" t="s">
        <v>111</v>
      </c>
      <c r="D115" s="16" t="s">
        <v>78</v>
      </c>
      <c r="E115" s="37"/>
      <c r="F115" s="14">
        <f>SUM(F120+F116)</f>
        <v>916.5</v>
      </c>
      <c r="G115" s="14">
        <f>SUM(G120+G116)</f>
        <v>450</v>
      </c>
    </row>
    <row r="116" spans="1:256" ht="46.5" customHeight="1" x14ac:dyDescent="0.25">
      <c r="A116" s="39" t="s">
        <v>82</v>
      </c>
      <c r="B116" s="28" t="s">
        <v>35</v>
      </c>
      <c r="C116" s="28" t="s">
        <v>111</v>
      </c>
      <c r="D116" s="16" t="s">
        <v>84</v>
      </c>
      <c r="E116" s="28"/>
      <c r="F116" s="17">
        <f>SUM(F117+F118+F119)</f>
        <v>866.5</v>
      </c>
      <c r="G116" s="17">
        <f>SUM(G117)</f>
        <v>400</v>
      </c>
    </row>
    <row r="117" spans="1:256" ht="25.5" x14ac:dyDescent="0.2">
      <c r="A117" s="18" t="s">
        <v>40</v>
      </c>
      <c r="B117" s="19" t="s">
        <v>35</v>
      </c>
      <c r="C117" s="19" t="s">
        <v>111</v>
      </c>
      <c r="D117" s="19" t="s">
        <v>84</v>
      </c>
      <c r="E117" s="19" t="s">
        <v>33</v>
      </c>
      <c r="F117" s="45">
        <v>157.5</v>
      </c>
      <c r="G117" s="45">
        <v>400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ht="25.5" x14ac:dyDescent="0.2">
      <c r="A118" s="18" t="s">
        <v>123</v>
      </c>
      <c r="B118" s="19" t="s">
        <v>35</v>
      </c>
      <c r="C118" s="19" t="s">
        <v>111</v>
      </c>
      <c r="D118" s="19" t="s">
        <v>84</v>
      </c>
      <c r="E118" s="19" t="s">
        <v>124</v>
      </c>
      <c r="F118" s="45">
        <v>97</v>
      </c>
      <c r="G118" s="45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</row>
    <row r="119" spans="1:256" ht="25.5" x14ac:dyDescent="0.2">
      <c r="A119" s="18" t="s">
        <v>97</v>
      </c>
      <c r="B119" s="19" t="s">
        <v>35</v>
      </c>
      <c r="C119" s="19" t="s">
        <v>111</v>
      </c>
      <c r="D119" s="19" t="s">
        <v>84</v>
      </c>
      <c r="E119" s="19" t="s">
        <v>98</v>
      </c>
      <c r="F119" s="45">
        <v>612</v>
      </c>
      <c r="G119" s="45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</row>
    <row r="120" spans="1:256" ht="39.6" customHeight="1" x14ac:dyDescent="0.2">
      <c r="A120" s="22" t="s">
        <v>112</v>
      </c>
      <c r="B120" s="30" t="s">
        <v>35</v>
      </c>
      <c r="C120" s="30" t="s">
        <v>111</v>
      </c>
      <c r="D120" s="30" t="s">
        <v>113</v>
      </c>
      <c r="E120" s="30"/>
      <c r="F120" s="24">
        <f>SUM(F121:F121)</f>
        <v>50</v>
      </c>
      <c r="G120" s="24">
        <f>SUM(G121:G121)</f>
        <v>50</v>
      </c>
    </row>
    <row r="121" spans="1:256" x14ac:dyDescent="0.2">
      <c r="A121" s="18" t="s">
        <v>41</v>
      </c>
      <c r="B121" s="35" t="s">
        <v>35</v>
      </c>
      <c r="C121" s="35" t="s">
        <v>111</v>
      </c>
      <c r="D121" s="35" t="s">
        <v>113</v>
      </c>
      <c r="E121" s="19" t="s">
        <v>42</v>
      </c>
      <c r="F121" s="20">
        <v>50</v>
      </c>
      <c r="G121" s="20">
        <v>50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</row>
    <row r="122" spans="1:256" ht="15.75" x14ac:dyDescent="0.25">
      <c r="A122" s="9" t="s">
        <v>114</v>
      </c>
      <c r="B122" s="40" t="s">
        <v>44</v>
      </c>
      <c r="C122" s="40"/>
      <c r="D122" s="40"/>
      <c r="E122" s="40"/>
      <c r="F122" s="41">
        <f>SUM(F123+F148+F174+F137)</f>
        <v>381171.87999999995</v>
      </c>
      <c r="G122" s="41" t="e">
        <f>SUM(G123+G148+G174+G137)</f>
        <v>#REF!</v>
      </c>
    </row>
    <row r="123" spans="1:256" ht="15" x14ac:dyDescent="0.25">
      <c r="A123" s="46" t="s">
        <v>115</v>
      </c>
      <c r="B123" s="47" t="s">
        <v>44</v>
      </c>
      <c r="C123" s="47" t="s">
        <v>20</v>
      </c>
      <c r="D123" s="47"/>
      <c r="E123" s="47"/>
      <c r="F123" s="48">
        <f>SUM(F126+F124+F135)</f>
        <v>171829.78999999998</v>
      </c>
      <c r="G123" s="48" t="e">
        <f>SUM(G126+G124)</f>
        <v>#REF!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</row>
    <row r="124" spans="1:256" ht="27" x14ac:dyDescent="0.25">
      <c r="A124" s="15" t="s">
        <v>1</v>
      </c>
      <c r="B124" s="28" t="s">
        <v>44</v>
      </c>
      <c r="C124" s="28" t="s">
        <v>20</v>
      </c>
      <c r="D124" s="28" t="s">
        <v>116</v>
      </c>
      <c r="E124" s="28"/>
      <c r="F124" s="17">
        <f>SUM(F125)</f>
        <v>119879.77</v>
      </c>
      <c r="G124" s="17">
        <f>SUM(G125)</f>
        <v>1561.53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</row>
    <row r="125" spans="1:256" ht="25.5" x14ac:dyDescent="0.2">
      <c r="A125" s="18" t="s">
        <v>97</v>
      </c>
      <c r="B125" s="35" t="s">
        <v>44</v>
      </c>
      <c r="C125" s="35" t="s">
        <v>20</v>
      </c>
      <c r="D125" s="35" t="s">
        <v>116</v>
      </c>
      <c r="E125" s="35" t="s">
        <v>98</v>
      </c>
      <c r="F125" s="20">
        <v>119879.77</v>
      </c>
      <c r="G125" s="20">
        <v>1561.53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</row>
    <row r="126" spans="1:256" ht="13.5" x14ac:dyDescent="0.25">
      <c r="A126" s="15" t="s">
        <v>77</v>
      </c>
      <c r="B126" s="16" t="s">
        <v>44</v>
      </c>
      <c r="C126" s="16" t="s">
        <v>20</v>
      </c>
      <c r="D126" s="16" t="s">
        <v>78</v>
      </c>
      <c r="E126" s="16"/>
      <c r="F126" s="49">
        <f>SUM(F127+F133+F132)</f>
        <v>18178.32</v>
      </c>
      <c r="G126" s="49" t="e">
        <f>SUM(G127+#REF!)</f>
        <v>#REF!</v>
      </c>
    </row>
    <row r="127" spans="1:256" ht="41.45" customHeight="1" x14ac:dyDescent="0.2">
      <c r="A127" s="22" t="s">
        <v>117</v>
      </c>
      <c r="B127" s="30" t="s">
        <v>44</v>
      </c>
      <c r="C127" s="30" t="s">
        <v>20</v>
      </c>
      <c r="D127" s="30" t="s">
        <v>118</v>
      </c>
      <c r="E127" s="30"/>
      <c r="F127" s="24">
        <f>SUM(F128+F130+F129)</f>
        <v>14085</v>
      </c>
      <c r="G127" s="24">
        <f>SUM(G128+G130+G129)</f>
        <v>12800.000000000002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  <c r="IV127" s="50"/>
    </row>
    <row r="128" spans="1:256" ht="25.5" hidden="1" x14ac:dyDescent="0.2">
      <c r="A128" s="18" t="s">
        <v>40</v>
      </c>
      <c r="B128" s="35" t="s">
        <v>44</v>
      </c>
      <c r="C128" s="35" t="s">
        <v>20</v>
      </c>
      <c r="D128" s="35" t="s">
        <v>118</v>
      </c>
      <c r="E128" s="35" t="s">
        <v>33</v>
      </c>
      <c r="F128" s="20">
        <v>0</v>
      </c>
      <c r="G128" s="20">
        <v>8088.56</v>
      </c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</row>
    <row r="129" spans="1:256" s="21" customFormat="1" ht="25.5" x14ac:dyDescent="0.2">
      <c r="A129" s="18" t="s">
        <v>97</v>
      </c>
      <c r="B129" s="35" t="s">
        <v>44</v>
      </c>
      <c r="C129" s="35" t="s">
        <v>20</v>
      </c>
      <c r="D129" s="35" t="s">
        <v>118</v>
      </c>
      <c r="E129" s="35" t="s">
        <v>98</v>
      </c>
      <c r="F129" s="20">
        <v>9508.32</v>
      </c>
      <c r="G129" s="20">
        <v>711.44</v>
      </c>
      <c r="I129" s="92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  <c r="IN129" s="51"/>
      <c r="IO129" s="51"/>
      <c r="IP129" s="51"/>
      <c r="IQ129" s="51"/>
      <c r="IR129" s="51"/>
      <c r="IS129" s="51"/>
      <c r="IT129" s="51"/>
      <c r="IU129" s="51"/>
      <c r="IV129" s="51"/>
    </row>
    <row r="130" spans="1:256" s="21" customFormat="1" ht="27.75" customHeight="1" x14ac:dyDescent="0.2">
      <c r="A130" s="18" t="s">
        <v>40</v>
      </c>
      <c r="B130" s="19" t="s">
        <v>44</v>
      </c>
      <c r="C130" s="19" t="s">
        <v>20</v>
      </c>
      <c r="D130" s="19" t="s">
        <v>119</v>
      </c>
      <c r="E130" s="35" t="s">
        <v>33</v>
      </c>
      <c r="F130" s="20">
        <v>4576.68</v>
      </c>
      <c r="G130" s="20">
        <v>4000</v>
      </c>
      <c r="I130" s="92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  <c r="IN130" s="51"/>
      <c r="IO130" s="51"/>
      <c r="IP130" s="51"/>
      <c r="IQ130" s="51"/>
      <c r="IR130" s="51"/>
      <c r="IS130" s="51"/>
      <c r="IT130" s="51"/>
      <c r="IU130" s="51"/>
      <c r="IV130" s="51"/>
    </row>
    <row r="131" spans="1:256" ht="37.5" customHeight="1" x14ac:dyDescent="0.2">
      <c r="A131" s="22" t="s">
        <v>518</v>
      </c>
      <c r="B131" s="23" t="s">
        <v>44</v>
      </c>
      <c r="C131" s="23" t="s">
        <v>20</v>
      </c>
      <c r="D131" s="23" t="s">
        <v>519</v>
      </c>
      <c r="E131" s="30"/>
      <c r="F131" s="24">
        <f>SUM(F132)</f>
        <v>4043.32</v>
      </c>
      <c r="G131" s="24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</row>
    <row r="132" spans="1:256" s="21" customFormat="1" ht="28.5" customHeight="1" x14ac:dyDescent="0.2">
      <c r="A132" s="18" t="s">
        <v>123</v>
      </c>
      <c r="B132" s="19" t="s">
        <v>44</v>
      </c>
      <c r="C132" s="19" t="s">
        <v>20</v>
      </c>
      <c r="D132" s="19" t="s">
        <v>519</v>
      </c>
      <c r="E132" s="35" t="s">
        <v>124</v>
      </c>
      <c r="F132" s="20">
        <v>4043.32</v>
      </c>
      <c r="G132" s="20"/>
      <c r="I132" s="92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  <c r="IN132" s="51"/>
      <c r="IO132" s="51"/>
      <c r="IP132" s="51"/>
      <c r="IQ132" s="51"/>
      <c r="IR132" s="51"/>
      <c r="IS132" s="51"/>
      <c r="IT132" s="51"/>
      <c r="IU132" s="51"/>
      <c r="IV132" s="51"/>
    </row>
    <row r="133" spans="1:256" ht="38.450000000000003" customHeight="1" x14ac:dyDescent="0.2">
      <c r="A133" s="22" t="s">
        <v>120</v>
      </c>
      <c r="B133" s="23" t="s">
        <v>44</v>
      </c>
      <c r="C133" s="23" t="s">
        <v>20</v>
      </c>
      <c r="D133" s="23" t="s">
        <v>271</v>
      </c>
      <c r="E133" s="30"/>
      <c r="F133" s="24">
        <f>SUM(F134)</f>
        <v>50</v>
      </c>
      <c r="G133" s="24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</row>
    <row r="134" spans="1:256" s="21" customFormat="1" ht="25.5" x14ac:dyDescent="0.2">
      <c r="A134" s="18" t="s">
        <v>40</v>
      </c>
      <c r="B134" s="19" t="s">
        <v>44</v>
      </c>
      <c r="C134" s="19" t="s">
        <v>20</v>
      </c>
      <c r="D134" s="19" t="s">
        <v>271</v>
      </c>
      <c r="E134" s="35" t="s">
        <v>33</v>
      </c>
      <c r="F134" s="20">
        <v>50</v>
      </c>
      <c r="G134" s="20"/>
      <c r="I134" s="92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  <c r="IN134" s="51"/>
      <c r="IO134" s="51"/>
      <c r="IP134" s="51"/>
      <c r="IQ134" s="51"/>
      <c r="IR134" s="51"/>
      <c r="IS134" s="51"/>
      <c r="IT134" s="51"/>
      <c r="IU134" s="51"/>
      <c r="IV134" s="51"/>
    </row>
    <row r="135" spans="1:256" s="34" customFormat="1" ht="22.9" customHeight="1" x14ac:dyDescent="0.25">
      <c r="A135" s="15" t="s">
        <v>121</v>
      </c>
      <c r="B135" s="16" t="s">
        <v>44</v>
      </c>
      <c r="C135" s="16" t="s">
        <v>20</v>
      </c>
      <c r="D135" s="16" t="s">
        <v>122</v>
      </c>
      <c r="E135" s="28"/>
      <c r="F135" s="17">
        <f>SUM(F136)</f>
        <v>33771.699999999997</v>
      </c>
      <c r="G135" s="17"/>
      <c r="H135" s="1"/>
      <c r="I135" s="93"/>
      <c r="J135" s="1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G135" s="52"/>
      <c r="HH135" s="52"/>
      <c r="HI135" s="52"/>
      <c r="HJ135" s="52"/>
      <c r="HK135" s="52"/>
      <c r="HL135" s="52"/>
      <c r="HM135" s="52"/>
      <c r="HN135" s="52"/>
      <c r="HO135" s="52"/>
      <c r="HP135" s="52"/>
      <c r="HQ135" s="52"/>
      <c r="HR135" s="52"/>
      <c r="HS135" s="52"/>
      <c r="HT135" s="52"/>
      <c r="HU135" s="52"/>
      <c r="HV135" s="52"/>
      <c r="HW135" s="52"/>
      <c r="HX135" s="52"/>
      <c r="HY135" s="52"/>
      <c r="HZ135" s="52"/>
      <c r="IA135" s="52"/>
      <c r="IB135" s="52"/>
      <c r="IC135" s="52"/>
      <c r="ID135" s="52"/>
      <c r="IE135" s="52"/>
      <c r="IF135" s="52"/>
      <c r="IG135" s="52"/>
      <c r="IH135" s="52"/>
      <c r="II135" s="52"/>
      <c r="IJ135" s="52"/>
      <c r="IK135" s="52"/>
      <c r="IL135" s="52"/>
      <c r="IM135" s="52"/>
      <c r="IN135" s="52"/>
      <c r="IO135" s="52"/>
      <c r="IP135" s="52"/>
      <c r="IQ135" s="52"/>
      <c r="IR135" s="52"/>
      <c r="IS135" s="52"/>
      <c r="IT135" s="52"/>
      <c r="IU135" s="52"/>
      <c r="IV135" s="52"/>
    </row>
    <row r="136" spans="1:256" ht="25.5" x14ac:dyDescent="0.2">
      <c r="A136" s="18" t="s">
        <v>123</v>
      </c>
      <c r="B136" s="19" t="s">
        <v>44</v>
      </c>
      <c r="C136" s="19" t="s">
        <v>20</v>
      </c>
      <c r="D136" s="19" t="s">
        <v>122</v>
      </c>
      <c r="E136" s="35" t="s">
        <v>124</v>
      </c>
      <c r="F136" s="20">
        <v>33771.699999999997</v>
      </c>
      <c r="G136" s="20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  <c r="IN136" s="51"/>
      <c r="IO136" s="51"/>
      <c r="IP136" s="51"/>
      <c r="IQ136" s="51"/>
      <c r="IR136" s="51"/>
      <c r="IS136" s="51"/>
      <c r="IT136" s="51"/>
      <c r="IU136" s="51"/>
      <c r="IV136" s="51"/>
    </row>
    <row r="137" spans="1:256" ht="15" x14ac:dyDescent="0.25">
      <c r="A137" s="46" t="s">
        <v>125</v>
      </c>
      <c r="B137" s="53" t="s">
        <v>44</v>
      </c>
      <c r="C137" s="53" t="s">
        <v>22</v>
      </c>
      <c r="D137" s="53"/>
      <c r="E137" s="47"/>
      <c r="F137" s="48">
        <f>SUM(F140+F138+F142)</f>
        <v>41641.879999999997</v>
      </c>
      <c r="G137" s="48" t="e">
        <f>SUM(G140+G138+G143+#REF!)</f>
        <v>#REF!</v>
      </c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</row>
    <row r="138" spans="1:256" ht="25.5" x14ac:dyDescent="0.2">
      <c r="A138" s="22" t="s">
        <v>3</v>
      </c>
      <c r="B138" s="23" t="s">
        <v>44</v>
      </c>
      <c r="C138" s="23" t="s">
        <v>22</v>
      </c>
      <c r="D138" s="23" t="s">
        <v>126</v>
      </c>
      <c r="E138" s="30"/>
      <c r="F138" s="24">
        <f>SUM(F139)</f>
        <v>37900</v>
      </c>
      <c r="G138" s="24">
        <f>SUM(G139)</f>
        <v>33300</v>
      </c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</row>
    <row r="139" spans="1:256" ht="15" x14ac:dyDescent="0.25">
      <c r="A139" s="18" t="s">
        <v>41</v>
      </c>
      <c r="B139" s="19" t="s">
        <v>44</v>
      </c>
      <c r="C139" s="19" t="s">
        <v>22</v>
      </c>
      <c r="D139" s="19" t="s">
        <v>126</v>
      </c>
      <c r="E139" s="35" t="s">
        <v>42</v>
      </c>
      <c r="F139" s="20">
        <v>37900</v>
      </c>
      <c r="G139" s="20">
        <v>33300</v>
      </c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</row>
    <row r="140" spans="1:256" ht="14.25" x14ac:dyDescent="0.2">
      <c r="A140" s="22" t="s">
        <v>69</v>
      </c>
      <c r="B140" s="23" t="s">
        <v>44</v>
      </c>
      <c r="C140" s="23" t="s">
        <v>22</v>
      </c>
      <c r="D140" s="23" t="s">
        <v>70</v>
      </c>
      <c r="E140" s="23"/>
      <c r="F140" s="24">
        <f>SUM(F141)</f>
        <v>500</v>
      </c>
      <c r="G140" s="24">
        <f>SUM(G141)</f>
        <v>9000</v>
      </c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  <c r="HG140" s="55"/>
      <c r="HH140" s="55"/>
      <c r="HI140" s="55"/>
      <c r="HJ140" s="55"/>
      <c r="HK140" s="55"/>
      <c r="HL140" s="55"/>
      <c r="HM140" s="55"/>
      <c r="HN140" s="55"/>
      <c r="HO140" s="55"/>
      <c r="HP140" s="55"/>
      <c r="HQ140" s="55"/>
      <c r="HR140" s="55"/>
      <c r="HS140" s="55"/>
      <c r="HT140" s="55"/>
      <c r="HU140" s="55"/>
      <c r="HV140" s="55"/>
      <c r="HW140" s="55"/>
      <c r="HX140" s="55"/>
      <c r="HY140" s="55"/>
      <c r="HZ140" s="55"/>
      <c r="IA140" s="55"/>
      <c r="IB140" s="55"/>
      <c r="IC140" s="55"/>
      <c r="ID140" s="55"/>
      <c r="IE140" s="55"/>
      <c r="IF140" s="55"/>
      <c r="IG140" s="55"/>
      <c r="IH140" s="55"/>
      <c r="II140" s="55"/>
      <c r="IJ140" s="55"/>
      <c r="IK140" s="55"/>
      <c r="IL140" s="55"/>
      <c r="IM140" s="55"/>
      <c r="IN140" s="55"/>
      <c r="IO140" s="55"/>
      <c r="IP140" s="55"/>
      <c r="IQ140" s="55"/>
      <c r="IR140" s="55"/>
      <c r="IS140" s="55"/>
      <c r="IT140" s="55"/>
      <c r="IU140" s="55"/>
      <c r="IV140" s="55"/>
    </row>
    <row r="141" spans="1:256" ht="15" x14ac:dyDescent="0.25">
      <c r="A141" s="18" t="s">
        <v>41</v>
      </c>
      <c r="B141" s="19" t="s">
        <v>44</v>
      </c>
      <c r="C141" s="19" t="s">
        <v>22</v>
      </c>
      <c r="D141" s="19" t="s">
        <v>70</v>
      </c>
      <c r="E141" s="19" t="s">
        <v>42</v>
      </c>
      <c r="F141" s="20">
        <v>500</v>
      </c>
      <c r="G141" s="20">
        <v>9000</v>
      </c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</row>
    <row r="142" spans="1:256" ht="13.5" x14ac:dyDescent="0.25">
      <c r="A142" s="15" t="s">
        <v>77</v>
      </c>
      <c r="B142" s="28" t="s">
        <v>44</v>
      </c>
      <c r="C142" s="28" t="s">
        <v>22</v>
      </c>
      <c r="D142" s="16" t="s">
        <v>78</v>
      </c>
      <c r="E142" s="37"/>
      <c r="F142" s="14">
        <f>SUM(F143+F146+F147)</f>
        <v>3241.88</v>
      </c>
      <c r="G142" s="14" t="e">
        <f>SUM(G143)</f>
        <v>#REF!</v>
      </c>
    </row>
    <row r="143" spans="1:256" ht="25.5" x14ac:dyDescent="0.2">
      <c r="A143" s="22" t="s">
        <v>127</v>
      </c>
      <c r="B143" s="23" t="s">
        <v>44</v>
      </c>
      <c r="C143" s="23" t="s">
        <v>22</v>
      </c>
      <c r="D143" s="30" t="s">
        <v>128</v>
      </c>
      <c r="E143" s="23"/>
      <c r="F143" s="24">
        <f>SUM(F144+F145)</f>
        <v>3241.88</v>
      </c>
      <c r="G143" s="24" t="e">
        <f>SUM(G144+#REF!+#REF!+#REF!)</f>
        <v>#REF!</v>
      </c>
    </row>
    <row r="144" spans="1:256" ht="25.5" x14ac:dyDescent="0.2">
      <c r="A144" s="18" t="s">
        <v>40</v>
      </c>
      <c r="B144" s="19" t="s">
        <v>44</v>
      </c>
      <c r="C144" s="19" t="s">
        <v>22</v>
      </c>
      <c r="D144" s="35" t="s">
        <v>128</v>
      </c>
      <c r="E144" s="19" t="s">
        <v>33</v>
      </c>
      <c r="F144" s="24">
        <v>914</v>
      </c>
      <c r="G144" s="24">
        <v>1757.93</v>
      </c>
    </row>
    <row r="145" spans="1:256" ht="25.5" x14ac:dyDescent="0.2">
      <c r="A145" s="18" t="s">
        <v>123</v>
      </c>
      <c r="B145" s="19" t="s">
        <v>44</v>
      </c>
      <c r="C145" s="19" t="s">
        <v>22</v>
      </c>
      <c r="D145" s="35" t="s">
        <v>128</v>
      </c>
      <c r="E145" s="19" t="s">
        <v>124</v>
      </c>
      <c r="F145" s="24">
        <v>2327.88</v>
      </c>
      <c r="G145" s="24"/>
    </row>
    <row r="146" spans="1:256" ht="38.25" hidden="1" x14ac:dyDescent="0.2">
      <c r="A146" s="22" t="s">
        <v>275</v>
      </c>
      <c r="B146" s="23" t="s">
        <v>44</v>
      </c>
      <c r="C146" s="23" t="s">
        <v>22</v>
      </c>
      <c r="D146" s="30" t="s">
        <v>272</v>
      </c>
      <c r="E146" s="23"/>
      <c r="F146" s="24">
        <v>0</v>
      </c>
      <c r="G146" s="24"/>
      <c r="H146" s="91"/>
    </row>
    <row r="147" spans="1:256" ht="38.25" hidden="1" x14ac:dyDescent="0.2">
      <c r="A147" s="18" t="s">
        <v>273</v>
      </c>
      <c r="B147" s="19" t="s">
        <v>44</v>
      </c>
      <c r="C147" s="19" t="s">
        <v>22</v>
      </c>
      <c r="D147" s="35" t="s">
        <v>274</v>
      </c>
      <c r="E147" s="19" t="s">
        <v>124</v>
      </c>
      <c r="F147" s="24">
        <v>0</v>
      </c>
      <c r="G147" s="24"/>
    </row>
    <row r="148" spans="1:256" ht="13.5" x14ac:dyDescent="0.25">
      <c r="A148" s="15" t="s">
        <v>129</v>
      </c>
      <c r="B148" s="28" t="s">
        <v>44</v>
      </c>
      <c r="C148" s="28" t="s">
        <v>29</v>
      </c>
      <c r="D148" s="28"/>
      <c r="E148" s="28"/>
      <c r="F148" s="17">
        <f>SUM(F149+F169)</f>
        <v>140533.16</v>
      </c>
      <c r="G148" s="17" t="e">
        <f>SUM(G149+G169+#REF!)</f>
        <v>#REF!</v>
      </c>
    </row>
    <row r="149" spans="1:256" ht="13.5" x14ac:dyDescent="0.25">
      <c r="A149" s="15" t="s">
        <v>77</v>
      </c>
      <c r="B149" s="28" t="s">
        <v>44</v>
      </c>
      <c r="C149" s="28" t="s">
        <v>29</v>
      </c>
      <c r="D149" s="28" t="s">
        <v>78</v>
      </c>
      <c r="E149" s="28"/>
      <c r="F149" s="17">
        <f>SUM(F152+F150)</f>
        <v>116745.66</v>
      </c>
      <c r="G149" s="17" t="e">
        <f>SUM(G152+G150)</f>
        <v>#REF!</v>
      </c>
    </row>
    <row r="150" spans="1:256" ht="25.5" hidden="1" x14ac:dyDescent="0.2">
      <c r="A150" s="18" t="s">
        <v>79</v>
      </c>
      <c r="B150" s="35" t="s">
        <v>44</v>
      </c>
      <c r="C150" s="35" t="s">
        <v>29</v>
      </c>
      <c r="D150" s="19" t="s">
        <v>80</v>
      </c>
      <c r="E150" s="35"/>
      <c r="F150" s="20">
        <f>SUM(F151)</f>
        <v>0</v>
      </c>
      <c r="G150" s="20">
        <f>SUM(G151)</f>
        <v>42</v>
      </c>
    </row>
    <row r="151" spans="1:256" ht="25.5" hidden="1" x14ac:dyDescent="0.2">
      <c r="A151" s="22" t="s">
        <v>97</v>
      </c>
      <c r="B151" s="30" t="s">
        <v>44</v>
      </c>
      <c r="C151" s="30" t="s">
        <v>29</v>
      </c>
      <c r="D151" s="23" t="s">
        <v>80</v>
      </c>
      <c r="E151" s="30" t="s">
        <v>98</v>
      </c>
      <c r="F151" s="24">
        <v>0</v>
      </c>
      <c r="G151" s="24">
        <v>42</v>
      </c>
    </row>
    <row r="152" spans="1:256" ht="38.25" x14ac:dyDescent="0.2">
      <c r="A152" s="22" t="s">
        <v>130</v>
      </c>
      <c r="B152" s="23" t="s">
        <v>44</v>
      </c>
      <c r="C152" s="23" t="s">
        <v>29</v>
      </c>
      <c r="D152" s="23" t="s">
        <v>131</v>
      </c>
      <c r="E152" s="23"/>
      <c r="F152" s="56">
        <f>SUM(F154+F156+F155+F157+F153+F164+F165+F166+F167+F168)</f>
        <v>116745.66</v>
      </c>
      <c r="G152" s="56" t="e">
        <f>SUM(G154+#REF!+G156+G155+G157)</f>
        <v>#REF!</v>
      </c>
    </row>
    <row r="153" spans="1:256" ht="25.5" x14ac:dyDescent="0.2">
      <c r="A153" s="18" t="s">
        <v>123</v>
      </c>
      <c r="B153" s="23" t="s">
        <v>44</v>
      </c>
      <c r="C153" s="23" t="s">
        <v>29</v>
      </c>
      <c r="D153" s="23" t="s">
        <v>132</v>
      </c>
      <c r="E153" s="23" t="s">
        <v>124</v>
      </c>
      <c r="F153" s="56">
        <v>0</v>
      </c>
      <c r="G153" s="56"/>
    </row>
    <row r="154" spans="1:256" ht="25.5" x14ac:dyDescent="0.2">
      <c r="A154" s="18" t="s">
        <v>40</v>
      </c>
      <c r="B154" s="19" t="s">
        <v>44</v>
      </c>
      <c r="C154" s="19" t="s">
        <v>29</v>
      </c>
      <c r="D154" s="19" t="s">
        <v>131</v>
      </c>
      <c r="E154" s="19" t="s">
        <v>33</v>
      </c>
      <c r="F154" s="45">
        <v>1338.57</v>
      </c>
      <c r="G154" s="45">
        <v>2450</v>
      </c>
    </row>
    <row r="155" spans="1:256" ht="25.5" x14ac:dyDescent="0.2">
      <c r="A155" s="18" t="s">
        <v>123</v>
      </c>
      <c r="B155" s="19" t="s">
        <v>44</v>
      </c>
      <c r="C155" s="19" t="s">
        <v>29</v>
      </c>
      <c r="D155" s="19" t="s">
        <v>131</v>
      </c>
      <c r="E155" s="19" t="s">
        <v>124</v>
      </c>
      <c r="F155" s="45">
        <v>500</v>
      </c>
      <c r="G155" s="45">
        <v>1136.8</v>
      </c>
    </row>
    <row r="156" spans="1:256" ht="25.5" x14ac:dyDescent="0.2">
      <c r="A156" s="18" t="s">
        <v>97</v>
      </c>
      <c r="B156" s="19" t="s">
        <v>44</v>
      </c>
      <c r="C156" s="19" t="s">
        <v>29</v>
      </c>
      <c r="D156" s="19" t="s">
        <v>131</v>
      </c>
      <c r="E156" s="19" t="s">
        <v>98</v>
      </c>
      <c r="F156" s="45">
        <v>5888.36</v>
      </c>
      <c r="G156" s="45">
        <v>14545.12</v>
      </c>
    </row>
    <row r="157" spans="1:256" x14ac:dyDescent="0.2">
      <c r="A157" s="22" t="s">
        <v>129</v>
      </c>
      <c r="B157" s="30" t="s">
        <v>44</v>
      </c>
      <c r="C157" s="30" t="s">
        <v>29</v>
      </c>
      <c r="D157" s="30" t="s">
        <v>131</v>
      </c>
      <c r="E157" s="30"/>
      <c r="F157" s="24">
        <f>SUM(F158+F162+F160)</f>
        <v>50483.81</v>
      </c>
      <c r="G157" s="24">
        <f>SUM(G158+G162+G160)</f>
        <v>42700</v>
      </c>
    </row>
    <row r="158" spans="1:256" x14ac:dyDescent="0.2">
      <c r="A158" s="39" t="s">
        <v>133</v>
      </c>
      <c r="B158" s="30" t="s">
        <v>44</v>
      </c>
      <c r="C158" s="30" t="s">
        <v>29</v>
      </c>
      <c r="D158" s="30" t="s">
        <v>134</v>
      </c>
      <c r="E158" s="30"/>
      <c r="F158" s="24">
        <f>SUM(F159)</f>
        <v>6700</v>
      </c>
      <c r="G158" s="24">
        <f>SUM(G159)</f>
        <v>6450</v>
      </c>
    </row>
    <row r="159" spans="1:256" ht="25.5" x14ac:dyDescent="0.2">
      <c r="A159" s="18" t="s">
        <v>97</v>
      </c>
      <c r="B159" s="35" t="s">
        <v>44</v>
      </c>
      <c r="C159" s="35" t="s">
        <v>29</v>
      </c>
      <c r="D159" s="35" t="s">
        <v>134</v>
      </c>
      <c r="E159" s="35" t="s">
        <v>98</v>
      </c>
      <c r="F159" s="20">
        <v>6700</v>
      </c>
      <c r="G159" s="20">
        <v>6450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</row>
    <row r="160" spans="1:256" x14ac:dyDescent="0.2">
      <c r="A160" s="22" t="s">
        <v>135</v>
      </c>
      <c r="B160" s="30" t="s">
        <v>44</v>
      </c>
      <c r="C160" s="30" t="s">
        <v>29</v>
      </c>
      <c r="D160" s="30" t="s">
        <v>136</v>
      </c>
      <c r="E160" s="30"/>
      <c r="F160" s="24">
        <f>SUM(F161)</f>
        <v>40283.81</v>
      </c>
      <c r="G160" s="24">
        <f>SUM(G161)</f>
        <v>33000</v>
      </c>
    </row>
    <row r="161" spans="1:256" ht="25.5" x14ac:dyDescent="0.2">
      <c r="A161" s="18" t="s">
        <v>97</v>
      </c>
      <c r="B161" s="35" t="s">
        <v>44</v>
      </c>
      <c r="C161" s="35" t="s">
        <v>29</v>
      </c>
      <c r="D161" s="35" t="s">
        <v>136</v>
      </c>
      <c r="E161" s="35" t="s">
        <v>98</v>
      </c>
      <c r="F161" s="20">
        <v>40283.81</v>
      </c>
      <c r="G161" s="20">
        <v>33000</v>
      </c>
      <c r="I161" s="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</row>
    <row r="162" spans="1:256" x14ac:dyDescent="0.2">
      <c r="A162" s="39" t="s">
        <v>137</v>
      </c>
      <c r="B162" s="30" t="s">
        <v>44</v>
      </c>
      <c r="C162" s="30" t="s">
        <v>29</v>
      </c>
      <c r="D162" s="30" t="s">
        <v>138</v>
      </c>
      <c r="E162" s="30"/>
      <c r="F162" s="24">
        <f>SUM(F163)</f>
        <v>3500</v>
      </c>
      <c r="G162" s="24">
        <f>SUM(G163)</f>
        <v>3250</v>
      </c>
    </row>
    <row r="163" spans="1:256" ht="25.5" x14ac:dyDescent="0.2">
      <c r="A163" s="18" t="s">
        <v>97</v>
      </c>
      <c r="B163" s="35" t="s">
        <v>44</v>
      </c>
      <c r="C163" s="35" t="s">
        <v>29</v>
      </c>
      <c r="D163" s="35" t="s">
        <v>138</v>
      </c>
      <c r="E163" s="35" t="s">
        <v>98</v>
      </c>
      <c r="F163" s="20">
        <v>3500</v>
      </c>
      <c r="G163" s="20">
        <v>3250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</row>
    <row r="164" spans="1:256" ht="53.45" customHeight="1" x14ac:dyDescent="0.2">
      <c r="A164" s="18" t="s">
        <v>26</v>
      </c>
      <c r="B164" s="35" t="s">
        <v>44</v>
      </c>
      <c r="C164" s="57" t="s">
        <v>29</v>
      </c>
      <c r="D164" s="57" t="s">
        <v>276</v>
      </c>
      <c r="E164" s="57" t="s">
        <v>27</v>
      </c>
      <c r="F164" s="20">
        <v>828.07</v>
      </c>
      <c r="G164" s="20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</row>
    <row r="165" spans="1:256" ht="25.5" x14ac:dyDescent="0.2">
      <c r="A165" s="18" t="s">
        <v>40</v>
      </c>
      <c r="B165" s="35" t="s">
        <v>44</v>
      </c>
      <c r="C165" s="57" t="s">
        <v>29</v>
      </c>
      <c r="D165" s="57" t="s">
        <v>276</v>
      </c>
      <c r="E165" s="57" t="s">
        <v>33</v>
      </c>
      <c r="F165" s="20">
        <v>971.93</v>
      </c>
      <c r="G165" s="20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</row>
    <row r="166" spans="1:256" ht="25.5" x14ac:dyDescent="0.2">
      <c r="A166" s="18" t="s">
        <v>123</v>
      </c>
      <c r="B166" s="35" t="s">
        <v>44</v>
      </c>
      <c r="C166" s="57" t="s">
        <v>29</v>
      </c>
      <c r="D166" s="57" t="s">
        <v>276</v>
      </c>
      <c r="E166" s="57" t="s">
        <v>124</v>
      </c>
      <c r="F166" s="20">
        <v>4300</v>
      </c>
      <c r="G166" s="20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</row>
    <row r="167" spans="1:256" ht="25.5" x14ac:dyDescent="0.2">
      <c r="A167" s="18" t="s">
        <v>40</v>
      </c>
      <c r="B167" s="35" t="s">
        <v>44</v>
      </c>
      <c r="C167" s="57" t="s">
        <v>29</v>
      </c>
      <c r="D167" s="57" t="s">
        <v>282</v>
      </c>
      <c r="E167" s="57" t="s">
        <v>33</v>
      </c>
      <c r="F167" s="20">
        <v>46</v>
      </c>
      <c r="G167" s="20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</row>
    <row r="168" spans="1:256" ht="25.5" x14ac:dyDescent="0.2">
      <c r="A168" s="18" t="s">
        <v>123</v>
      </c>
      <c r="B168" s="35" t="s">
        <v>44</v>
      </c>
      <c r="C168" s="57" t="s">
        <v>29</v>
      </c>
      <c r="D168" s="57" t="s">
        <v>282</v>
      </c>
      <c r="E168" s="57" t="s">
        <v>124</v>
      </c>
      <c r="F168" s="20">
        <v>52388.92</v>
      </c>
      <c r="G168" s="20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</row>
    <row r="169" spans="1:256" ht="39" x14ac:dyDescent="0.25">
      <c r="A169" s="22" t="s">
        <v>139</v>
      </c>
      <c r="B169" s="35" t="s">
        <v>44</v>
      </c>
      <c r="C169" s="57" t="s">
        <v>29</v>
      </c>
      <c r="D169" s="31" t="s">
        <v>140</v>
      </c>
      <c r="E169" s="57"/>
      <c r="F169" s="20">
        <f>SUM(F173+F170+F171+F172)</f>
        <v>23787.5</v>
      </c>
      <c r="G169" s="20" t="e">
        <f>SUM(#REF!+#REF!+G173+G170)</f>
        <v>#REF!</v>
      </c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</row>
    <row r="170" spans="1:256" ht="26.25" x14ac:dyDescent="0.25">
      <c r="A170" s="18" t="s">
        <v>40</v>
      </c>
      <c r="B170" s="35" t="s">
        <v>44</v>
      </c>
      <c r="C170" s="57" t="s">
        <v>29</v>
      </c>
      <c r="D170" s="57" t="s">
        <v>141</v>
      </c>
      <c r="E170" s="57" t="s">
        <v>33</v>
      </c>
      <c r="F170" s="20">
        <v>2142.2800000000002</v>
      </c>
      <c r="G170" s="20">
        <v>2629</v>
      </c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</row>
    <row r="171" spans="1:256" ht="55.15" customHeight="1" x14ac:dyDescent="0.25">
      <c r="A171" s="18" t="s">
        <v>26</v>
      </c>
      <c r="B171" s="35" t="s">
        <v>44</v>
      </c>
      <c r="C171" s="57" t="s">
        <v>29</v>
      </c>
      <c r="D171" s="57" t="s">
        <v>142</v>
      </c>
      <c r="E171" s="57" t="s">
        <v>27</v>
      </c>
      <c r="F171" s="20">
        <v>572.53</v>
      </c>
      <c r="G171" s="20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</row>
    <row r="172" spans="1:256" ht="26.25" x14ac:dyDescent="0.25">
      <c r="A172" s="18" t="s">
        <v>40</v>
      </c>
      <c r="B172" s="35" t="s">
        <v>44</v>
      </c>
      <c r="C172" s="57" t="s">
        <v>29</v>
      </c>
      <c r="D172" s="57" t="s">
        <v>142</v>
      </c>
      <c r="E172" s="57" t="s">
        <v>33</v>
      </c>
      <c r="F172" s="20">
        <v>17915.650000000001</v>
      </c>
      <c r="G172" s="20">
        <v>2629</v>
      </c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</row>
    <row r="173" spans="1:256" ht="26.25" x14ac:dyDescent="0.25">
      <c r="A173" s="58" t="s">
        <v>97</v>
      </c>
      <c r="B173" s="35" t="s">
        <v>44</v>
      </c>
      <c r="C173" s="35" t="s">
        <v>29</v>
      </c>
      <c r="D173" s="35" t="s">
        <v>143</v>
      </c>
      <c r="E173" s="35" t="s">
        <v>98</v>
      </c>
      <c r="F173" s="20">
        <v>3157.04</v>
      </c>
      <c r="G173" s="20">
        <v>5542.13</v>
      </c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</row>
    <row r="174" spans="1:256" ht="28.5" x14ac:dyDescent="0.2">
      <c r="A174" s="59" t="s">
        <v>144</v>
      </c>
      <c r="B174" s="26" t="s">
        <v>44</v>
      </c>
      <c r="C174" s="60" t="s">
        <v>44</v>
      </c>
      <c r="D174" s="32"/>
      <c r="E174" s="32"/>
      <c r="F174" s="11">
        <f>SUM(F175)</f>
        <v>27167.050000000003</v>
      </c>
      <c r="G174" s="11" t="e">
        <f>SUM(G175)</f>
        <v>#REF!</v>
      </c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  <c r="HG174" s="55"/>
      <c r="HH174" s="55"/>
      <c r="HI174" s="55"/>
      <c r="HJ174" s="55"/>
      <c r="HK174" s="55"/>
      <c r="HL174" s="55"/>
      <c r="HM174" s="55"/>
      <c r="HN174" s="55"/>
      <c r="HO174" s="55"/>
      <c r="HP174" s="55"/>
      <c r="HQ174" s="55"/>
      <c r="HR174" s="55"/>
      <c r="HS174" s="55"/>
      <c r="HT174" s="55"/>
      <c r="HU174" s="55"/>
      <c r="HV174" s="55"/>
      <c r="HW174" s="55"/>
      <c r="HX174" s="55"/>
      <c r="HY174" s="55"/>
      <c r="HZ174" s="55"/>
      <c r="IA174" s="55"/>
      <c r="IB174" s="55"/>
      <c r="IC174" s="55"/>
      <c r="ID174" s="55"/>
      <c r="IE174" s="55"/>
      <c r="IF174" s="55"/>
      <c r="IG174" s="55"/>
      <c r="IH174" s="55"/>
      <c r="II174" s="55"/>
      <c r="IJ174" s="55"/>
      <c r="IK174" s="55"/>
      <c r="IL174" s="55"/>
      <c r="IM174" s="55"/>
      <c r="IN174" s="55"/>
      <c r="IO174" s="55"/>
      <c r="IP174" s="55"/>
      <c r="IQ174" s="55"/>
      <c r="IR174" s="55"/>
      <c r="IS174" s="55"/>
      <c r="IT174" s="55"/>
      <c r="IU174" s="55"/>
      <c r="IV174" s="55"/>
    </row>
    <row r="175" spans="1:256" ht="13.5" x14ac:dyDescent="0.25">
      <c r="A175" s="15" t="s">
        <v>145</v>
      </c>
      <c r="B175" s="28" t="s">
        <v>44</v>
      </c>
      <c r="C175" s="28" t="s">
        <v>44</v>
      </c>
      <c r="D175" s="16"/>
      <c r="E175" s="28"/>
      <c r="F175" s="17">
        <f>SUM(F180+F178+F176+F186)</f>
        <v>27167.050000000003</v>
      </c>
      <c r="G175" s="17" t="e">
        <f>SUM(G180+G178+G176)</f>
        <v>#REF!</v>
      </c>
    </row>
    <row r="176" spans="1:256" x14ac:dyDescent="0.2">
      <c r="A176" s="22" t="s">
        <v>69</v>
      </c>
      <c r="B176" s="23" t="s">
        <v>44</v>
      </c>
      <c r="C176" s="23" t="s">
        <v>44</v>
      </c>
      <c r="D176" s="23" t="s">
        <v>70</v>
      </c>
      <c r="E176" s="23"/>
      <c r="F176" s="56">
        <f>SUM(F177)</f>
        <v>500</v>
      </c>
      <c r="G176" s="56">
        <f>SUM(G177)</f>
        <v>450</v>
      </c>
    </row>
    <row r="177" spans="1:256" s="21" customFormat="1" x14ac:dyDescent="0.2">
      <c r="A177" s="18" t="s">
        <v>41</v>
      </c>
      <c r="B177" s="19" t="s">
        <v>44</v>
      </c>
      <c r="C177" s="19" t="s">
        <v>44</v>
      </c>
      <c r="D177" s="19" t="s">
        <v>70</v>
      </c>
      <c r="E177" s="19" t="s">
        <v>42</v>
      </c>
      <c r="F177" s="20">
        <v>500</v>
      </c>
      <c r="G177" s="20">
        <v>450</v>
      </c>
      <c r="I177" s="92"/>
    </row>
    <row r="178" spans="1:256" ht="25.5" x14ac:dyDescent="0.2">
      <c r="A178" s="22" t="s">
        <v>350</v>
      </c>
      <c r="B178" s="30" t="s">
        <v>44</v>
      </c>
      <c r="C178" s="30" t="s">
        <v>44</v>
      </c>
      <c r="D178" s="30" t="s">
        <v>146</v>
      </c>
      <c r="E178" s="30"/>
      <c r="F178" s="24">
        <f>SUM(F179)</f>
        <v>13718.52</v>
      </c>
      <c r="G178" s="24">
        <f>SUM(G179)</f>
        <v>13300</v>
      </c>
    </row>
    <row r="179" spans="1:256" ht="25.5" x14ac:dyDescent="0.2">
      <c r="A179" s="18" t="s">
        <v>40</v>
      </c>
      <c r="B179" s="35" t="s">
        <v>44</v>
      </c>
      <c r="C179" s="35" t="s">
        <v>44</v>
      </c>
      <c r="D179" s="35" t="s">
        <v>146</v>
      </c>
      <c r="E179" s="35" t="s">
        <v>33</v>
      </c>
      <c r="F179" s="20">
        <v>13718.52</v>
      </c>
      <c r="G179" s="20">
        <v>13300</v>
      </c>
    </row>
    <row r="180" spans="1:256" ht="16.5" customHeight="1" x14ac:dyDescent="0.25">
      <c r="A180" s="15" t="s">
        <v>77</v>
      </c>
      <c r="B180" s="13" t="s">
        <v>44</v>
      </c>
      <c r="C180" s="61" t="s">
        <v>44</v>
      </c>
      <c r="D180" s="62" t="s">
        <v>78</v>
      </c>
      <c r="E180" s="62"/>
      <c r="F180" s="14">
        <f>SUM(F181+F184)</f>
        <v>4615.5600000000004</v>
      </c>
      <c r="G180" s="14" t="e">
        <f>SUM(G181+G184)</f>
        <v>#REF!</v>
      </c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  <c r="IU180" s="63"/>
      <c r="IV180" s="63"/>
    </row>
    <row r="181" spans="1:256" ht="40.9" customHeight="1" x14ac:dyDescent="0.25">
      <c r="A181" s="312" t="s">
        <v>147</v>
      </c>
      <c r="B181" s="23" t="s">
        <v>44</v>
      </c>
      <c r="C181" s="66" t="s">
        <v>44</v>
      </c>
      <c r="D181" s="31" t="s">
        <v>148</v>
      </c>
      <c r="E181" s="31"/>
      <c r="F181" s="24">
        <f>SUM(F182+F183)</f>
        <v>500</v>
      </c>
      <c r="G181" s="24" t="e">
        <f>SUM(G182+#REF!)</f>
        <v>#REF!</v>
      </c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GT181" s="67"/>
      <c r="GU181" s="67"/>
      <c r="GV181" s="67"/>
      <c r="GW181" s="67"/>
      <c r="GX181" s="67"/>
      <c r="GY181" s="67"/>
      <c r="GZ181" s="67"/>
      <c r="HA181" s="67"/>
      <c r="HB181" s="67"/>
      <c r="HC181" s="67"/>
      <c r="HD181" s="67"/>
      <c r="HE181" s="67"/>
      <c r="HF181" s="67"/>
      <c r="HG181" s="67"/>
      <c r="HH181" s="67"/>
      <c r="HI181" s="67"/>
      <c r="HJ181" s="67"/>
      <c r="HK181" s="67"/>
      <c r="HL181" s="67"/>
      <c r="HM181" s="67"/>
      <c r="HN181" s="67"/>
      <c r="HO181" s="67"/>
      <c r="HP181" s="67"/>
      <c r="HQ181" s="67"/>
      <c r="HR181" s="67"/>
      <c r="HS181" s="67"/>
      <c r="HT181" s="67"/>
      <c r="HU181" s="67"/>
      <c r="HV181" s="67"/>
      <c r="HW181" s="67"/>
      <c r="HX181" s="67"/>
      <c r="HY181" s="67"/>
      <c r="HZ181" s="67"/>
      <c r="IA181" s="67"/>
      <c r="IB181" s="67"/>
      <c r="IC181" s="67"/>
      <c r="ID181" s="67"/>
      <c r="IE181" s="67"/>
      <c r="IF181" s="67"/>
      <c r="IG181" s="67"/>
      <c r="IH181" s="67"/>
      <c r="II181" s="67"/>
      <c r="IJ181" s="67"/>
      <c r="IK181" s="67"/>
      <c r="IL181" s="67"/>
      <c r="IM181" s="67"/>
      <c r="IN181" s="67"/>
      <c r="IO181" s="67"/>
      <c r="IP181" s="67"/>
      <c r="IQ181" s="67"/>
      <c r="IR181" s="67"/>
      <c r="IS181" s="67"/>
      <c r="IT181" s="67"/>
      <c r="IU181" s="67"/>
      <c r="IV181" s="67"/>
    </row>
    <row r="182" spans="1:256" s="21" customFormat="1" ht="26.25" x14ac:dyDescent="0.25">
      <c r="A182" s="18" t="s">
        <v>40</v>
      </c>
      <c r="B182" s="19" t="s">
        <v>44</v>
      </c>
      <c r="C182" s="64" t="s">
        <v>44</v>
      </c>
      <c r="D182" s="57" t="s">
        <v>148</v>
      </c>
      <c r="E182" s="57" t="s">
        <v>33</v>
      </c>
      <c r="F182" s="20">
        <v>346.16</v>
      </c>
      <c r="G182" s="20">
        <v>416.9</v>
      </c>
      <c r="I182" s="92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</row>
    <row r="183" spans="1:256" s="21" customFormat="1" ht="26.25" x14ac:dyDescent="0.25">
      <c r="A183" s="18" t="s">
        <v>97</v>
      </c>
      <c r="B183" s="19" t="s">
        <v>44</v>
      </c>
      <c r="C183" s="64" t="s">
        <v>44</v>
      </c>
      <c r="D183" s="57" t="s">
        <v>148</v>
      </c>
      <c r="E183" s="57" t="s">
        <v>98</v>
      </c>
      <c r="F183" s="20">
        <v>153.84</v>
      </c>
      <c r="G183" s="20"/>
      <c r="I183" s="92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</row>
    <row r="184" spans="1:256" ht="26.45" customHeight="1" x14ac:dyDescent="0.2">
      <c r="A184" s="22" t="s">
        <v>351</v>
      </c>
      <c r="B184" s="30" t="s">
        <v>44</v>
      </c>
      <c r="C184" s="31" t="s">
        <v>44</v>
      </c>
      <c r="D184" s="69" t="s">
        <v>149</v>
      </c>
      <c r="E184" s="31"/>
      <c r="F184" s="24">
        <f>SUM(F185)</f>
        <v>4115.5600000000004</v>
      </c>
      <c r="G184" s="24">
        <f>SUM(G185)</f>
        <v>3990</v>
      </c>
    </row>
    <row r="185" spans="1:256" s="21" customFormat="1" ht="25.5" x14ac:dyDescent="0.2">
      <c r="A185" s="18" t="s">
        <v>40</v>
      </c>
      <c r="B185" s="68" t="s">
        <v>44</v>
      </c>
      <c r="C185" s="310" t="s">
        <v>44</v>
      </c>
      <c r="D185" s="68" t="s">
        <v>149</v>
      </c>
      <c r="E185" s="57" t="s">
        <v>33</v>
      </c>
      <c r="F185" s="20">
        <v>4115.5600000000004</v>
      </c>
      <c r="G185" s="20">
        <v>3990</v>
      </c>
      <c r="I185" s="92"/>
    </row>
    <row r="186" spans="1:256" s="25" customFormat="1" ht="20.45" customHeight="1" x14ac:dyDescent="0.25">
      <c r="A186" s="15" t="s">
        <v>517</v>
      </c>
      <c r="B186" s="75" t="s">
        <v>44</v>
      </c>
      <c r="C186" s="308" t="s">
        <v>44</v>
      </c>
      <c r="D186" s="75" t="s">
        <v>122</v>
      </c>
      <c r="E186" s="29"/>
      <c r="F186" s="17">
        <f>SUM(F187+F188)</f>
        <v>8332.9699999999993</v>
      </c>
      <c r="G186" s="17"/>
      <c r="I186" s="309"/>
    </row>
    <row r="187" spans="1:256" s="21" customFormat="1" ht="25.5" x14ac:dyDescent="0.2">
      <c r="A187" s="18" t="s">
        <v>40</v>
      </c>
      <c r="B187" s="68" t="s">
        <v>44</v>
      </c>
      <c r="C187" s="310" t="s">
        <v>44</v>
      </c>
      <c r="D187" s="68" t="s">
        <v>122</v>
      </c>
      <c r="E187" s="57" t="s">
        <v>33</v>
      </c>
      <c r="F187" s="20">
        <v>1878.22</v>
      </c>
      <c r="G187" s="20"/>
      <c r="I187" s="92"/>
    </row>
    <row r="188" spans="1:256" ht="25.5" x14ac:dyDescent="0.2">
      <c r="A188" s="18" t="s">
        <v>123</v>
      </c>
      <c r="B188" s="68" t="s">
        <v>44</v>
      </c>
      <c r="C188" s="310" t="s">
        <v>44</v>
      </c>
      <c r="D188" s="68" t="s">
        <v>122</v>
      </c>
      <c r="E188" s="57" t="s">
        <v>124</v>
      </c>
      <c r="F188" s="20">
        <v>6454.75</v>
      </c>
      <c r="G188" s="24"/>
    </row>
    <row r="189" spans="1:256" ht="15.75" x14ac:dyDescent="0.25">
      <c r="A189" s="70" t="s">
        <v>150</v>
      </c>
      <c r="B189" s="71" t="s">
        <v>151</v>
      </c>
      <c r="C189" s="71"/>
      <c r="D189" s="71"/>
      <c r="E189" s="72"/>
      <c r="F189" s="73">
        <f>SUM(F190)</f>
        <v>558.02</v>
      </c>
      <c r="G189" s="73" t="e">
        <f>SUM(G190)</f>
        <v>#REF!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74"/>
      <c r="DD189" s="74"/>
      <c r="DE189" s="74"/>
      <c r="DF189" s="74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/>
      <c r="DS189" s="74"/>
      <c r="DT189" s="74"/>
      <c r="DU189" s="74"/>
      <c r="DV189" s="74"/>
      <c r="DW189" s="74"/>
      <c r="DX189" s="74"/>
      <c r="DY189" s="74"/>
      <c r="DZ189" s="74"/>
      <c r="EA189" s="74"/>
      <c r="EB189" s="74"/>
      <c r="EC189" s="74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74"/>
      <c r="EO189" s="74"/>
      <c r="EP189" s="74"/>
      <c r="EQ189" s="74"/>
      <c r="ER189" s="74"/>
      <c r="ES189" s="74"/>
      <c r="ET189" s="74"/>
      <c r="EU189" s="74"/>
      <c r="EV189" s="74"/>
      <c r="EW189" s="74"/>
      <c r="EX189" s="74"/>
      <c r="EY189" s="74"/>
      <c r="EZ189" s="74"/>
      <c r="FA189" s="74"/>
      <c r="FB189" s="74"/>
      <c r="FC189" s="74"/>
      <c r="FD189" s="74"/>
      <c r="FE189" s="74"/>
      <c r="FF189" s="74"/>
      <c r="FG189" s="74"/>
      <c r="FH189" s="74"/>
      <c r="FI189" s="74"/>
      <c r="FJ189" s="74"/>
      <c r="FK189" s="74"/>
      <c r="FL189" s="74"/>
      <c r="FM189" s="74"/>
      <c r="FN189" s="74"/>
      <c r="FO189" s="74"/>
      <c r="FP189" s="74"/>
      <c r="FQ189" s="74"/>
      <c r="FR189" s="74"/>
      <c r="FS189" s="74"/>
      <c r="FT189" s="74"/>
      <c r="FU189" s="74"/>
      <c r="FV189" s="74"/>
      <c r="FW189" s="74"/>
      <c r="FX189" s="74"/>
      <c r="FY189" s="74"/>
      <c r="FZ189" s="74"/>
      <c r="GA189" s="74"/>
      <c r="GB189" s="74"/>
      <c r="GC189" s="74"/>
      <c r="GD189" s="74"/>
      <c r="GE189" s="74"/>
      <c r="GF189" s="74"/>
      <c r="GG189" s="74"/>
      <c r="GH189" s="74"/>
      <c r="GI189" s="74"/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74"/>
      <c r="GX189" s="74"/>
      <c r="GY189" s="74"/>
      <c r="GZ189" s="74"/>
      <c r="HA189" s="74"/>
      <c r="HB189" s="74"/>
      <c r="HC189" s="74"/>
      <c r="HD189" s="74"/>
      <c r="HE189" s="74"/>
      <c r="HF189" s="74"/>
      <c r="HG189" s="74"/>
      <c r="HH189" s="74"/>
      <c r="HI189" s="74"/>
      <c r="HJ189" s="74"/>
      <c r="HK189" s="74"/>
      <c r="HL189" s="74"/>
      <c r="HM189" s="74"/>
      <c r="HN189" s="74"/>
      <c r="HO189" s="74"/>
      <c r="HP189" s="74"/>
      <c r="HQ189" s="74"/>
      <c r="HR189" s="74"/>
      <c r="HS189" s="74"/>
      <c r="HT189" s="74"/>
      <c r="HU189" s="74"/>
      <c r="HV189" s="74"/>
      <c r="HW189" s="74"/>
      <c r="HX189" s="74"/>
      <c r="HY189" s="74"/>
      <c r="HZ189" s="74"/>
      <c r="IA189" s="74"/>
      <c r="IB189" s="74"/>
      <c r="IC189" s="74"/>
      <c r="ID189" s="74"/>
      <c r="IE189" s="74"/>
      <c r="IF189" s="74"/>
      <c r="IG189" s="74"/>
      <c r="IH189" s="74"/>
      <c r="II189" s="74"/>
      <c r="IJ189" s="74"/>
      <c r="IK189" s="74"/>
      <c r="IL189" s="74"/>
      <c r="IM189" s="74"/>
      <c r="IN189" s="74"/>
      <c r="IO189" s="74"/>
      <c r="IP189" s="74"/>
      <c r="IQ189" s="74"/>
      <c r="IR189" s="74"/>
      <c r="IS189" s="74"/>
      <c r="IT189" s="74"/>
      <c r="IU189" s="74"/>
      <c r="IV189" s="74"/>
    </row>
    <row r="190" spans="1:256" ht="13.5" x14ac:dyDescent="0.25">
      <c r="A190" s="15" t="s">
        <v>152</v>
      </c>
      <c r="B190" s="75" t="s">
        <v>151</v>
      </c>
      <c r="C190" s="75" t="s">
        <v>44</v>
      </c>
      <c r="D190" s="75"/>
      <c r="E190" s="16"/>
      <c r="F190" s="49">
        <f>SUM(F191)</f>
        <v>558.02</v>
      </c>
      <c r="G190" s="49" t="e">
        <f>SUM(G191)</f>
        <v>#REF!</v>
      </c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  <c r="IU190" s="63"/>
      <c r="IV190" s="63"/>
    </row>
    <row r="191" spans="1:256" ht="38.25" x14ac:dyDescent="0.2">
      <c r="A191" s="22" t="s">
        <v>153</v>
      </c>
      <c r="B191" s="69" t="s">
        <v>151</v>
      </c>
      <c r="C191" s="69" t="s">
        <v>44</v>
      </c>
      <c r="D191" s="69" t="s">
        <v>154</v>
      </c>
      <c r="E191" s="23"/>
      <c r="F191" s="56">
        <f>SUM(F192+F193+F194)</f>
        <v>558.02</v>
      </c>
      <c r="G191" s="56" t="e">
        <f>SUM(G192+#REF!)</f>
        <v>#REF!</v>
      </c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  <c r="IU191" s="63"/>
      <c r="IV191" s="63"/>
    </row>
    <row r="192" spans="1:256" s="21" customFormat="1" ht="26.25" x14ac:dyDescent="0.25">
      <c r="A192" s="18" t="s">
        <v>40</v>
      </c>
      <c r="B192" s="68" t="s">
        <v>151</v>
      </c>
      <c r="C192" s="68" t="s">
        <v>44</v>
      </c>
      <c r="D192" s="68" t="s">
        <v>154</v>
      </c>
      <c r="E192" s="19" t="s">
        <v>33</v>
      </c>
      <c r="F192" s="45">
        <v>1.02</v>
      </c>
      <c r="G192" s="45">
        <v>1034.5999999999999</v>
      </c>
      <c r="I192" s="9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</row>
    <row r="193" spans="1:256" ht="25.5" x14ac:dyDescent="0.2">
      <c r="A193" s="18" t="s">
        <v>123</v>
      </c>
      <c r="B193" s="69" t="s">
        <v>151</v>
      </c>
      <c r="C193" s="69" t="s">
        <v>44</v>
      </c>
      <c r="D193" s="69" t="s">
        <v>154</v>
      </c>
      <c r="E193" s="19" t="s">
        <v>124</v>
      </c>
      <c r="F193" s="45">
        <v>221</v>
      </c>
      <c r="G193" s="56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  <c r="IU193" s="63"/>
      <c r="IV193" s="63"/>
    </row>
    <row r="194" spans="1:256" s="21" customFormat="1" ht="13.5" x14ac:dyDescent="0.25">
      <c r="A194" s="18" t="s">
        <v>41</v>
      </c>
      <c r="B194" s="68" t="s">
        <v>151</v>
      </c>
      <c r="C194" s="68" t="s">
        <v>44</v>
      </c>
      <c r="D194" s="68" t="s">
        <v>154</v>
      </c>
      <c r="E194" s="19" t="s">
        <v>42</v>
      </c>
      <c r="F194" s="45">
        <v>336</v>
      </c>
      <c r="G194" s="45"/>
      <c r="I194" s="9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52"/>
      <c r="GP194" s="52"/>
      <c r="GQ194" s="52"/>
      <c r="GR194" s="52"/>
      <c r="GS194" s="52"/>
      <c r="GT194" s="52"/>
      <c r="GU194" s="52"/>
      <c r="GV194" s="52"/>
      <c r="GW194" s="52"/>
      <c r="GX194" s="52"/>
      <c r="GY194" s="52"/>
      <c r="GZ194" s="52"/>
      <c r="HA194" s="52"/>
      <c r="HB194" s="52"/>
      <c r="HC194" s="52"/>
      <c r="HD194" s="52"/>
      <c r="HE194" s="52"/>
      <c r="HF194" s="52"/>
      <c r="HG194" s="52"/>
      <c r="HH194" s="52"/>
      <c r="HI194" s="52"/>
      <c r="HJ194" s="52"/>
      <c r="HK194" s="52"/>
      <c r="HL194" s="52"/>
      <c r="HM194" s="52"/>
      <c r="HN194" s="52"/>
      <c r="HO194" s="52"/>
      <c r="HP194" s="52"/>
      <c r="HQ194" s="52"/>
      <c r="HR194" s="52"/>
      <c r="HS194" s="52"/>
      <c r="HT194" s="52"/>
      <c r="HU194" s="52"/>
      <c r="HV194" s="52"/>
      <c r="HW194" s="52"/>
      <c r="HX194" s="52"/>
      <c r="HY194" s="52"/>
      <c r="HZ194" s="52"/>
      <c r="IA194" s="52"/>
      <c r="IB194" s="52"/>
      <c r="IC194" s="52"/>
      <c r="ID194" s="52"/>
      <c r="IE194" s="52"/>
      <c r="IF194" s="52"/>
      <c r="IG194" s="52"/>
      <c r="IH194" s="52"/>
      <c r="II194" s="52"/>
      <c r="IJ194" s="52"/>
      <c r="IK194" s="52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</row>
    <row r="195" spans="1:256" ht="15.75" x14ac:dyDescent="0.25">
      <c r="A195" s="9" t="s">
        <v>155</v>
      </c>
      <c r="B195" s="40" t="s">
        <v>49</v>
      </c>
      <c r="C195" s="40"/>
      <c r="D195" s="40"/>
      <c r="E195" s="40"/>
      <c r="F195" s="41">
        <f>SUM(F196+F246+F238+F212+F261)</f>
        <v>517295.02999999997</v>
      </c>
      <c r="G195" s="41" t="e">
        <f>SUM(G196+G209+G245+G257+G235)</f>
        <v>#REF!</v>
      </c>
    </row>
    <row r="196" spans="1:256" x14ac:dyDescent="0.2">
      <c r="A196" s="36" t="s">
        <v>156</v>
      </c>
      <c r="B196" s="37" t="s">
        <v>49</v>
      </c>
      <c r="C196" s="37" t="s">
        <v>20</v>
      </c>
      <c r="D196" s="37"/>
      <c r="E196" s="37"/>
      <c r="F196" s="14">
        <f>SUM(F197+F199+F201+F203+F205+F210)</f>
        <v>172186.23999999999</v>
      </c>
      <c r="G196" s="14" t="e">
        <f>SUM(G197+#REF!+G199)</f>
        <v>#REF!</v>
      </c>
    </row>
    <row r="197" spans="1:256" ht="25.5" x14ac:dyDescent="0.2">
      <c r="A197" s="22" t="s">
        <v>157</v>
      </c>
      <c r="B197" s="30" t="s">
        <v>49</v>
      </c>
      <c r="C197" s="30" t="s">
        <v>20</v>
      </c>
      <c r="D197" s="30" t="s">
        <v>158</v>
      </c>
      <c r="E197" s="30"/>
      <c r="F197" s="24">
        <f>SUM(F198)</f>
        <v>44452.75</v>
      </c>
      <c r="G197" s="24">
        <f>SUM(G198)</f>
        <v>44033.27</v>
      </c>
    </row>
    <row r="198" spans="1:256" s="21" customFormat="1" ht="27.6" customHeight="1" x14ac:dyDescent="0.2">
      <c r="A198" s="18" t="s">
        <v>97</v>
      </c>
      <c r="B198" s="35" t="s">
        <v>49</v>
      </c>
      <c r="C198" s="35" t="s">
        <v>20</v>
      </c>
      <c r="D198" s="35" t="s">
        <v>158</v>
      </c>
      <c r="E198" s="35" t="s">
        <v>98</v>
      </c>
      <c r="F198" s="20">
        <v>44452.75</v>
      </c>
      <c r="G198" s="20">
        <v>44033.27</v>
      </c>
      <c r="I198" s="92"/>
    </row>
    <row r="199" spans="1:256" ht="106.15" customHeight="1" x14ac:dyDescent="0.2">
      <c r="A199" s="22" t="s">
        <v>159</v>
      </c>
      <c r="B199" s="30" t="s">
        <v>49</v>
      </c>
      <c r="C199" s="30" t="s">
        <v>20</v>
      </c>
      <c r="D199" s="30" t="s">
        <v>160</v>
      </c>
      <c r="E199" s="30"/>
      <c r="F199" s="24">
        <f>SUM(F200)</f>
        <v>124580.59</v>
      </c>
      <c r="G199" s="24">
        <f>SUM(G200)</f>
        <v>115787.23</v>
      </c>
    </row>
    <row r="200" spans="1:256" s="21" customFormat="1" ht="25.5" x14ac:dyDescent="0.2">
      <c r="A200" s="18" t="s">
        <v>97</v>
      </c>
      <c r="B200" s="35" t="s">
        <v>49</v>
      </c>
      <c r="C200" s="35" t="s">
        <v>20</v>
      </c>
      <c r="D200" s="35" t="s">
        <v>160</v>
      </c>
      <c r="E200" s="35" t="s">
        <v>98</v>
      </c>
      <c r="F200" s="20">
        <v>124580.59</v>
      </c>
      <c r="G200" s="20">
        <v>115787.23</v>
      </c>
      <c r="I200" s="92"/>
    </row>
    <row r="201" spans="1:256" ht="41.45" customHeight="1" x14ac:dyDescent="0.2">
      <c r="A201" s="22" t="s">
        <v>161</v>
      </c>
      <c r="B201" s="30" t="s">
        <v>49</v>
      </c>
      <c r="C201" s="30" t="s">
        <v>20</v>
      </c>
      <c r="D201" s="30" t="s">
        <v>162</v>
      </c>
      <c r="E201" s="30"/>
      <c r="F201" s="24">
        <f>SUM(F202)</f>
        <v>829.75</v>
      </c>
      <c r="G201" s="24"/>
    </row>
    <row r="202" spans="1:256" s="21" customFormat="1" ht="25.5" x14ac:dyDescent="0.2">
      <c r="A202" s="18" t="s">
        <v>97</v>
      </c>
      <c r="B202" s="35" t="s">
        <v>49</v>
      </c>
      <c r="C202" s="35" t="s">
        <v>20</v>
      </c>
      <c r="D202" s="35" t="s">
        <v>162</v>
      </c>
      <c r="E202" s="35" t="s">
        <v>98</v>
      </c>
      <c r="F202" s="20">
        <v>829.75</v>
      </c>
      <c r="G202" s="20"/>
      <c r="I202" s="92"/>
    </row>
    <row r="203" spans="1:256" ht="94.15" customHeight="1" x14ac:dyDescent="0.2">
      <c r="A203" s="22" t="s">
        <v>283</v>
      </c>
      <c r="B203" s="30" t="s">
        <v>49</v>
      </c>
      <c r="C203" s="30" t="s">
        <v>20</v>
      </c>
      <c r="D203" s="30" t="s">
        <v>277</v>
      </c>
      <c r="E203" s="30"/>
      <c r="F203" s="24">
        <f>SUM(F204)</f>
        <v>974.97</v>
      </c>
      <c r="G203" s="24"/>
    </row>
    <row r="204" spans="1:256" s="21" customFormat="1" ht="27.6" customHeight="1" x14ac:dyDescent="0.2">
      <c r="A204" s="18" t="s">
        <v>97</v>
      </c>
      <c r="B204" s="35" t="s">
        <v>49</v>
      </c>
      <c r="C204" s="35" t="s">
        <v>20</v>
      </c>
      <c r="D204" s="35" t="s">
        <v>277</v>
      </c>
      <c r="E204" s="35" t="s">
        <v>98</v>
      </c>
      <c r="F204" s="20">
        <v>974.97</v>
      </c>
      <c r="G204" s="20"/>
      <c r="I204" s="92"/>
    </row>
    <row r="205" spans="1:256" ht="13.5" x14ac:dyDescent="0.25">
      <c r="A205" s="15" t="s">
        <v>77</v>
      </c>
      <c r="B205" s="28" t="s">
        <v>49</v>
      </c>
      <c r="C205" s="28" t="s">
        <v>20</v>
      </c>
      <c r="D205" s="28" t="s">
        <v>78</v>
      </c>
      <c r="E205" s="28"/>
      <c r="F205" s="17">
        <f>SUM(F208+F206)</f>
        <v>473</v>
      </c>
      <c r="G205" s="17">
        <f>SUM(G208)</f>
        <v>1046</v>
      </c>
      <c r="I205" s="1"/>
    </row>
    <row r="206" spans="1:256" ht="38.25" hidden="1" x14ac:dyDescent="0.2">
      <c r="A206" s="18" t="s">
        <v>172</v>
      </c>
      <c r="B206" s="19" t="s">
        <v>49</v>
      </c>
      <c r="C206" s="19" t="s">
        <v>20</v>
      </c>
      <c r="D206" s="35" t="s">
        <v>173</v>
      </c>
      <c r="E206" s="19"/>
      <c r="F206" s="45">
        <f>SUM(F207)</f>
        <v>0</v>
      </c>
      <c r="G206" s="45">
        <f>SUM(G207)</f>
        <v>50</v>
      </c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</row>
    <row r="207" spans="1:256" ht="25.5" hidden="1" x14ac:dyDescent="0.2">
      <c r="A207" s="22" t="s">
        <v>97</v>
      </c>
      <c r="B207" s="23" t="s">
        <v>49</v>
      </c>
      <c r="C207" s="23" t="s">
        <v>20</v>
      </c>
      <c r="D207" s="30" t="s">
        <v>173</v>
      </c>
      <c r="E207" s="23" t="s">
        <v>98</v>
      </c>
      <c r="F207" s="56">
        <v>0</v>
      </c>
      <c r="G207" s="56">
        <v>50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  <c r="IV207" s="34"/>
    </row>
    <row r="208" spans="1:256" ht="25.5" x14ac:dyDescent="0.2">
      <c r="A208" s="22" t="s">
        <v>79</v>
      </c>
      <c r="B208" s="30" t="s">
        <v>49</v>
      </c>
      <c r="C208" s="30" t="s">
        <v>20</v>
      </c>
      <c r="D208" s="35" t="s">
        <v>80</v>
      </c>
      <c r="E208" s="30"/>
      <c r="F208" s="24">
        <f>SUM(F209)</f>
        <v>473</v>
      </c>
      <c r="G208" s="24">
        <f>SUM(G209)</f>
        <v>1046</v>
      </c>
      <c r="I208" s="1"/>
    </row>
    <row r="209" spans="1:256" ht="25.5" x14ac:dyDescent="0.2">
      <c r="A209" s="18" t="s">
        <v>97</v>
      </c>
      <c r="B209" s="35" t="s">
        <v>49</v>
      </c>
      <c r="C209" s="35" t="s">
        <v>20</v>
      </c>
      <c r="D209" s="35" t="s">
        <v>80</v>
      </c>
      <c r="E209" s="35" t="s">
        <v>98</v>
      </c>
      <c r="F209" s="20">
        <v>473</v>
      </c>
      <c r="G209" s="20">
        <v>1046</v>
      </c>
      <c r="I209" s="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</row>
    <row r="210" spans="1:256" s="21" customFormat="1" ht="14.45" customHeight="1" x14ac:dyDescent="0.2">
      <c r="A210" s="22" t="s">
        <v>517</v>
      </c>
      <c r="B210" s="35" t="s">
        <v>49</v>
      </c>
      <c r="C210" s="35" t="s">
        <v>20</v>
      </c>
      <c r="D210" s="35" t="s">
        <v>520</v>
      </c>
      <c r="E210" s="35"/>
      <c r="F210" s="20">
        <f>SUM(F211)</f>
        <v>875.18</v>
      </c>
      <c r="G210" s="20"/>
    </row>
    <row r="211" spans="1:256" s="34" customFormat="1" ht="27.6" customHeight="1" x14ac:dyDescent="0.2">
      <c r="A211" s="18" t="s">
        <v>97</v>
      </c>
      <c r="B211" s="35" t="s">
        <v>49</v>
      </c>
      <c r="C211" s="35" t="s">
        <v>20</v>
      </c>
      <c r="D211" s="35" t="s">
        <v>520</v>
      </c>
      <c r="E211" s="35" t="s">
        <v>98</v>
      </c>
      <c r="F211" s="20">
        <v>875.18</v>
      </c>
      <c r="G211" s="14"/>
    </row>
    <row r="212" spans="1:256" x14ac:dyDescent="0.2">
      <c r="A212" s="36" t="s">
        <v>278</v>
      </c>
      <c r="B212" s="37" t="s">
        <v>49</v>
      </c>
      <c r="C212" s="37" t="s">
        <v>22</v>
      </c>
      <c r="D212" s="37"/>
      <c r="E212" s="37"/>
      <c r="F212" s="14">
        <f>SUM(F224+F226+F230+F232+F234+F228+F215+F221+F213+F217+F219+F236)</f>
        <v>293219.52999999997</v>
      </c>
      <c r="G212" s="14" t="e">
        <f>SUM(G224+G226+G230+G232+G234+G228+#REF!+#REF!)</f>
        <v>#REF!</v>
      </c>
      <c r="I212" s="1"/>
    </row>
    <row r="213" spans="1:256" ht="38.25" x14ac:dyDescent="0.2">
      <c r="A213" s="22" t="s">
        <v>521</v>
      </c>
      <c r="B213" s="30" t="s">
        <v>49</v>
      </c>
      <c r="C213" s="30" t="s">
        <v>22</v>
      </c>
      <c r="D213" s="30" t="s">
        <v>522</v>
      </c>
      <c r="E213" s="30"/>
      <c r="F213" s="24">
        <f>SUM(F214)</f>
        <v>4244.5200000000004</v>
      </c>
      <c r="G213" s="24"/>
      <c r="I213" s="1"/>
    </row>
    <row r="214" spans="1:256" s="21" customFormat="1" ht="31.15" customHeight="1" x14ac:dyDescent="0.25">
      <c r="A214" s="18" t="s">
        <v>97</v>
      </c>
      <c r="B214" s="35" t="s">
        <v>49</v>
      </c>
      <c r="C214" s="35" t="s">
        <v>22</v>
      </c>
      <c r="D214" s="35" t="s">
        <v>522</v>
      </c>
      <c r="E214" s="35" t="s">
        <v>98</v>
      </c>
      <c r="F214" s="20">
        <v>4244.5200000000004</v>
      </c>
      <c r="G214" s="17"/>
    </row>
    <row r="215" spans="1:256" s="21" customFormat="1" ht="38.25" x14ac:dyDescent="0.2">
      <c r="A215" s="22" t="s">
        <v>161</v>
      </c>
      <c r="B215" s="35" t="s">
        <v>49</v>
      </c>
      <c r="C215" s="35" t="s">
        <v>22</v>
      </c>
      <c r="D215" s="35" t="s">
        <v>162</v>
      </c>
      <c r="E215" s="35"/>
      <c r="F215" s="20">
        <f>SUM(F216)</f>
        <v>8322.67</v>
      </c>
      <c r="G215" s="20"/>
      <c r="H215" s="1"/>
      <c r="I215" s="1"/>
      <c r="J215" s="1"/>
    </row>
    <row r="216" spans="1:256" s="21" customFormat="1" ht="25.5" x14ac:dyDescent="0.2">
      <c r="A216" s="18" t="s">
        <v>97</v>
      </c>
      <c r="B216" s="35" t="s">
        <v>49</v>
      </c>
      <c r="C216" s="35" t="s">
        <v>22</v>
      </c>
      <c r="D216" s="35" t="s">
        <v>162</v>
      </c>
      <c r="E216" s="35" t="s">
        <v>98</v>
      </c>
      <c r="F216" s="20">
        <v>8322.67</v>
      </c>
      <c r="G216" s="20"/>
    </row>
    <row r="217" spans="1:256" ht="40.15" customHeight="1" x14ac:dyDescent="0.2">
      <c r="A217" s="22" t="s">
        <v>523</v>
      </c>
      <c r="B217" s="30" t="s">
        <v>49</v>
      </c>
      <c r="C217" s="30" t="s">
        <v>22</v>
      </c>
      <c r="D217" s="30" t="s">
        <v>524</v>
      </c>
      <c r="E217" s="30"/>
      <c r="F217" s="24">
        <f>SUM(F218)</f>
        <v>7979.53</v>
      </c>
      <c r="G217" s="24"/>
      <c r="I217" s="1"/>
    </row>
    <row r="218" spans="1:256" s="21" customFormat="1" ht="25.5" x14ac:dyDescent="0.2">
      <c r="A218" s="18" t="s">
        <v>97</v>
      </c>
      <c r="B218" s="35" t="s">
        <v>49</v>
      </c>
      <c r="C218" s="35" t="s">
        <v>22</v>
      </c>
      <c r="D218" s="35" t="s">
        <v>524</v>
      </c>
      <c r="E218" s="35" t="s">
        <v>98</v>
      </c>
      <c r="F218" s="20">
        <v>7979.53</v>
      </c>
      <c r="G218" s="20"/>
    </row>
    <row r="219" spans="1:256" ht="41.45" customHeight="1" x14ac:dyDescent="0.2">
      <c r="A219" s="22" t="s">
        <v>523</v>
      </c>
      <c r="B219" s="30" t="s">
        <v>49</v>
      </c>
      <c r="C219" s="30" t="s">
        <v>22</v>
      </c>
      <c r="D219" s="30" t="s">
        <v>525</v>
      </c>
      <c r="E219" s="30"/>
      <c r="F219" s="24">
        <f>SUM(F220)</f>
        <v>1832.14</v>
      </c>
      <c r="G219" s="24"/>
      <c r="I219" s="1"/>
    </row>
    <row r="220" spans="1:256" s="21" customFormat="1" ht="25.5" x14ac:dyDescent="0.2">
      <c r="A220" s="18" t="s">
        <v>97</v>
      </c>
      <c r="B220" s="35" t="s">
        <v>49</v>
      </c>
      <c r="C220" s="35" t="s">
        <v>22</v>
      </c>
      <c r="D220" s="35" t="s">
        <v>525</v>
      </c>
      <c r="E220" s="35" t="s">
        <v>98</v>
      </c>
      <c r="F220" s="20">
        <v>1832.14</v>
      </c>
      <c r="G220" s="20"/>
    </row>
    <row r="221" spans="1:256" ht="38.25" x14ac:dyDescent="0.2">
      <c r="A221" s="22" t="s">
        <v>2</v>
      </c>
      <c r="B221" s="30" t="s">
        <v>49</v>
      </c>
      <c r="C221" s="30" t="s">
        <v>22</v>
      </c>
      <c r="D221" s="30" t="s">
        <v>163</v>
      </c>
      <c r="E221" s="30"/>
      <c r="F221" s="24">
        <f>SUM(F223+F222)</f>
        <v>2234.11</v>
      </c>
      <c r="G221" s="24"/>
      <c r="I221" s="1"/>
    </row>
    <row r="222" spans="1:256" s="21" customFormat="1" ht="25.5" x14ac:dyDescent="0.2">
      <c r="A222" s="18" t="s">
        <v>40</v>
      </c>
      <c r="B222" s="30" t="s">
        <v>49</v>
      </c>
      <c r="C222" s="30" t="s">
        <v>22</v>
      </c>
      <c r="D222" s="30" t="s">
        <v>163</v>
      </c>
      <c r="E222" s="30" t="s">
        <v>33</v>
      </c>
      <c r="F222" s="24">
        <v>2205.31</v>
      </c>
      <c r="G222" s="20"/>
      <c r="H222" s="1"/>
      <c r="I222" s="1"/>
      <c r="J222" s="1"/>
    </row>
    <row r="223" spans="1:256" s="21" customFormat="1" ht="25.5" x14ac:dyDescent="0.2">
      <c r="A223" s="18" t="s">
        <v>97</v>
      </c>
      <c r="B223" s="35" t="s">
        <v>49</v>
      </c>
      <c r="C223" s="35" t="s">
        <v>22</v>
      </c>
      <c r="D223" s="35" t="s">
        <v>163</v>
      </c>
      <c r="E223" s="35" t="s">
        <v>98</v>
      </c>
      <c r="F223" s="20">
        <v>28.8</v>
      </c>
      <c r="G223" s="20"/>
    </row>
    <row r="224" spans="1:256" ht="27" customHeight="1" x14ac:dyDescent="0.2">
      <c r="A224" s="22" t="s">
        <v>79</v>
      </c>
      <c r="B224" s="317" t="s">
        <v>49</v>
      </c>
      <c r="C224" s="317" t="s">
        <v>22</v>
      </c>
      <c r="D224" s="30" t="s">
        <v>80</v>
      </c>
      <c r="E224" s="317"/>
      <c r="F224" s="318">
        <f>SUM(F225)</f>
        <v>948</v>
      </c>
      <c r="G224" s="318">
        <f>SUM(G225)</f>
        <v>563</v>
      </c>
      <c r="I224" s="1"/>
    </row>
    <row r="225" spans="1:256" s="21" customFormat="1" ht="25.5" x14ac:dyDescent="0.2">
      <c r="A225" s="18" t="s">
        <v>97</v>
      </c>
      <c r="B225" s="35" t="s">
        <v>49</v>
      </c>
      <c r="C225" s="35" t="s">
        <v>22</v>
      </c>
      <c r="D225" s="35" t="s">
        <v>80</v>
      </c>
      <c r="E225" s="35" t="s">
        <v>98</v>
      </c>
      <c r="F225" s="20">
        <v>948</v>
      </c>
      <c r="G225" s="20">
        <v>563</v>
      </c>
    </row>
    <row r="226" spans="1:256" ht="25.5" x14ac:dyDescent="0.2">
      <c r="A226" s="22" t="s">
        <v>157</v>
      </c>
      <c r="B226" s="30" t="s">
        <v>49</v>
      </c>
      <c r="C226" s="30" t="s">
        <v>22</v>
      </c>
      <c r="D226" s="30" t="s">
        <v>164</v>
      </c>
      <c r="E226" s="30"/>
      <c r="F226" s="24">
        <f>SUM(F227)</f>
        <v>45055.21</v>
      </c>
      <c r="G226" s="24">
        <f>SUM(G227)</f>
        <v>38930</v>
      </c>
      <c r="I226" s="1"/>
    </row>
    <row r="227" spans="1:256" s="21" customFormat="1" ht="30.75" customHeight="1" x14ac:dyDescent="0.2">
      <c r="A227" s="18" t="s">
        <v>97</v>
      </c>
      <c r="B227" s="35" t="s">
        <v>49</v>
      </c>
      <c r="C227" s="35" t="s">
        <v>22</v>
      </c>
      <c r="D227" s="35" t="s">
        <v>164</v>
      </c>
      <c r="E227" s="35" t="s">
        <v>98</v>
      </c>
      <c r="F227" s="20">
        <v>45055.21</v>
      </c>
      <c r="G227" s="20">
        <v>38930</v>
      </c>
    </row>
    <row r="228" spans="1:256" ht="28.9" customHeight="1" x14ac:dyDescent="0.2">
      <c r="A228" s="22" t="s">
        <v>165</v>
      </c>
      <c r="B228" s="30" t="s">
        <v>49</v>
      </c>
      <c r="C228" s="30" t="s">
        <v>22</v>
      </c>
      <c r="D228" s="30" t="s">
        <v>166</v>
      </c>
      <c r="E228" s="30"/>
      <c r="F228" s="24">
        <f>SUM(F229)</f>
        <v>16555.009999999998</v>
      </c>
      <c r="G228" s="24">
        <f>SUM(G229)</f>
        <v>15502.88</v>
      </c>
      <c r="I228" s="1"/>
    </row>
    <row r="229" spans="1:256" s="21" customFormat="1" ht="25.5" x14ac:dyDescent="0.2">
      <c r="A229" s="18" t="s">
        <v>97</v>
      </c>
      <c r="B229" s="35" t="s">
        <v>49</v>
      </c>
      <c r="C229" s="35" t="s">
        <v>22</v>
      </c>
      <c r="D229" s="35" t="s">
        <v>166</v>
      </c>
      <c r="E229" s="35" t="s">
        <v>98</v>
      </c>
      <c r="F229" s="20">
        <v>16555.009999999998</v>
      </c>
      <c r="G229" s="20">
        <v>15502.88</v>
      </c>
    </row>
    <row r="230" spans="1:256" ht="111" customHeight="1" x14ac:dyDescent="0.2">
      <c r="A230" s="22" t="s">
        <v>159</v>
      </c>
      <c r="B230" s="30" t="s">
        <v>49</v>
      </c>
      <c r="C230" s="30" t="s">
        <v>22</v>
      </c>
      <c r="D230" s="30" t="s">
        <v>167</v>
      </c>
      <c r="E230" s="30"/>
      <c r="F230" s="24">
        <f>SUM(F231)</f>
        <v>119168.78</v>
      </c>
      <c r="G230" s="24">
        <f>SUM(G231)</f>
        <v>109722.42</v>
      </c>
      <c r="I230" s="1"/>
    </row>
    <row r="231" spans="1:256" s="21" customFormat="1" ht="25.5" x14ac:dyDescent="0.2">
      <c r="A231" s="18" t="s">
        <v>97</v>
      </c>
      <c r="B231" s="35" t="s">
        <v>49</v>
      </c>
      <c r="C231" s="35" t="s">
        <v>22</v>
      </c>
      <c r="D231" s="35" t="s">
        <v>167</v>
      </c>
      <c r="E231" s="35" t="s">
        <v>98</v>
      </c>
      <c r="F231" s="20">
        <v>119168.78</v>
      </c>
      <c r="G231" s="20">
        <v>109722.42</v>
      </c>
    </row>
    <row r="232" spans="1:256" ht="25.5" x14ac:dyDescent="0.2">
      <c r="A232" s="22" t="s">
        <v>157</v>
      </c>
      <c r="B232" s="30" t="s">
        <v>49</v>
      </c>
      <c r="C232" s="30" t="s">
        <v>168</v>
      </c>
      <c r="D232" s="23" t="s">
        <v>169</v>
      </c>
      <c r="E232" s="30"/>
      <c r="F232" s="24">
        <f>SUM(F233)</f>
        <v>23949.96</v>
      </c>
      <c r="G232" s="24">
        <f>SUM(G233)</f>
        <v>24078.36</v>
      </c>
      <c r="I232" s="1"/>
    </row>
    <row r="233" spans="1:256" s="21" customFormat="1" ht="25.5" x14ac:dyDescent="0.2">
      <c r="A233" s="18" t="s">
        <v>97</v>
      </c>
      <c r="B233" s="19" t="s">
        <v>49</v>
      </c>
      <c r="C233" s="19" t="s">
        <v>22</v>
      </c>
      <c r="D233" s="19" t="s">
        <v>169</v>
      </c>
      <c r="E233" s="19" t="s">
        <v>98</v>
      </c>
      <c r="F233" s="20">
        <v>23949.96</v>
      </c>
      <c r="G233" s="20">
        <v>24078.36</v>
      </c>
    </row>
    <row r="234" spans="1:256" ht="108.6" customHeight="1" x14ac:dyDescent="0.2">
      <c r="A234" s="22" t="s">
        <v>159</v>
      </c>
      <c r="B234" s="23" t="s">
        <v>49</v>
      </c>
      <c r="C234" s="23" t="s">
        <v>22</v>
      </c>
      <c r="D234" s="30" t="s">
        <v>170</v>
      </c>
      <c r="E234" s="23"/>
      <c r="F234" s="56">
        <f>SUM(F235)</f>
        <v>61791.94</v>
      </c>
      <c r="G234" s="56">
        <f>SUM(G235)</f>
        <v>61791.94</v>
      </c>
      <c r="I234" s="1"/>
    </row>
    <row r="235" spans="1:256" s="21" customFormat="1" ht="25.5" x14ac:dyDescent="0.2">
      <c r="A235" s="18" t="s">
        <v>97</v>
      </c>
      <c r="B235" s="19" t="s">
        <v>49</v>
      </c>
      <c r="C235" s="19" t="s">
        <v>22</v>
      </c>
      <c r="D235" s="35" t="s">
        <v>170</v>
      </c>
      <c r="E235" s="19" t="s">
        <v>98</v>
      </c>
      <c r="F235" s="45">
        <v>61791.94</v>
      </c>
      <c r="G235" s="45">
        <v>61791.94</v>
      </c>
    </row>
    <row r="236" spans="1:256" ht="24.6" customHeight="1" x14ac:dyDescent="0.2">
      <c r="A236" s="22" t="s">
        <v>121</v>
      </c>
      <c r="B236" s="23" t="s">
        <v>49</v>
      </c>
      <c r="C236" s="23" t="s">
        <v>22</v>
      </c>
      <c r="D236" s="30" t="s">
        <v>520</v>
      </c>
      <c r="E236" s="23"/>
      <c r="F236" s="56">
        <f>SUM(F237)</f>
        <v>1137.6600000000001</v>
      </c>
      <c r="G236" s="56"/>
      <c r="I236" s="1"/>
    </row>
    <row r="237" spans="1:256" s="21" customFormat="1" ht="25.5" x14ac:dyDescent="0.2">
      <c r="A237" s="18" t="s">
        <v>97</v>
      </c>
      <c r="B237" s="19" t="s">
        <v>49</v>
      </c>
      <c r="C237" s="19" t="s">
        <v>22</v>
      </c>
      <c r="D237" s="35" t="s">
        <v>520</v>
      </c>
      <c r="E237" s="19" t="s">
        <v>98</v>
      </c>
      <c r="F237" s="45">
        <v>1137.6600000000001</v>
      </c>
      <c r="G237" s="45"/>
    </row>
    <row r="238" spans="1:256" x14ac:dyDescent="0.2">
      <c r="A238" s="36" t="s">
        <v>171</v>
      </c>
      <c r="B238" s="13" t="s">
        <v>49</v>
      </c>
      <c r="C238" s="13" t="s">
        <v>29</v>
      </c>
      <c r="D238" s="37"/>
      <c r="E238" s="13"/>
      <c r="F238" s="78">
        <f>SUM(F242+F244+F239)</f>
        <v>42849.659999999996</v>
      </c>
      <c r="G238" s="78" t="e">
        <f>SUM(G242+G244+#REF!)</f>
        <v>#REF!</v>
      </c>
      <c r="I238" s="1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  <c r="IV238" s="34"/>
    </row>
    <row r="239" spans="1:256" ht="43.15" customHeight="1" x14ac:dyDescent="0.2">
      <c r="A239" s="22" t="s">
        <v>4</v>
      </c>
      <c r="B239" s="23" t="s">
        <v>49</v>
      </c>
      <c r="C239" s="23" t="s">
        <v>29</v>
      </c>
      <c r="D239" s="30" t="s">
        <v>279</v>
      </c>
      <c r="E239" s="23"/>
      <c r="F239" s="56">
        <f>SUM(F241+F240)</f>
        <v>1434.81</v>
      </c>
      <c r="G239" s="56"/>
      <c r="I239" s="1"/>
    </row>
    <row r="240" spans="1:256" ht="25.15" customHeight="1" x14ac:dyDescent="0.2">
      <c r="A240" s="18" t="s">
        <v>40</v>
      </c>
      <c r="B240" s="19" t="s">
        <v>49</v>
      </c>
      <c r="C240" s="19" t="s">
        <v>29</v>
      </c>
      <c r="D240" s="35" t="s">
        <v>279</v>
      </c>
      <c r="E240" s="23" t="s">
        <v>33</v>
      </c>
      <c r="F240" s="56">
        <v>607.37</v>
      </c>
      <c r="G240" s="56"/>
      <c r="I240" s="1"/>
    </row>
    <row r="241" spans="1:256" s="21" customFormat="1" ht="26.25" x14ac:dyDescent="0.25">
      <c r="A241" s="18" t="s">
        <v>97</v>
      </c>
      <c r="B241" s="19" t="s">
        <v>49</v>
      </c>
      <c r="C241" s="19" t="s">
        <v>29</v>
      </c>
      <c r="D241" s="35" t="s">
        <v>279</v>
      </c>
      <c r="E241" s="19" t="s">
        <v>98</v>
      </c>
      <c r="F241" s="45">
        <v>827.44</v>
      </c>
      <c r="G241" s="49"/>
      <c r="H241" s="1"/>
      <c r="I241" s="1"/>
      <c r="J241" s="1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</row>
    <row r="242" spans="1:256" ht="25.5" x14ac:dyDescent="0.2">
      <c r="A242" s="18" t="s">
        <v>157</v>
      </c>
      <c r="B242" s="19" t="s">
        <v>49</v>
      </c>
      <c r="C242" s="19" t="s">
        <v>29</v>
      </c>
      <c r="D242" s="19" t="s">
        <v>174</v>
      </c>
      <c r="E242" s="35"/>
      <c r="F242" s="20">
        <f>SUM(F243)</f>
        <v>41239.85</v>
      </c>
      <c r="G242" s="20">
        <f>SUM(G243)</f>
        <v>47869.2</v>
      </c>
      <c r="I242" s="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</row>
    <row r="243" spans="1:256" ht="25.5" x14ac:dyDescent="0.2">
      <c r="A243" s="22" t="s">
        <v>97</v>
      </c>
      <c r="B243" s="23" t="s">
        <v>49</v>
      </c>
      <c r="C243" s="23" t="s">
        <v>29</v>
      </c>
      <c r="D243" s="23" t="s">
        <v>174</v>
      </c>
      <c r="E243" s="23" t="s">
        <v>98</v>
      </c>
      <c r="F243" s="24">
        <v>41239.85</v>
      </c>
      <c r="G243" s="24">
        <v>47869.2</v>
      </c>
      <c r="I243" s="1"/>
    </row>
    <row r="244" spans="1:256" ht="25.5" x14ac:dyDescent="0.2">
      <c r="A244" s="18" t="s">
        <v>79</v>
      </c>
      <c r="B244" s="76" t="s">
        <v>49</v>
      </c>
      <c r="C244" s="76" t="s">
        <v>29</v>
      </c>
      <c r="D244" s="35" t="s">
        <v>80</v>
      </c>
      <c r="E244" s="76"/>
      <c r="F244" s="77">
        <f>SUM(F245)</f>
        <v>175</v>
      </c>
      <c r="G244" s="77">
        <f>SUM(G245)</f>
        <v>167</v>
      </c>
      <c r="I244" s="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</row>
    <row r="245" spans="1:256" ht="25.5" x14ac:dyDescent="0.2">
      <c r="A245" s="22" t="s">
        <v>97</v>
      </c>
      <c r="B245" s="30" t="s">
        <v>49</v>
      </c>
      <c r="C245" s="30" t="s">
        <v>29</v>
      </c>
      <c r="D245" s="30" t="s">
        <v>80</v>
      </c>
      <c r="E245" s="30" t="s">
        <v>98</v>
      </c>
      <c r="F245" s="24">
        <v>175</v>
      </c>
      <c r="G245" s="24">
        <v>167</v>
      </c>
      <c r="I245" s="1"/>
    </row>
    <row r="246" spans="1:256" x14ac:dyDescent="0.2">
      <c r="A246" s="36" t="s">
        <v>175</v>
      </c>
      <c r="B246" s="37" t="s">
        <v>49</v>
      </c>
      <c r="C246" s="37" t="s">
        <v>49</v>
      </c>
      <c r="D246" s="37"/>
      <c r="E246" s="37"/>
      <c r="F246" s="14">
        <f>SUM(F247)</f>
        <v>8589.6</v>
      </c>
      <c r="G246" s="14" t="e">
        <f>SUM(G247)</f>
        <v>#REF!</v>
      </c>
      <c r="I246" s="1"/>
    </row>
    <row r="247" spans="1:256" ht="13.5" x14ac:dyDescent="0.25">
      <c r="A247" s="15" t="s">
        <v>176</v>
      </c>
      <c r="B247" s="28" t="s">
        <v>49</v>
      </c>
      <c r="C247" s="28" t="s">
        <v>49</v>
      </c>
      <c r="D247" s="28"/>
      <c r="E247" s="28"/>
      <c r="F247" s="17">
        <f>SUM(F251+F254+F256+F248+F259)</f>
        <v>8589.6</v>
      </c>
      <c r="G247" s="17" t="e">
        <f>SUM(G251+G254+G256+G248)</f>
        <v>#REF!</v>
      </c>
      <c r="I247" s="1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  <c r="GA247" s="52"/>
      <c r="GB247" s="52"/>
      <c r="GC247" s="52"/>
      <c r="GD247" s="52"/>
      <c r="GE247" s="52"/>
      <c r="GF247" s="52"/>
      <c r="GG247" s="52"/>
      <c r="GH247" s="52"/>
      <c r="GI247" s="52"/>
      <c r="GJ247" s="52"/>
      <c r="GK247" s="52"/>
      <c r="GL247" s="52"/>
      <c r="GM247" s="52"/>
      <c r="GN247" s="52"/>
      <c r="GO247" s="52"/>
      <c r="GP247" s="52"/>
      <c r="GQ247" s="52"/>
      <c r="GR247" s="52"/>
      <c r="GS247" s="52"/>
      <c r="GT247" s="52"/>
      <c r="GU247" s="52"/>
      <c r="GV247" s="52"/>
      <c r="GW247" s="52"/>
      <c r="GX247" s="52"/>
      <c r="GY247" s="52"/>
      <c r="GZ247" s="52"/>
      <c r="HA247" s="52"/>
      <c r="HB247" s="52"/>
      <c r="HC247" s="52"/>
      <c r="HD247" s="52"/>
      <c r="HE247" s="52"/>
      <c r="HF247" s="52"/>
      <c r="HG247" s="52"/>
      <c r="HH247" s="52"/>
      <c r="HI247" s="52"/>
      <c r="HJ247" s="52"/>
      <c r="HK247" s="52"/>
      <c r="HL247" s="52"/>
      <c r="HM247" s="52"/>
      <c r="HN247" s="52"/>
      <c r="HO247" s="52"/>
      <c r="HP247" s="52"/>
      <c r="HQ247" s="52"/>
      <c r="HR247" s="52"/>
      <c r="HS247" s="52"/>
      <c r="HT247" s="52"/>
      <c r="HU247" s="52"/>
      <c r="HV247" s="52"/>
      <c r="HW247" s="52"/>
      <c r="HX247" s="52"/>
      <c r="HY247" s="52"/>
      <c r="HZ247" s="52"/>
      <c r="IA247" s="52"/>
      <c r="IB247" s="52"/>
      <c r="IC247" s="52"/>
      <c r="ID247" s="52"/>
      <c r="IE247" s="52"/>
      <c r="IF247" s="52"/>
      <c r="IG247" s="52"/>
      <c r="IH247" s="52"/>
      <c r="II247" s="52"/>
      <c r="IJ247" s="52"/>
      <c r="IK247" s="52"/>
      <c r="IL247" s="52"/>
      <c r="IM247" s="52"/>
      <c r="IN247" s="52"/>
      <c r="IO247" s="52"/>
      <c r="IP247" s="52"/>
      <c r="IQ247" s="52"/>
      <c r="IR247" s="52"/>
      <c r="IS247" s="52"/>
      <c r="IT247" s="52"/>
      <c r="IU247" s="52"/>
      <c r="IV247" s="52"/>
    </row>
    <row r="248" spans="1:256" ht="38.25" x14ac:dyDescent="0.2">
      <c r="A248" s="22" t="s">
        <v>177</v>
      </c>
      <c r="B248" s="30" t="s">
        <v>49</v>
      </c>
      <c r="C248" s="30" t="s">
        <v>49</v>
      </c>
      <c r="D248" s="30" t="s">
        <v>280</v>
      </c>
      <c r="E248" s="30"/>
      <c r="F248" s="24">
        <f>SUM(F249+F250)</f>
        <v>2906.37</v>
      </c>
      <c r="G248" s="24">
        <f>SUM(G249+G250)</f>
        <v>3953.33</v>
      </c>
      <c r="I248" s="1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/>
      <c r="IS248" s="50"/>
      <c r="IT248" s="50"/>
      <c r="IU248" s="50"/>
      <c r="IV248" s="50"/>
    </row>
    <row r="249" spans="1:256" x14ac:dyDescent="0.2">
      <c r="A249" s="18" t="s">
        <v>178</v>
      </c>
      <c r="B249" s="35" t="s">
        <v>49</v>
      </c>
      <c r="C249" s="35" t="s">
        <v>49</v>
      </c>
      <c r="D249" s="30" t="s">
        <v>280</v>
      </c>
      <c r="E249" s="35" t="s">
        <v>179</v>
      </c>
      <c r="F249" s="20">
        <v>1712.33</v>
      </c>
      <c r="G249" s="20">
        <v>1612.25</v>
      </c>
      <c r="I249" s="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  <c r="HM249" s="51"/>
      <c r="HN249" s="51"/>
      <c r="HO249" s="51"/>
      <c r="HP249" s="51"/>
      <c r="HQ249" s="51"/>
      <c r="HR249" s="51"/>
      <c r="HS249" s="51"/>
      <c r="HT249" s="51"/>
      <c r="HU249" s="51"/>
      <c r="HV249" s="51"/>
      <c r="HW249" s="51"/>
      <c r="HX249" s="51"/>
      <c r="HY249" s="51"/>
      <c r="HZ249" s="51"/>
      <c r="IA249" s="51"/>
      <c r="IB249" s="51"/>
      <c r="IC249" s="51"/>
      <c r="ID249" s="51"/>
      <c r="IE249" s="51"/>
      <c r="IF249" s="51"/>
      <c r="IG249" s="51"/>
      <c r="IH249" s="51"/>
      <c r="II249" s="51"/>
      <c r="IJ249" s="51"/>
      <c r="IK249" s="51"/>
      <c r="IL249" s="51"/>
      <c r="IM249" s="51"/>
      <c r="IN249" s="51"/>
      <c r="IO249" s="51"/>
      <c r="IP249" s="51"/>
      <c r="IQ249" s="51"/>
      <c r="IR249" s="51"/>
      <c r="IS249" s="51"/>
      <c r="IT249" s="51"/>
      <c r="IU249" s="51"/>
      <c r="IV249" s="51"/>
    </row>
    <row r="250" spans="1:256" ht="25.5" x14ac:dyDescent="0.2">
      <c r="A250" s="18" t="s">
        <v>97</v>
      </c>
      <c r="B250" s="35" t="s">
        <v>49</v>
      </c>
      <c r="C250" s="35" t="s">
        <v>49</v>
      </c>
      <c r="D250" s="30" t="s">
        <v>280</v>
      </c>
      <c r="E250" s="35" t="s">
        <v>98</v>
      </c>
      <c r="F250" s="20">
        <v>1194.04</v>
      </c>
      <c r="G250" s="20">
        <v>2341.08</v>
      </c>
      <c r="I250" s="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  <c r="HM250" s="51"/>
      <c r="HN250" s="51"/>
      <c r="HO250" s="51"/>
      <c r="HP250" s="51"/>
      <c r="HQ250" s="51"/>
      <c r="HR250" s="51"/>
      <c r="HS250" s="51"/>
      <c r="HT250" s="51"/>
      <c r="HU250" s="51"/>
      <c r="HV250" s="51"/>
      <c r="HW250" s="51"/>
      <c r="HX250" s="51"/>
      <c r="HY250" s="51"/>
      <c r="HZ250" s="51"/>
      <c r="IA250" s="51"/>
      <c r="IB250" s="51"/>
      <c r="IC250" s="51"/>
      <c r="ID250" s="51"/>
      <c r="IE250" s="51"/>
      <c r="IF250" s="51"/>
      <c r="IG250" s="51"/>
      <c r="IH250" s="51"/>
      <c r="II250" s="51"/>
      <c r="IJ250" s="51"/>
      <c r="IK250" s="51"/>
      <c r="IL250" s="51"/>
      <c r="IM250" s="51"/>
      <c r="IN250" s="51"/>
      <c r="IO250" s="51"/>
      <c r="IP250" s="51"/>
      <c r="IQ250" s="51"/>
      <c r="IR250" s="51"/>
      <c r="IS250" s="51"/>
      <c r="IT250" s="51"/>
      <c r="IU250" s="51"/>
      <c r="IV250" s="51"/>
    </row>
    <row r="251" spans="1:256" ht="30.6" customHeight="1" x14ac:dyDescent="0.2">
      <c r="A251" s="22" t="s">
        <v>180</v>
      </c>
      <c r="B251" s="30" t="s">
        <v>49</v>
      </c>
      <c r="C251" s="30" t="s">
        <v>49</v>
      </c>
      <c r="D251" s="35" t="s">
        <v>181</v>
      </c>
      <c r="E251" s="30"/>
      <c r="F251" s="24">
        <f>SUM(F253+F252)</f>
        <v>3592.09</v>
      </c>
      <c r="G251" s="24">
        <f>SUM(G253)</f>
        <v>1193.78</v>
      </c>
      <c r="I251" s="1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/>
      <c r="IS251" s="50"/>
      <c r="IT251" s="50"/>
      <c r="IU251" s="50"/>
      <c r="IV251" s="50"/>
    </row>
    <row r="252" spans="1:256" ht="51" x14ac:dyDescent="0.2">
      <c r="A252" s="18" t="s">
        <v>26</v>
      </c>
      <c r="B252" s="35" t="s">
        <v>49</v>
      </c>
      <c r="C252" s="35" t="s">
        <v>49</v>
      </c>
      <c r="D252" s="35" t="s">
        <v>181</v>
      </c>
      <c r="E252" s="30" t="s">
        <v>27</v>
      </c>
      <c r="F252" s="24">
        <v>35.92</v>
      </c>
      <c r="G252" s="24"/>
      <c r="I252" s="1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/>
      <c r="IS252" s="50"/>
      <c r="IT252" s="50"/>
      <c r="IU252" s="50"/>
      <c r="IV252" s="50"/>
    </row>
    <row r="253" spans="1:256" ht="25.5" x14ac:dyDescent="0.2">
      <c r="A253" s="18" t="s">
        <v>97</v>
      </c>
      <c r="B253" s="35" t="s">
        <v>49</v>
      </c>
      <c r="C253" s="35" t="s">
        <v>49</v>
      </c>
      <c r="D253" s="35" t="s">
        <v>181</v>
      </c>
      <c r="E253" s="35" t="s">
        <v>98</v>
      </c>
      <c r="F253" s="20">
        <v>3556.17</v>
      </c>
      <c r="G253" s="20">
        <v>1193.78</v>
      </c>
      <c r="I253" s="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  <c r="HM253" s="51"/>
      <c r="HN253" s="51"/>
      <c r="HO253" s="51"/>
      <c r="HP253" s="51"/>
      <c r="HQ253" s="51"/>
      <c r="HR253" s="51"/>
      <c r="HS253" s="51"/>
      <c r="HT253" s="51"/>
      <c r="HU253" s="51"/>
      <c r="HV253" s="51"/>
      <c r="HW253" s="51"/>
      <c r="HX253" s="51"/>
      <c r="HY253" s="51"/>
      <c r="HZ253" s="51"/>
      <c r="IA253" s="51"/>
      <c r="IB253" s="51"/>
      <c r="IC253" s="51"/>
      <c r="ID253" s="51"/>
      <c r="IE253" s="51"/>
      <c r="IF253" s="51"/>
      <c r="IG253" s="51"/>
      <c r="IH253" s="51"/>
      <c r="II253" s="51"/>
      <c r="IJ253" s="51"/>
      <c r="IK253" s="51"/>
      <c r="IL253" s="51"/>
      <c r="IM253" s="51"/>
      <c r="IN253" s="51"/>
      <c r="IO253" s="51"/>
      <c r="IP253" s="51"/>
      <c r="IQ253" s="51"/>
      <c r="IR253" s="51"/>
      <c r="IS253" s="51"/>
      <c r="IT253" s="51"/>
      <c r="IU253" s="51"/>
      <c r="IV253" s="51"/>
    </row>
    <row r="254" spans="1:256" ht="33.75" customHeight="1" x14ac:dyDescent="0.2">
      <c r="A254" s="79" t="s">
        <v>157</v>
      </c>
      <c r="B254" s="35" t="s">
        <v>49</v>
      </c>
      <c r="C254" s="35" t="s">
        <v>49</v>
      </c>
      <c r="D254" s="19" t="s">
        <v>182</v>
      </c>
      <c r="E254" s="35"/>
      <c r="F254" s="20">
        <f>SUM(F255)</f>
        <v>1000</v>
      </c>
      <c r="G254" s="20">
        <f>SUM(G255)</f>
        <v>1000</v>
      </c>
      <c r="I254" s="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  <c r="HM254" s="51"/>
      <c r="HN254" s="51"/>
      <c r="HO254" s="51"/>
      <c r="HP254" s="51"/>
      <c r="HQ254" s="51"/>
      <c r="HR254" s="51"/>
      <c r="HS254" s="51"/>
      <c r="HT254" s="51"/>
      <c r="HU254" s="51"/>
      <c r="HV254" s="51"/>
      <c r="HW254" s="51"/>
      <c r="HX254" s="51"/>
      <c r="HY254" s="51"/>
      <c r="HZ254" s="51"/>
      <c r="IA254" s="51"/>
      <c r="IB254" s="51"/>
      <c r="IC254" s="51"/>
      <c r="ID254" s="51"/>
      <c r="IE254" s="51"/>
      <c r="IF254" s="51"/>
      <c r="IG254" s="51"/>
      <c r="IH254" s="51"/>
      <c r="II254" s="51"/>
      <c r="IJ254" s="51"/>
      <c r="IK254" s="51"/>
      <c r="IL254" s="51"/>
      <c r="IM254" s="51"/>
      <c r="IN254" s="51"/>
      <c r="IO254" s="51"/>
      <c r="IP254" s="51"/>
      <c r="IQ254" s="51"/>
      <c r="IR254" s="51"/>
      <c r="IS254" s="51"/>
      <c r="IT254" s="51"/>
      <c r="IU254" s="51"/>
      <c r="IV254" s="51"/>
    </row>
    <row r="255" spans="1:256" ht="25.5" x14ac:dyDescent="0.2">
      <c r="A255" s="22" t="s">
        <v>97</v>
      </c>
      <c r="B255" s="30" t="s">
        <v>49</v>
      </c>
      <c r="C255" s="30" t="s">
        <v>49</v>
      </c>
      <c r="D255" s="23" t="s">
        <v>182</v>
      </c>
      <c r="E255" s="30" t="s">
        <v>98</v>
      </c>
      <c r="F255" s="24">
        <v>1000</v>
      </c>
      <c r="G255" s="24">
        <v>1000</v>
      </c>
      <c r="I255" s="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  <c r="HM255" s="51"/>
      <c r="HN255" s="51"/>
      <c r="HO255" s="51"/>
      <c r="HP255" s="51"/>
      <c r="HQ255" s="51"/>
      <c r="HR255" s="51"/>
      <c r="HS255" s="51"/>
      <c r="HT255" s="51"/>
      <c r="HU255" s="51"/>
      <c r="HV255" s="51"/>
      <c r="HW255" s="51"/>
      <c r="HX255" s="51"/>
      <c r="HY255" s="51"/>
      <c r="HZ255" s="51"/>
      <c r="IA255" s="51"/>
      <c r="IB255" s="51"/>
      <c r="IC255" s="51"/>
      <c r="ID255" s="51"/>
      <c r="IE255" s="51"/>
      <c r="IF255" s="51"/>
      <c r="IG255" s="51"/>
      <c r="IH255" s="51"/>
      <c r="II255" s="51"/>
      <c r="IJ255" s="51"/>
      <c r="IK255" s="51"/>
      <c r="IL255" s="51"/>
      <c r="IM255" s="51"/>
      <c r="IN255" s="51"/>
      <c r="IO255" s="51"/>
      <c r="IP255" s="51"/>
      <c r="IQ255" s="51"/>
      <c r="IR255" s="51"/>
      <c r="IS255" s="51"/>
      <c r="IT255" s="51"/>
      <c r="IU255" s="51"/>
      <c r="IV255" s="51"/>
    </row>
    <row r="256" spans="1:256" ht="18" customHeight="1" x14ac:dyDescent="0.2">
      <c r="A256" s="39" t="s">
        <v>183</v>
      </c>
      <c r="B256" s="30" t="s">
        <v>49</v>
      </c>
      <c r="C256" s="30" t="s">
        <v>49</v>
      </c>
      <c r="D256" s="23" t="s">
        <v>184</v>
      </c>
      <c r="E256" s="23"/>
      <c r="F256" s="56">
        <f>SUM(F257+F258)</f>
        <v>418</v>
      </c>
      <c r="G256" s="56" t="e">
        <f>SUM(G257+#REF!)</f>
        <v>#REF!</v>
      </c>
      <c r="I256" s="1"/>
    </row>
    <row r="257" spans="1:256" ht="30" customHeight="1" x14ac:dyDescent="0.2">
      <c r="A257" s="18" t="s">
        <v>40</v>
      </c>
      <c r="B257" s="35" t="s">
        <v>49</v>
      </c>
      <c r="C257" s="35" t="s">
        <v>49</v>
      </c>
      <c r="D257" s="19" t="s">
        <v>184</v>
      </c>
      <c r="E257" s="35" t="s">
        <v>33</v>
      </c>
      <c r="F257" s="20">
        <v>389</v>
      </c>
      <c r="G257" s="20">
        <v>157.19999999999999</v>
      </c>
      <c r="I257" s="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</row>
    <row r="258" spans="1:256" s="21" customFormat="1" ht="27" customHeight="1" x14ac:dyDescent="0.2">
      <c r="A258" s="18" t="s">
        <v>97</v>
      </c>
      <c r="B258" s="35" t="s">
        <v>49</v>
      </c>
      <c r="C258" s="35" t="s">
        <v>49</v>
      </c>
      <c r="D258" s="19" t="s">
        <v>184</v>
      </c>
      <c r="E258" s="35" t="s">
        <v>98</v>
      </c>
      <c r="F258" s="20">
        <v>29</v>
      </c>
      <c r="G258" s="20"/>
    </row>
    <row r="259" spans="1:256" ht="19.899999999999999" customHeight="1" x14ac:dyDescent="0.2">
      <c r="A259" s="22" t="s">
        <v>517</v>
      </c>
      <c r="B259" s="35" t="s">
        <v>49</v>
      </c>
      <c r="C259" s="35" t="s">
        <v>49</v>
      </c>
      <c r="D259" s="19" t="s">
        <v>520</v>
      </c>
      <c r="E259" s="35"/>
      <c r="F259" s="20">
        <f>SUM(F260)</f>
        <v>673.14</v>
      </c>
      <c r="G259" s="20"/>
      <c r="I259" s="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</row>
    <row r="260" spans="1:256" ht="33" customHeight="1" x14ac:dyDescent="0.2">
      <c r="A260" s="18" t="s">
        <v>97</v>
      </c>
      <c r="B260" s="35" t="s">
        <v>49</v>
      </c>
      <c r="C260" s="35" t="s">
        <v>49</v>
      </c>
      <c r="D260" s="19" t="s">
        <v>520</v>
      </c>
      <c r="E260" s="35" t="s">
        <v>98</v>
      </c>
      <c r="F260" s="20">
        <v>673.14</v>
      </c>
      <c r="G260" s="20"/>
      <c r="I260" s="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</row>
    <row r="261" spans="1:256" ht="21" customHeight="1" x14ac:dyDescent="0.2">
      <c r="A261" s="36" t="s">
        <v>185</v>
      </c>
      <c r="B261" s="37" t="s">
        <v>49</v>
      </c>
      <c r="C261" s="37" t="s">
        <v>106</v>
      </c>
      <c r="D261" s="37"/>
      <c r="E261" s="37"/>
      <c r="F261" s="14">
        <f>SUM(F262)</f>
        <v>450</v>
      </c>
      <c r="G261" s="14" t="e">
        <f>SUM(G262)</f>
        <v>#REF!</v>
      </c>
      <c r="I261" s="1"/>
    </row>
    <row r="262" spans="1:256" ht="20.25" customHeight="1" x14ac:dyDescent="0.25">
      <c r="A262" s="15" t="s">
        <v>77</v>
      </c>
      <c r="B262" s="28" t="s">
        <v>49</v>
      </c>
      <c r="C262" s="28" t="s">
        <v>106</v>
      </c>
      <c r="D262" s="16" t="s">
        <v>78</v>
      </c>
      <c r="E262" s="16"/>
      <c r="F262" s="17">
        <f>SUM(F263)</f>
        <v>450</v>
      </c>
      <c r="G262" s="17" t="e">
        <f>SUM(G263)</f>
        <v>#REF!</v>
      </c>
      <c r="I262" s="1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</row>
    <row r="263" spans="1:256" ht="31.5" customHeight="1" x14ac:dyDescent="0.2">
      <c r="A263" s="39" t="s">
        <v>157</v>
      </c>
      <c r="B263" s="30" t="s">
        <v>49</v>
      </c>
      <c r="C263" s="30" t="s">
        <v>106</v>
      </c>
      <c r="D263" s="30" t="s">
        <v>182</v>
      </c>
      <c r="E263" s="30"/>
      <c r="F263" s="24">
        <f>SUM(F264+F265)</f>
        <v>450</v>
      </c>
      <c r="G263" s="24" t="e">
        <f>SUM(G264+#REF!)</f>
        <v>#REF!</v>
      </c>
      <c r="I263" s="1"/>
    </row>
    <row r="264" spans="1:256" ht="27.6" customHeight="1" x14ac:dyDescent="0.2">
      <c r="A264" s="18" t="s">
        <v>40</v>
      </c>
      <c r="B264" s="35" t="s">
        <v>49</v>
      </c>
      <c r="C264" s="35" t="s">
        <v>106</v>
      </c>
      <c r="D264" s="35" t="s">
        <v>182</v>
      </c>
      <c r="E264" s="35" t="s">
        <v>33</v>
      </c>
      <c r="F264" s="20">
        <v>16.920000000000002</v>
      </c>
      <c r="G264" s="20">
        <v>25.5</v>
      </c>
      <c r="I264" s="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</row>
    <row r="265" spans="1:256" s="21" customFormat="1" ht="25.5" x14ac:dyDescent="0.2">
      <c r="A265" s="18" t="s">
        <v>97</v>
      </c>
      <c r="B265" s="35" t="s">
        <v>49</v>
      </c>
      <c r="C265" s="35" t="s">
        <v>106</v>
      </c>
      <c r="D265" s="35" t="s">
        <v>182</v>
      </c>
      <c r="E265" s="35" t="s">
        <v>98</v>
      </c>
      <c r="F265" s="20">
        <v>433.08</v>
      </c>
      <c r="G265" s="20"/>
      <c r="H265" s="1"/>
      <c r="I265" s="1"/>
      <c r="J265" s="1"/>
    </row>
    <row r="266" spans="1:256" ht="15.75" x14ac:dyDescent="0.25">
      <c r="A266" s="9" t="s">
        <v>186</v>
      </c>
      <c r="B266" s="40" t="s">
        <v>101</v>
      </c>
      <c r="C266" s="40"/>
      <c r="D266" s="40"/>
      <c r="E266" s="40"/>
      <c r="F266" s="41">
        <f>SUM(F267+F280)</f>
        <v>93438.89</v>
      </c>
      <c r="G266" s="41" t="e">
        <f>SUM(G267+G279)</f>
        <v>#REF!</v>
      </c>
      <c r="I266" s="1"/>
    </row>
    <row r="267" spans="1:256" ht="14.25" x14ac:dyDescent="0.2">
      <c r="A267" s="12" t="s">
        <v>187</v>
      </c>
      <c r="B267" s="10" t="s">
        <v>101</v>
      </c>
      <c r="C267" s="10" t="s">
        <v>20</v>
      </c>
      <c r="D267" s="10"/>
      <c r="E267" s="10"/>
      <c r="F267" s="11">
        <f>SUM(F272+F268+F270)</f>
        <v>38039.19</v>
      </c>
      <c r="G267" s="11" t="e">
        <f>SUM(G272+G268+G270)</f>
        <v>#REF!</v>
      </c>
      <c r="I267" s="1"/>
    </row>
    <row r="268" spans="1:256" ht="13.5" x14ac:dyDescent="0.25">
      <c r="A268" s="15" t="s">
        <v>188</v>
      </c>
      <c r="B268" s="28" t="s">
        <v>101</v>
      </c>
      <c r="C268" s="28" t="s">
        <v>20</v>
      </c>
      <c r="D268" s="35" t="s">
        <v>189</v>
      </c>
      <c r="E268" s="28"/>
      <c r="F268" s="17">
        <f>SUM(F269)</f>
        <v>117.19</v>
      </c>
      <c r="G268" s="17" t="e">
        <f>SUM(#REF!+G269)</f>
        <v>#REF!</v>
      </c>
      <c r="I268" s="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</row>
    <row r="269" spans="1:256" ht="25.5" x14ac:dyDescent="0.2">
      <c r="A269" s="18" t="s">
        <v>97</v>
      </c>
      <c r="B269" s="35" t="s">
        <v>101</v>
      </c>
      <c r="C269" s="35" t="s">
        <v>20</v>
      </c>
      <c r="D269" s="35" t="s">
        <v>189</v>
      </c>
      <c r="E269" s="35" t="s">
        <v>98</v>
      </c>
      <c r="F269" s="20">
        <v>117.19</v>
      </c>
      <c r="G269" s="20">
        <v>119.9</v>
      </c>
      <c r="I269" s="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</row>
    <row r="270" spans="1:256" ht="25.5" x14ac:dyDescent="0.2">
      <c r="A270" s="18" t="s">
        <v>79</v>
      </c>
      <c r="B270" s="35" t="s">
        <v>101</v>
      </c>
      <c r="C270" s="35" t="s">
        <v>20</v>
      </c>
      <c r="D270" s="35" t="s">
        <v>80</v>
      </c>
      <c r="E270" s="35"/>
      <c r="F270" s="20">
        <f>SUM(F271)</f>
        <v>206</v>
      </c>
      <c r="G270" s="20">
        <f>SUM(G271)</f>
        <v>90</v>
      </c>
      <c r="I270" s="1"/>
    </row>
    <row r="271" spans="1:256" ht="25.5" x14ac:dyDescent="0.2">
      <c r="A271" s="22" t="s">
        <v>97</v>
      </c>
      <c r="B271" s="35" t="s">
        <v>101</v>
      </c>
      <c r="C271" s="35" t="s">
        <v>20</v>
      </c>
      <c r="D271" s="35" t="s">
        <v>80</v>
      </c>
      <c r="E271" s="35" t="s">
        <v>98</v>
      </c>
      <c r="F271" s="20">
        <v>206</v>
      </c>
      <c r="G271" s="20">
        <v>90</v>
      </c>
      <c r="I271" s="1"/>
    </row>
    <row r="272" spans="1:256" ht="30" customHeight="1" x14ac:dyDescent="0.25">
      <c r="A272" s="15" t="s">
        <v>190</v>
      </c>
      <c r="B272" s="28" t="s">
        <v>191</v>
      </c>
      <c r="C272" s="28" t="s">
        <v>20</v>
      </c>
      <c r="D272" s="28" t="s">
        <v>192</v>
      </c>
      <c r="E272" s="28"/>
      <c r="F272" s="17">
        <f>SUM(F273+F275+F277)</f>
        <v>37716</v>
      </c>
      <c r="G272" s="17">
        <f>SUM(G273+G275+G277)</f>
        <v>37716</v>
      </c>
      <c r="I272" s="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</row>
    <row r="273" spans="1:256" ht="13.5" x14ac:dyDescent="0.25">
      <c r="A273" s="15" t="s">
        <v>193</v>
      </c>
      <c r="B273" s="28" t="s">
        <v>101</v>
      </c>
      <c r="C273" s="28" t="s">
        <v>20</v>
      </c>
      <c r="D273" s="28" t="s">
        <v>194</v>
      </c>
      <c r="E273" s="28"/>
      <c r="F273" s="17">
        <f>SUM(F274)</f>
        <v>16900</v>
      </c>
      <c r="G273" s="17">
        <f>SUM(G274)</f>
        <v>16900</v>
      </c>
      <c r="I273" s="1"/>
    </row>
    <row r="274" spans="1:256" ht="25.5" x14ac:dyDescent="0.2">
      <c r="A274" s="18" t="s">
        <v>97</v>
      </c>
      <c r="B274" s="35" t="s">
        <v>101</v>
      </c>
      <c r="C274" s="35" t="s">
        <v>20</v>
      </c>
      <c r="D274" s="35" t="s">
        <v>194</v>
      </c>
      <c r="E274" s="35" t="s">
        <v>98</v>
      </c>
      <c r="F274" s="20">
        <v>16900</v>
      </c>
      <c r="G274" s="20">
        <v>16900</v>
      </c>
      <c r="I274" s="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</row>
    <row r="275" spans="1:256" ht="13.5" x14ac:dyDescent="0.25">
      <c r="A275" s="15" t="s">
        <v>195</v>
      </c>
      <c r="B275" s="28" t="s">
        <v>101</v>
      </c>
      <c r="C275" s="28" t="s">
        <v>20</v>
      </c>
      <c r="D275" s="28" t="s">
        <v>196</v>
      </c>
      <c r="E275" s="28"/>
      <c r="F275" s="17">
        <f>SUM(F276)</f>
        <v>3100</v>
      </c>
      <c r="G275" s="17">
        <f>SUM(G276)</f>
        <v>3100</v>
      </c>
      <c r="I275" s="1"/>
    </row>
    <row r="276" spans="1:256" ht="25.5" x14ac:dyDescent="0.2">
      <c r="A276" s="18" t="s">
        <v>97</v>
      </c>
      <c r="B276" s="35" t="s">
        <v>101</v>
      </c>
      <c r="C276" s="35" t="s">
        <v>20</v>
      </c>
      <c r="D276" s="35" t="s">
        <v>196</v>
      </c>
      <c r="E276" s="35" t="s">
        <v>98</v>
      </c>
      <c r="F276" s="20">
        <v>3100</v>
      </c>
      <c r="G276" s="20">
        <v>3100</v>
      </c>
      <c r="I276" s="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</row>
    <row r="277" spans="1:256" ht="13.5" x14ac:dyDescent="0.25">
      <c r="A277" s="15" t="s">
        <v>197</v>
      </c>
      <c r="B277" s="28" t="s">
        <v>101</v>
      </c>
      <c r="C277" s="28" t="s">
        <v>20</v>
      </c>
      <c r="D277" s="35" t="s">
        <v>198</v>
      </c>
      <c r="E277" s="28"/>
      <c r="F277" s="17">
        <f>SUM(F278)</f>
        <v>17716</v>
      </c>
      <c r="G277" s="17">
        <f>SUM(G278)</f>
        <v>17716</v>
      </c>
      <c r="I277" s="1"/>
    </row>
    <row r="278" spans="1:256" ht="32.25" customHeight="1" x14ac:dyDescent="0.2">
      <c r="A278" s="18" t="s">
        <v>97</v>
      </c>
      <c r="B278" s="35" t="s">
        <v>101</v>
      </c>
      <c r="C278" s="35" t="s">
        <v>20</v>
      </c>
      <c r="D278" s="35" t="s">
        <v>198</v>
      </c>
      <c r="E278" s="35" t="s">
        <v>98</v>
      </c>
      <c r="F278" s="20">
        <v>17716</v>
      </c>
      <c r="G278" s="20">
        <v>17716</v>
      </c>
      <c r="I278" s="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</row>
    <row r="279" spans="1:256" x14ac:dyDescent="0.2">
      <c r="A279" s="80" t="s">
        <v>199</v>
      </c>
      <c r="B279" s="37" t="s">
        <v>101</v>
      </c>
      <c r="C279" s="37" t="s">
        <v>35</v>
      </c>
      <c r="D279" s="37"/>
      <c r="E279" s="37"/>
      <c r="F279" s="14">
        <f>SUM(F280)</f>
        <v>55399.7</v>
      </c>
      <c r="G279" s="14" t="e">
        <f>SUM(G280)</f>
        <v>#REF!</v>
      </c>
      <c r="I279" s="1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  <c r="IV279" s="34"/>
    </row>
    <row r="280" spans="1:256" ht="19.5" customHeight="1" x14ac:dyDescent="0.25">
      <c r="A280" s="15" t="s">
        <v>77</v>
      </c>
      <c r="B280" s="28" t="s">
        <v>101</v>
      </c>
      <c r="C280" s="28" t="s">
        <v>35</v>
      </c>
      <c r="D280" s="28" t="s">
        <v>78</v>
      </c>
      <c r="E280" s="28"/>
      <c r="F280" s="17">
        <f>SUM(F281)</f>
        <v>55399.7</v>
      </c>
      <c r="G280" s="17" t="e">
        <f>SUM(G281)</f>
        <v>#REF!</v>
      </c>
      <c r="I280" s="1"/>
    </row>
    <row r="281" spans="1:256" ht="30" customHeight="1" x14ac:dyDescent="0.2">
      <c r="A281" s="18" t="s">
        <v>190</v>
      </c>
      <c r="B281" s="35" t="s">
        <v>101</v>
      </c>
      <c r="C281" s="35" t="s">
        <v>35</v>
      </c>
      <c r="D281" s="35" t="s">
        <v>192</v>
      </c>
      <c r="E281" s="35"/>
      <c r="F281" s="20">
        <f>SUM(F282+F284+F287+F285+F286+F288+F289+F283)</f>
        <v>55399.7</v>
      </c>
      <c r="G281" s="20" t="e">
        <f>SUM(G282+#REF!+G284)</f>
        <v>#REF!</v>
      </c>
      <c r="I281" s="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</row>
    <row r="282" spans="1:256" ht="25.5" x14ac:dyDescent="0.2">
      <c r="A282" s="22" t="s">
        <v>40</v>
      </c>
      <c r="B282" s="30" t="s">
        <v>101</v>
      </c>
      <c r="C282" s="30" t="s">
        <v>35</v>
      </c>
      <c r="D282" s="30" t="s">
        <v>192</v>
      </c>
      <c r="E282" s="30" t="s">
        <v>33</v>
      </c>
      <c r="F282" s="24">
        <v>1641.03</v>
      </c>
      <c r="G282" s="24">
        <v>1699</v>
      </c>
      <c r="I282" s="1"/>
    </row>
    <row r="283" spans="1:256" ht="27.75" customHeight="1" x14ac:dyDescent="0.2">
      <c r="A283" s="18" t="s">
        <v>97</v>
      </c>
      <c r="B283" s="30" t="s">
        <v>101</v>
      </c>
      <c r="C283" s="30" t="s">
        <v>35</v>
      </c>
      <c r="D283" s="30" t="s">
        <v>192</v>
      </c>
      <c r="E283" s="30" t="s">
        <v>98</v>
      </c>
      <c r="F283" s="24">
        <v>390.97</v>
      </c>
      <c r="G283" s="24"/>
      <c r="I283" s="1"/>
    </row>
    <row r="284" spans="1:256" ht="25.5" x14ac:dyDescent="0.2">
      <c r="A284" s="22" t="s">
        <v>40</v>
      </c>
      <c r="B284" s="30" t="s">
        <v>101</v>
      </c>
      <c r="C284" s="30" t="s">
        <v>35</v>
      </c>
      <c r="D284" s="30" t="s">
        <v>200</v>
      </c>
      <c r="E284" s="30" t="s">
        <v>33</v>
      </c>
      <c r="F284" s="24">
        <v>2986.53</v>
      </c>
      <c r="G284" s="24">
        <v>5151</v>
      </c>
      <c r="I284" s="1"/>
    </row>
    <row r="285" spans="1:256" ht="58.5" customHeight="1" x14ac:dyDescent="0.2">
      <c r="A285" s="22" t="s">
        <v>26</v>
      </c>
      <c r="B285" s="30" t="s">
        <v>101</v>
      </c>
      <c r="C285" s="30" t="s">
        <v>35</v>
      </c>
      <c r="D285" s="30" t="s">
        <v>201</v>
      </c>
      <c r="E285" s="30" t="s">
        <v>27</v>
      </c>
      <c r="F285" s="24">
        <v>749.95</v>
      </c>
      <c r="G285" s="24"/>
      <c r="I285" s="1"/>
    </row>
    <row r="286" spans="1:256" ht="25.5" x14ac:dyDescent="0.2">
      <c r="A286" s="22" t="s">
        <v>40</v>
      </c>
      <c r="B286" s="30" t="s">
        <v>101</v>
      </c>
      <c r="C286" s="30" t="s">
        <v>35</v>
      </c>
      <c r="D286" s="30" t="s">
        <v>201</v>
      </c>
      <c r="E286" s="30" t="s">
        <v>33</v>
      </c>
      <c r="F286" s="24">
        <v>14040.46</v>
      </c>
      <c r="G286" s="24">
        <v>5151</v>
      </c>
      <c r="I286" s="1"/>
    </row>
    <row r="287" spans="1:256" ht="25.5" x14ac:dyDescent="0.2">
      <c r="A287" s="22" t="s">
        <v>40</v>
      </c>
      <c r="B287" s="30" t="s">
        <v>101</v>
      </c>
      <c r="C287" s="30" t="s">
        <v>35</v>
      </c>
      <c r="D287" s="30" t="s">
        <v>202</v>
      </c>
      <c r="E287" s="30" t="s">
        <v>33</v>
      </c>
      <c r="F287" s="24">
        <v>3542</v>
      </c>
      <c r="G287" s="24"/>
      <c r="I287" s="1"/>
    </row>
    <row r="288" spans="1:256" ht="50.25" customHeight="1" x14ac:dyDescent="0.2">
      <c r="A288" s="22" t="s">
        <v>26</v>
      </c>
      <c r="B288" s="30" t="s">
        <v>101</v>
      </c>
      <c r="C288" s="30" t="s">
        <v>35</v>
      </c>
      <c r="D288" s="30" t="s">
        <v>203</v>
      </c>
      <c r="E288" s="30" t="s">
        <v>27</v>
      </c>
      <c r="F288" s="24">
        <v>1310</v>
      </c>
      <c r="G288" s="24"/>
      <c r="I288" s="1"/>
    </row>
    <row r="289" spans="1:256" ht="25.5" x14ac:dyDescent="0.2">
      <c r="A289" s="22" t="s">
        <v>40</v>
      </c>
      <c r="B289" s="30" t="s">
        <v>101</v>
      </c>
      <c r="C289" s="30" t="s">
        <v>35</v>
      </c>
      <c r="D289" s="30" t="s">
        <v>203</v>
      </c>
      <c r="E289" s="30" t="s">
        <v>33</v>
      </c>
      <c r="F289" s="24">
        <v>30738.76</v>
      </c>
      <c r="G289" s="24">
        <v>5151</v>
      </c>
      <c r="I289" s="1"/>
    </row>
    <row r="290" spans="1:256" ht="15.75" x14ac:dyDescent="0.25">
      <c r="A290" s="9" t="s">
        <v>204</v>
      </c>
      <c r="B290" s="40" t="s">
        <v>205</v>
      </c>
      <c r="C290" s="40"/>
      <c r="D290" s="40"/>
      <c r="E290" s="40"/>
      <c r="F290" s="41">
        <f>SUM(F291+F296+F300+F322+F333)</f>
        <v>53962.87</v>
      </c>
      <c r="G290" s="41" t="e">
        <f>SUM(G291+G296+G300+G322+G333)</f>
        <v>#REF!</v>
      </c>
      <c r="I290" s="1"/>
    </row>
    <row r="291" spans="1:256" ht="14.25" x14ac:dyDescent="0.2">
      <c r="A291" s="12" t="s">
        <v>206</v>
      </c>
      <c r="B291" s="10" t="s">
        <v>205</v>
      </c>
      <c r="C291" s="10" t="s">
        <v>20</v>
      </c>
      <c r="D291" s="13" t="s">
        <v>207</v>
      </c>
      <c r="E291" s="10"/>
      <c r="F291" s="11">
        <f>SUM(F292)</f>
        <v>2100</v>
      </c>
      <c r="G291" s="11">
        <f>SUM(G292)</f>
        <v>2100</v>
      </c>
      <c r="I291" s="1"/>
    </row>
    <row r="292" spans="1:256" ht="27" x14ac:dyDescent="0.25">
      <c r="A292" s="15" t="s">
        <v>208</v>
      </c>
      <c r="B292" s="28" t="s">
        <v>205</v>
      </c>
      <c r="C292" s="28" t="s">
        <v>20</v>
      </c>
      <c r="D292" s="16" t="s">
        <v>207</v>
      </c>
      <c r="E292" s="28"/>
      <c r="F292" s="17">
        <f>SUM(F293)</f>
        <v>2100</v>
      </c>
      <c r="G292" s="17">
        <f>SUM(G293)</f>
        <v>2100</v>
      </c>
      <c r="I292" s="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</row>
    <row r="293" spans="1:256" ht="38.25" x14ac:dyDescent="0.2">
      <c r="A293" s="81" t="s">
        <v>209</v>
      </c>
      <c r="B293" s="35" t="s">
        <v>205</v>
      </c>
      <c r="C293" s="35" t="s">
        <v>20</v>
      </c>
      <c r="D293" s="19" t="s">
        <v>207</v>
      </c>
      <c r="E293" s="35"/>
      <c r="F293" s="20">
        <f>SUM(F295+F294)</f>
        <v>2100</v>
      </c>
      <c r="G293" s="20">
        <f>SUM(G295+G294)</f>
        <v>2100</v>
      </c>
      <c r="I293" s="1"/>
    </row>
    <row r="294" spans="1:256" ht="25.5" x14ac:dyDescent="0.2">
      <c r="A294" s="22" t="s">
        <v>40</v>
      </c>
      <c r="B294" s="30" t="s">
        <v>205</v>
      </c>
      <c r="C294" s="30" t="s">
        <v>20</v>
      </c>
      <c r="D294" s="23" t="s">
        <v>207</v>
      </c>
      <c r="E294" s="30" t="s">
        <v>33</v>
      </c>
      <c r="F294" s="24">
        <v>10</v>
      </c>
      <c r="G294" s="24">
        <v>10</v>
      </c>
      <c r="I294" s="1"/>
    </row>
    <row r="295" spans="1:256" x14ac:dyDescent="0.2">
      <c r="A295" s="22" t="s">
        <v>178</v>
      </c>
      <c r="B295" s="23" t="s">
        <v>205</v>
      </c>
      <c r="C295" s="23" t="s">
        <v>20</v>
      </c>
      <c r="D295" s="23" t="s">
        <v>207</v>
      </c>
      <c r="E295" s="23" t="s">
        <v>179</v>
      </c>
      <c r="F295" s="24">
        <v>2090</v>
      </c>
      <c r="G295" s="24">
        <v>2090</v>
      </c>
      <c r="I295" s="1"/>
    </row>
    <row r="296" spans="1:256" ht="14.25" x14ac:dyDescent="0.2">
      <c r="A296" s="12" t="s">
        <v>210</v>
      </c>
      <c r="B296" s="26" t="s">
        <v>205</v>
      </c>
      <c r="C296" s="26" t="s">
        <v>22</v>
      </c>
      <c r="D296" s="26"/>
      <c r="E296" s="26"/>
      <c r="F296" s="11">
        <f t="shared" ref="F296:G298" si="3">SUM(F297)</f>
        <v>9427.61</v>
      </c>
      <c r="G296" s="11">
        <f t="shared" si="3"/>
        <v>8537.74</v>
      </c>
      <c r="I296" s="1"/>
    </row>
    <row r="297" spans="1:256" ht="13.5" x14ac:dyDescent="0.25">
      <c r="A297" s="15" t="s">
        <v>211</v>
      </c>
      <c r="B297" s="16" t="s">
        <v>205</v>
      </c>
      <c r="C297" s="16" t="s">
        <v>22</v>
      </c>
      <c r="D297" s="13" t="s">
        <v>212</v>
      </c>
      <c r="E297" s="16"/>
      <c r="F297" s="17">
        <f t="shared" si="3"/>
        <v>9427.61</v>
      </c>
      <c r="G297" s="17">
        <f t="shared" si="3"/>
        <v>8537.74</v>
      </c>
      <c r="I297" s="1"/>
    </row>
    <row r="298" spans="1:256" x14ac:dyDescent="0.2">
      <c r="A298" s="22" t="s">
        <v>213</v>
      </c>
      <c r="B298" s="23" t="s">
        <v>205</v>
      </c>
      <c r="C298" s="23" t="s">
        <v>22</v>
      </c>
      <c r="D298" s="23" t="s">
        <v>212</v>
      </c>
      <c r="E298" s="23"/>
      <c r="F298" s="24">
        <f t="shared" si="3"/>
        <v>9427.61</v>
      </c>
      <c r="G298" s="24">
        <f t="shared" si="3"/>
        <v>8537.74</v>
      </c>
      <c r="I298" s="1"/>
    </row>
    <row r="299" spans="1:256" ht="25.5" x14ac:dyDescent="0.2">
      <c r="A299" s="18" t="s">
        <v>97</v>
      </c>
      <c r="B299" s="19" t="s">
        <v>205</v>
      </c>
      <c r="C299" s="19" t="s">
        <v>22</v>
      </c>
      <c r="D299" s="19" t="s">
        <v>212</v>
      </c>
      <c r="E299" s="19" t="s">
        <v>98</v>
      </c>
      <c r="F299" s="20">
        <v>9427.61</v>
      </c>
      <c r="G299" s="20">
        <v>8537.74</v>
      </c>
      <c r="I299" s="1"/>
    </row>
    <row r="300" spans="1:256" ht="14.25" x14ac:dyDescent="0.2">
      <c r="A300" s="82" t="s">
        <v>214</v>
      </c>
      <c r="B300" s="26" t="s">
        <v>205</v>
      </c>
      <c r="C300" s="26" t="s">
        <v>29</v>
      </c>
      <c r="D300" s="26"/>
      <c r="E300" s="26"/>
      <c r="F300" s="27">
        <f>SUM(F301)</f>
        <v>1196.5999999999999</v>
      </c>
      <c r="G300" s="27" t="e">
        <f>SUM(G301)</f>
        <v>#REF!</v>
      </c>
      <c r="I300" s="1"/>
    </row>
    <row r="301" spans="1:256" ht="13.5" x14ac:dyDescent="0.25">
      <c r="A301" s="83" t="s">
        <v>215</v>
      </c>
      <c r="B301" s="16" t="s">
        <v>205</v>
      </c>
      <c r="C301" s="16" t="s">
        <v>29</v>
      </c>
      <c r="D301" s="16"/>
      <c r="E301" s="16"/>
      <c r="F301" s="49">
        <f>SUM(F302+F319)</f>
        <v>1196.5999999999999</v>
      </c>
      <c r="G301" s="49" t="e">
        <f>SUM(G302+G319+#REF!)</f>
        <v>#REF!</v>
      </c>
      <c r="I301" s="1"/>
    </row>
    <row r="302" spans="1:256" ht="34.5" customHeight="1" x14ac:dyDescent="0.25">
      <c r="A302" s="36" t="s">
        <v>208</v>
      </c>
      <c r="B302" s="16" t="s">
        <v>205</v>
      </c>
      <c r="C302" s="16" t="s">
        <v>29</v>
      </c>
      <c r="D302" s="16" t="s">
        <v>216</v>
      </c>
      <c r="E302" s="16"/>
      <c r="F302" s="49">
        <f>SUM(F303)</f>
        <v>796.6</v>
      </c>
      <c r="G302" s="49" t="e">
        <f>SUM(G303)</f>
        <v>#REF!</v>
      </c>
      <c r="I302" s="1"/>
    </row>
    <row r="303" spans="1:256" x14ac:dyDescent="0.2">
      <c r="A303" s="22" t="s">
        <v>178</v>
      </c>
      <c r="B303" s="23" t="s">
        <v>205</v>
      </c>
      <c r="C303" s="23" t="s">
        <v>29</v>
      </c>
      <c r="D303" s="23" t="s">
        <v>216</v>
      </c>
      <c r="E303" s="23"/>
      <c r="F303" s="56">
        <f>SUM(F307+F310+F304+F313+F316)</f>
        <v>796.6</v>
      </c>
      <c r="G303" s="56" t="e">
        <f>SUM(G307+G310+G304+#REF!+G313+G316)</f>
        <v>#REF!</v>
      </c>
      <c r="I303" s="1"/>
    </row>
    <row r="304" spans="1:256" ht="38.25" x14ac:dyDescent="0.2">
      <c r="A304" s="79" t="s">
        <v>217</v>
      </c>
      <c r="B304" s="19" t="s">
        <v>205</v>
      </c>
      <c r="C304" s="19" t="s">
        <v>29</v>
      </c>
      <c r="D304" s="19" t="s">
        <v>218</v>
      </c>
      <c r="E304" s="19"/>
      <c r="F304" s="45">
        <f>SUM(F306+F305)</f>
        <v>120</v>
      </c>
      <c r="G304" s="45">
        <f>SUM(G306+G305)</f>
        <v>120</v>
      </c>
      <c r="I304" s="1"/>
    </row>
    <row r="305" spans="1:256" ht="25.5" x14ac:dyDescent="0.2">
      <c r="A305" s="22" t="s">
        <v>40</v>
      </c>
      <c r="B305" s="23" t="s">
        <v>205</v>
      </c>
      <c r="C305" s="23" t="s">
        <v>29</v>
      </c>
      <c r="D305" s="23" t="s">
        <v>218</v>
      </c>
      <c r="E305" s="23" t="s">
        <v>33</v>
      </c>
      <c r="F305" s="56">
        <v>1</v>
      </c>
      <c r="G305" s="56">
        <v>1</v>
      </c>
      <c r="I305" s="1"/>
    </row>
    <row r="306" spans="1:256" x14ac:dyDescent="0.2">
      <c r="A306" s="22" t="s">
        <v>178</v>
      </c>
      <c r="B306" s="23" t="s">
        <v>205</v>
      </c>
      <c r="C306" s="23" t="s">
        <v>29</v>
      </c>
      <c r="D306" s="23" t="s">
        <v>218</v>
      </c>
      <c r="E306" s="23" t="s">
        <v>179</v>
      </c>
      <c r="F306" s="56">
        <v>119</v>
      </c>
      <c r="G306" s="56">
        <v>119</v>
      </c>
      <c r="I306" s="1"/>
    </row>
    <row r="307" spans="1:256" ht="38.25" x14ac:dyDescent="0.2">
      <c r="A307" s="79" t="s">
        <v>219</v>
      </c>
      <c r="B307" s="19" t="s">
        <v>205</v>
      </c>
      <c r="C307" s="19" t="s">
        <v>29</v>
      </c>
      <c r="D307" s="19" t="s">
        <v>220</v>
      </c>
      <c r="E307" s="19"/>
      <c r="F307" s="45">
        <f>SUM(F309+F308)</f>
        <v>274</v>
      </c>
      <c r="G307" s="45">
        <f>SUM(G309+G308)</f>
        <v>325</v>
      </c>
      <c r="I307" s="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</row>
    <row r="308" spans="1:256" ht="25.5" x14ac:dyDescent="0.2">
      <c r="A308" s="22" t="s">
        <v>40</v>
      </c>
      <c r="B308" s="23" t="s">
        <v>205</v>
      </c>
      <c r="C308" s="23" t="s">
        <v>29</v>
      </c>
      <c r="D308" s="23" t="s">
        <v>220</v>
      </c>
      <c r="E308" s="23" t="s">
        <v>33</v>
      </c>
      <c r="F308" s="56">
        <v>1</v>
      </c>
      <c r="G308" s="56">
        <v>1</v>
      </c>
      <c r="I308" s="1"/>
    </row>
    <row r="309" spans="1:256" x14ac:dyDescent="0.2">
      <c r="A309" s="22" t="s">
        <v>178</v>
      </c>
      <c r="B309" s="23" t="s">
        <v>205</v>
      </c>
      <c r="C309" s="23" t="s">
        <v>29</v>
      </c>
      <c r="D309" s="23" t="s">
        <v>220</v>
      </c>
      <c r="E309" s="23" t="s">
        <v>179</v>
      </c>
      <c r="F309" s="56">
        <v>273</v>
      </c>
      <c r="G309" s="56">
        <v>324</v>
      </c>
      <c r="I309" s="1"/>
    </row>
    <row r="310" spans="1:256" ht="38.25" x14ac:dyDescent="0.2">
      <c r="A310" s="79" t="s">
        <v>221</v>
      </c>
      <c r="B310" s="19" t="s">
        <v>205</v>
      </c>
      <c r="C310" s="19" t="s">
        <v>29</v>
      </c>
      <c r="D310" s="19" t="s">
        <v>222</v>
      </c>
      <c r="E310" s="19"/>
      <c r="F310" s="45">
        <f>SUM(F312+F311)</f>
        <v>252.6</v>
      </c>
      <c r="G310" s="45">
        <f>SUM(G312+G311)</f>
        <v>252.6</v>
      </c>
      <c r="I310" s="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</row>
    <row r="311" spans="1:256" ht="25.5" x14ac:dyDescent="0.2">
      <c r="A311" s="22" t="s">
        <v>40</v>
      </c>
      <c r="B311" s="23" t="s">
        <v>205</v>
      </c>
      <c r="C311" s="23" t="s">
        <v>29</v>
      </c>
      <c r="D311" s="23" t="s">
        <v>222</v>
      </c>
      <c r="E311" s="23" t="s">
        <v>33</v>
      </c>
      <c r="F311" s="56">
        <v>0.6</v>
      </c>
      <c r="G311" s="56">
        <v>0.6</v>
      </c>
      <c r="I311" s="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</row>
    <row r="312" spans="1:256" x14ac:dyDescent="0.2">
      <c r="A312" s="22" t="s">
        <v>178</v>
      </c>
      <c r="B312" s="23" t="s">
        <v>205</v>
      </c>
      <c r="C312" s="23" t="s">
        <v>29</v>
      </c>
      <c r="D312" s="23" t="s">
        <v>222</v>
      </c>
      <c r="E312" s="23" t="s">
        <v>179</v>
      </c>
      <c r="F312" s="56">
        <v>252</v>
      </c>
      <c r="G312" s="56">
        <v>252</v>
      </c>
      <c r="I312" s="1"/>
    </row>
    <row r="313" spans="1:256" ht="51" x14ac:dyDescent="0.2">
      <c r="A313" s="79" t="s">
        <v>223</v>
      </c>
      <c r="B313" s="19" t="s">
        <v>205</v>
      </c>
      <c r="C313" s="19" t="s">
        <v>29</v>
      </c>
      <c r="D313" s="19" t="s">
        <v>224</v>
      </c>
      <c r="E313" s="19"/>
      <c r="F313" s="56">
        <f>SUM(F314:F315)</f>
        <v>100</v>
      </c>
      <c r="G313" s="56">
        <f>SUM(G314:G315)</f>
        <v>500</v>
      </c>
      <c r="I313" s="1"/>
    </row>
    <row r="314" spans="1:256" ht="25.5" x14ac:dyDescent="0.2">
      <c r="A314" s="22" t="s">
        <v>40</v>
      </c>
      <c r="B314" s="23" t="s">
        <v>205</v>
      </c>
      <c r="C314" s="23" t="s">
        <v>29</v>
      </c>
      <c r="D314" s="23" t="s">
        <v>224</v>
      </c>
      <c r="E314" s="23" t="s">
        <v>33</v>
      </c>
      <c r="F314" s="56">
        <v>1</v>
      </c>
      <c r="G314" s="56">
        <v>2</v>
      </c>
      <c r="I314" s="1"/>
    </row>
    <row r="315" spans="1:256" x14ac:dyDescent="0.2">
      <c r="A315" s="22" t="s">
        <v>178</v>
      </c>
      <c r="B315" s="23" t="s">
        <v>205</v>
      </c>
      <c r="C315" s="23" t="s">
        <v>29</v>
      </c>
      <c r="D315" s="23" t="s">
        <v>224</v>
      </c>
      <c r="E315" s="23" t="s">
        <v>179</v>
      </c>
      <c r="F315" s="56">
        <v>99</v>
      </c>
      <c r="G315" s="56">
        <v>498</v>
      </c>
      <c r="I315" s="1"/>
    </row>
    <row r="316" spans="1:256" ht="83.25" customHeight="1" x14ac:dyDescent="0.2">
      <c r="A316" s="84" t="s">
        <v>225</v>
      </c>
      <c r="B316" s="19" t="s">
        <v>205</v>
      </c>
      <c r="C316" s="19" t="s">
        <v>29</v>
      </c>
      <c r="D316" s="19" t="s">
        <v>226</v>
      </c>
      <c r="E316" s="19"/>
      <c r="F316" s="45">
        <f>SUM(F317:F318)</f>
        <v>50</v>
      </c>
      <c r="G316" s="45">
        <f>SUM(G317:G318)</f>
        <v>50</v>
      </c>
      <c r="I316" s="1"/>
    </row>
    <row r="317" spans="1:256" ht="25.5" x14ac:dyDescent="0.2">
      <c r="A317" s="22" t="s">
        <v>40</v>
      </c>
      <c r="B317" s="23" t="s">
        <v>205</v>
      </c>
      <c r="C317" s="23" t="s">
        <v>29</v>
      </c>
      <c r="D317" s="23" t="s">
        <v>226</v>
      </c>
      <c r="E317" s="23" t="s">
        <v>33</v>
      </c>
      <c r="F317" s="56">
        <v>1</v>
      </c>
      <c r="G317" s="56">
        <v>1</v>
      </c>
      <c r="I317" s="1"/>
    </row>
    <row r="318" spans="1:256" x14ac:dyDescent="0.2">
      <c r="A318" s="22" t="s">
        <v>178</v>
      </c>
      <c r="B318" s="23" t="s">
        <v>205</v>
      </c>
      <c r="C318" s="23" t="s">
        <v>29</v>
      </c>
      <c r="D318" s="23" t="s">
        <v>226</v>
      </c>
      <c r="E318" s="23" t="s">
        <v>179</v>
      </c>
      <c r="F318" s="56">
        <v>49</v>
      </c>
      <c r="G318" s="56">
        <v>49</v>
      </c>
      <c r="I318" s="1"/>
    </row>
    <row r="319" spans="1:256" ht="13.5" x14ac:dyDescent="0.25">
      <c r="A319" s="15" t="s">
        <v>77</v>
      </c>
      <c r="B319" s="16" t="s">
        <v>205</v>
      </c>
      <c r="C319" s="16" t="s">
        <v>29</v>
      </c>
      <c r="D319" s="16" t="s">
        <v>78</v>
      </c>
      <c r="E319" s="16"/>
      <c r="F319" s="49">
        <f>SUM(F320)</f>
        <v>400</v>
      </c>
      <c r="G319" s="49">
        <f>SUM(G331+G320)</f>
        <v>11097</v>
      </c>
      <c r="I319" s="1"/>
    </row>
    <row r="320" spans="1:256" ht="65.45" customHeight="1" x14ac:dyDescent="0.2">
      <c r="A320" s="39" t="s">
        <v>229</v>
      </c>
      <c r="B320" s="30" t="s">
        <v>205</v>
      </c>
      <c r="C320" s="30" t="s">
        <v>29</v>
      </c>
      <c r="D320" s="30" t="s">
        <v>230</v>
      </c>
      <c r="E320" s="30"/>
      <c r="F320" s="24">
        <f>SUM(F321)</f>
        <v>400</v>
      </c>
      <c r="G320" s="24">
        <f>SUM(G321)</f>
        <v>450</v>
      </c>
      <c r="I320" s="1"/>
    </row>
    <row r="321" spans="1:256" ht="25.5" x14ac:dyDescent="0.2">
      <c r="A321" s="18" t="s">
        <v>40</v>
      </c>
      <c r="B321" s="35" t="s">
        <v>205</v>
      </c>
      <c r="C321" s="35" t="s">
        <v>29</v>
      </c>
      <c r="D321" s="35" t="s">
        <v>230</v>
      </c>
      <c r="E321" s="35" t="s">
        <v>33</v>
      </c>
      <c r="F321" s="20">
        <v>400</v>
      </c>
      <c r="G321" s="20">
        <v>450</v>
      </c>
      <c r="I321" s="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</row>
    <row r="322" spans="1:256" ht="14.25" x14ac:dyDescent="0.2">
      <c r="A322" s="82" t="s">
        <v>231</v>
      </c>
      <c r="B322" s="26" t="s">
        <v>205</v>
      </c>
      <c r="C322" s="26" t="s">
        <v>35</v>
      </c>
      <c r="D322" s="26"/>
      <c r="E322" s="26"/>
      <c r="F322" s="27">
        <f>SUM(F323)</f>
        <v>34270</v>
      </c>
      <c r="G322" s="27">
        <f>SUM(G323)</f>
        <v>23393</v>
      </c>
      <c r="I322" s="1"/>
    </row>
    <row r="323" spans="1:256" ht="14.25" x14ac:dyDescent="0.2">
      <c r="A323" s="82" t="s">
        <v>232</v>
      </c>
      <c r="B323" s="26" t="s">
        <v>205</v>
      </c>
      <c r="C323" s="26" t="s">
        <v>35</v>
      </c>
      <c r="D323" s="26"/>
      <c r="E323" s="26"/>
      <c r="F323" s="27">
        <f>SUM(F324+F331)</f>
        <v>34270</v>
      </c>
      <c r="G323" s="27">
        <f>SUM(G324)</f>
        <v>23393</v>
      </c>
      <c r="I323" s="1"/>
    </row>
    <row r="324" spans="1:256" ht="13.5" x14ac:dyDescent="0.25">
      <c r="A324" s="83" t="s">
        <v>233</v>
      </c>
      <c r="B324" s="16" t="s">
        <v>205</v>
      </c>
      <c r="C324" s="16" t="s">
        <v>35</v>
      </c>
      <c r="D324" s="16"/>
      <c r="E324" s="16"/>
      <c r="F324" s="49">
        <f>SUM(F325+F327+F329)</f>
        <v>23245</v>
      </c>
      <c r="G324" s="49">
        <f>SUM(G325+G327+G329)</f>
        <v>23393</v>
      </c>
      <c r="I324" s="1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  <c r="IV324" s="34"/>
    </row>
    <row r="325" spans="1:256" x14ac:dyDescent="0.2">
      <c r="A325" s="79" t="s">
        <v>234</v>
      </c>
      <c r="B325" s="19" t="s">
        <v>205</v>
      </c>
      <c r="C325" s="19" t="s">
        <v>35</v>
      </c>
      <c r="D325" s="19" t="s">
        <v>235</v>
      </c>
      <c r="E325" s="19"/>
      <c r="F325" s="45">
        <f>SUM(F326)</f>
        <v>6000</v>
      </c>
      <c r="G325" s="45">
        <f>SUM(G326)</f>
        <v>6000</v>
      </c>
      <c r="I325" s="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</row>
    <row r="326" spans="1:256" x14ac:dyDescent="0.2">
      <c r="A326" s="22" t="s">
        <v>178</v>
      </c>
      <c r="B326" s="23" t="s">
        <v>205</v>
      </c>
      <c r="C326" s="23" t="s">
        <v>35</v>
      </c>
      <c r="D326" s="23" t="s">
        <v>235</v>
      </c>
      <c r="E326" s="23" t="s">
        <v>179</v>
      </c>
      <c r="F326" s="56">
        <v>6000</v>
      </c>
      <c r="G326" s="56">
        <v>6000</v>
      </c>
      <c r="I326" s="1"/>
    </row>
    <row r="327" spans="1:256" x14ac:dyDescent="0.2">
      <c r="A327" s="79" t="s">
        <v>236</v>
      </c>
      <c r="B327" s="19" t="s">
        <v>205</v>
      </c>
      <c r="C327" s="19" t="s">
        <v>35</v>
      </c>
      <c r="D327" s="23" t="s">
        <v>237</v>
      </c>
      <c r="E327" s="19"/>
      <c r="F327" s="45">
        <f>SUM(F328)</f>
        <v>5750</v>
      </c>
      <c r="G327" s="45">
        <f>SUM(G328)</f>
        <v>5750</v>
      </c>
      <c r="I327" s="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</row>
    <row r="328" spans="1:256" x14ac:dyDescent="0.2">
      <c r="A328" s="18" t="s">
        <v>178</v>
      </c>
      <c r="B328" s="19" t="s">
        <v>205</v>
      </c>
      <c r="C328" s="19" t="s">
        <v>35</v>
      </c>
      <c r="D328" s="19" t="s">
        <v>237</v>
      </c>
      <c r="E328" s="19" t="s">
        <v>179</v>
      </c>
      <c r="F328" s="45">
        <v>5750</v>
      </c>
      <c r="G328" s="45">
        <v>5750</v>
      </c>
      <c r="I328" s="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</row>
    <row r="329" spans="1:256" x14ac:dyDescent="0.2">
      <c r="A329" s="79" t="s">
        <v>234</v>
      </c>
      <c r="B329" s="19" t="s">
        <v>205</v>
      </c>
      <c r="C329" s="19" t="s">
        <v>35</v>
      </c>
      <c r="D329" s="23" t="s">
        <v>238</v>
      </c>
      <c r="E329" s="19"/>
      <c r="F329" s="45">
        <f>SUM(F330)</f>
        <v>11495</v>
      </c>
      <c r="G329" s="45">
        <f>SUM(G330)</f>
        <v>11643</v>
      </c>
      <c r="I329" s="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</row>
    <row r="330" spans="1:256" x14ac:dyDescent="0.2">
      <c r="A330" s="18" t="s">
        <v>178</v>
      </c>
      <c r="B330" s="23" t="s">
        <v>205</v>
      </c>
      <c r="C330" s="23" t="s">
        <v>35</v>
      </c>
      <c r="D330" s="23" t="s">
        <v>238</v>
      </c>
      <c r="E330" s="23" t="s">
        <v>179</v>
      </c>
      <c r="F330" s="56">
        <v>11495</v>
      </c>
      <c r="G330" s="56">
        <v>11643</v>
      </c>
      <c r="I330" s="1"/>
    </row>
    <row r="331" spans="1:256" ht="66" customHeight="1" x14ac:dyDescent="0.2">
      <c r="A331" s="22" t="s">
        <v>227</v>
      </c>
      <c r="B331" s="23" t="s">
        <v>205</v>
      </c>
      <c r="C331" s="23" t="s">
        <v>35</v>
      </c>
      <c r="D331" s="23" t="s">
        <v>228</v>
      </c>
      <c r="E331" s="23"/>
      <c r="F331" s="56">
        <f>SUM(F332)</f>
        <v>11025</v>
      </c>
      <c r="G331" s="56">
        <f>SUM(G332)</f>
        <v>10647</v>
      </c>
      <c r="I331" s="1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0"/>
      <c r="HW331" s="50"/>
      <c r="HX331" s="50"/>
      <c r="HY331" s="50"/>
      <c r="HZ331" s="50"/>
      <c r="IA331" s="50"/>
      <c r="IB331" s="50"/>
      <c r="IC331" s="50"/>
      <c r="ID331" s="50"/>
      <c r="IE331" s="50"/>
      <c r="IF331" s="50"/>
      <c r="IG331" s="50"/>
      <c r="IH331" s="50"/>
      <c r="II331" s="50"/>
      <c r="IJ331" s="50"/>
      <c r="IK331" s="50"/>
      <c r="IL331" s="50"/>
      <c r="IM331" s="50"/>
      <c r="IN331" s="50"/>
      <c r="IO331" s="50"/>
      <c r="IP331" s="50"/>
      <c r="IQ331" s="50"/>
      <c r="IR331" s="50"/>
      <c r="IS331" s="50"/>
      <c r="IT331" s="50"/>
      <c r="IU331" s="50"/>
      <c r="IV331" s="50"/>
    </row>
    <row r="332" spans="1:256" x14ac:dyDescent="0.2">
      <c r="A332" s="18" t="s">
        <v>178</v>
      </c>
      <c r="B332" s="19" t="s">
        <v>205</v>
      </c>
      <c r="C332" s="19" t="s">
        <v>35</v>
      </c>
      <c r="D332" s="19" t="s">
        <v>228</v>
      </c>
      <c r="E332" s="19" t="s">
        <v>179</v>
      </c>
      <c r="F332" s="45">
        <v>11025</v>
      </c>
      <c r="G332" s="45">
        <v>10647</v>
      </c>
      <c r="I332" s="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  <c r="CZ332" s="51"/>
      <c r="DA332" s="51"/>
      <c r="DB332" s="51"/>
      <c r="DC332" s="51"/>
      <c r="DD332" s="51"/>
      <c r="DE332" s="51"/>
      <c r="DF332" s="51"/>
      <c r="DG332" s="51"/>
      <c r="DH332" s="51"/>
      <c r="DI332" s="51"/>
      <c r="DJ332" s="51"/>
      <c r="DK332" s="51"/>
      <c r="DL332" s="51"/>
      <c r="DM332" s="51"/>
      <c r="DN332" s="51"/>
      <c r="DO332" s="51"/>
      <c r="DP332" s="51"/>
      <c r="DQ332" s="51"/>
      <c r="DR332" s="51"/>
      <c r="DS332" s="51"/>
      <c r="DT332" s="51"/>
      <c r="DU332" s="51"/>
      <c r="DV332" s="51"/>
      <c r="DW332" s="51"/>
      <c r="DX332" s="51"/>
      <c r="DY332" s="51"/>
      <c r="DZ332" s="51"/>
      <c r="EA332" s="51"/>
      <c r="EB332" s="51"/>
      <c r="EC332" s="51"/>
      <c r="ED332" s="51"/>
      <c r="EE332" s="51"/>
      <c r="EF332" s="51"/>
      <c r="EG332" s="51"/>
      <c r="EH332" s="51"/>
      <c r="EI332" s="51"/>
      <c r="EJ332" s="51"/>
      <c r="EK332" s="51"/>
      <c r="EL332" s="51"/>
      <c r="EM332" s="51"/>
      <c r="EN332" s="51"/>
      <c r="EO332" s="51"/>
      <c r="EP332" s="51"/>
      <c r="EQ332" s="51"/>
      <c r="ER332" s="51"/>
      <c r="ES332" s="51"/>
      <c r="ET332" s="51"/>
      <c r="EU332" s="51"/>
      <c r="EV332" s="51"/>
      <c r="EW332" s="51"/>
      <c r="EX332" s="51"/>
      <c r="EY332" s="51"/>
      <c r="EZ332" s="51"/>
      <c r="FA332" s="51"/>
      <c r="FB332" s="51"/>
      <c r="FC332" s="51"/>
      <c r="FD332" s="51"/>
      <c r="FE332" s="51"/>
      <c r="FF332" s="51"/>
      <c r="FG332" s="51"/>
      <c r="FH332" s="51"/>
      <c r="FI332" s="51"/>
      <c r="FJ332" s="51"/>
      <c r="FK332" s="51"/>
      <c r="FL332" s="51"/>
      <c r="FM332" s="51"/>
      <c r="FN332" s="51"/>
      <c r="FO332" s="51"/>
      <c r="FP332" s="51"/>
      <c r="FQ332" s="51"/>
      <c r="FR332" s="51"/>
      <c r="FS332" s="51"/>
      <c r="FT332" s="51"/>
      <c r="FU332" s="51"/>
      <c r="FV332" s="51"/>
      <c r="FW332" s="51"/>
      <c r="FX332" s="51"/>
      <c r="FY332" s="51"/>
      <c r="FZ332" s="51"/>
      <c r="GA332" s="51"/>
      <c r="GB332" s="51"/>
      <c r="GC332" s="51"/>
      <c r="GD332" s="51"/>
      <c r="GE332" s="51"/>
      <c r="GF332" s="51"/>
      <c r="GG332" s="51"/>
      <c r="GH332" s="51"/>
      <c r="GI332" s="51"/>
      <c r="GJ332" s="51"/>
      <c r="GK332" s="51"/>
      <c r="GL332" s="51"/>
      <c r="GM332" s="51"/>
      <c r="GN332" s="51"/>
      <c r="GO332" s="51"/>
      <c r="GP332" s="51"/>
      <c r="GQ332" s="51"/>
      <c r="GR332" s="51"/>
      <c r="GS332" s="51"/>
      <c r="GT332" s="51"/>
      <c r="GU332" s="51"/>
      <c r="GV332" s="51"/>
      <c r="GW332" s="51"/>
      <c r="GX332" s="51"/>
      <c r="GY332" s="51"/>
      <c r="GZ332" s="51"/>
      <c r="HA332" s="51"/>
      <c r="HB332" s="51"/>
      <c r="HC332" s="51"/>
      <c r="HD332" s="51"/>
      <c r="HE332" s="51"/>
      <c r="HF332" s="51"/>
      <c r="HG332" s="51"/>
      <c r="HH332" s="51"/>
      <c r="HI332" s="51"/>
      <c r="HJ332" s="51"/>
      <c r="HK332" s="51"/>
      <c r="HL332" s="51"/>
      <c r="HM332" s="51"/>
      <c r="HN332" s="51"/>
      <c r="HO332" s="51"/>
      <c r="HP332" s="51"/>
      <c r="HQ332" s="51"/>
      <c r="HR332" s="51"/>
      <c r="HS332" s="51"/>
      <c r="HT332" s="51"/>
      <c r="HU332" s="51"/>
      <c r="HV332" s="51"/>
      <c r="HW332" s="51"/>
      <c r="HX332" s="51"/>
      <c r="HY332" s="51"/>
      <c r="HZ332" s="51"/>
      <c r="IA332" s="51"/>
      <c r="IB332" s="51"/>
      <c r="IC332" s="51"/>
      <c r="ID332" s="51"/>
      <c r="IE332" s="51"/>
      <c r="IF332" s="51"/>
      <c r="IG332" s="51"/>
      <c r="IH332" s="51"/>
      <c r="II332" s="51"/>
      <c r="IJ332" s="51"/>
      <c r="IK332" s="51"/>
      <c r="IL332" s="51"/>
      <c r="IM332" s="51"/>
      <c r="IN332" s="51"/>
      <c r="IO332" s="51"/>
      <c r="IP332" s="51"/>
      <c r="IQ332" s="51"/>
      <c r="IR332" s="51"/>
      <c r="IS332" s="51"/>
      <c r="IT332" s="51"/>
      <c r="IU332" s="51"/>
      <c r="IV332" s="51"/>
    </row>
    <row r="333" spans="1:256" s="85" customFormat="1" ht="15" x14ac:dyDescent="0.25">
      <c r="A333" s="12" t="s">
        <v>239</v>
      </c>
      <c r="B333" s="10" t="s">
        <v>205</v>
      </c>
      <c r="C333" s="10" t="s">
        <v>151</v>
      </c>
      <c r="D333" s="10"/>
      <c r="E333" s="10"/>
      <c r="F333" s="11">
        <f>SUM(F334)</f>
        <v>6968.6600000000008</v>
      </c>
      <c r="G333" s="11">
        <f>SUM(G334)</f>
        <v>6354.99</v>
      </c>
    </row>
    <row r="334" spans="1:256" ht="25.5" x14ac:dyDescent="0.2">
      <c r="A334" s="36" t="s">
        <v>61</v>
      </c>
      <c r="B334" s="37" t="s">
        <v>205</v>
      </c>
      <c r="C334" s="37" t="s">
        <v>151</v>
      </c>
      <c r="D334" s="37"/>
      <c r="E334" s="37"/>
      <c r="F334" s="14">
        <f>SUM(F335+F344+F338)</f>
        <v>6968.6600000000008</v>
      </c>
      <c r="G334" s="14">
        <f>SUM(G335+G344+G338)</f>
        <v>6354.99</v>
      </c>
      <c r="I334" s="1"/>
    </row>
    <row r="335" spans="1:256" x14ac:dyDescent="0.2">
      <c r="A335" s="22" t="s">
        <v>31</v>
      </c>
      <c r="B335" s="30" t="s">
        <v>205</v>
      </c>
      <c r="C335" s="30" t="s">
        <v>151</v>
      </c>
      <c r="D335" s="30"/>
      <c r="E335" s="30"/>
      <c r="F335" s="24">
        <f>SUM(F341+F336)</f>
        <v>2831.9100000000003</v>
      </c>
      <c r="G335" s="24">
        <f>SUM(G341+G336)</f>
        <v>2468.52</v>
      </c>
      <c r="I335" s="1"/>
    </row>
    <row r="336" spans="1:256" ht="38.25" x14ac:dyDescent="0.2">
      <c r="A336" s="18" t="s">
        <v>240</v>
      </c>
      <c r="B336" s="35" t="s">
        <v>205</v>
      </c>
      <c r="C336" s="35" t="s">
        <v>151</v>
      </c>
      <c r="D336" s="35" t="s">
        <v>241</v>
      </c>
      <c r="E336" s="35"/>
      <c r="F336" s="20">
        <f>SUM(F337)</f>
        <v>250</v>
      </c>
      <c r="G336" s="20">
        <f>SUM(G337)</f>
        <v>250</v>
      </c>
      <c r="I336" s="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</row>
    <row r="337" spans="1:256" ht="25.5" x14ac:dyDescent="0.2">
      <c r="A337" s="22" t="s">
        <v>40</v>
      </c>
      <c r="B337" s="30" t="s">
        <v>205</v>
      </c>
      <c r="C337" s="30" t="s">
        <v>151</v>
      </c>
      <c r="D337" s="30" t="s">
        <v>241</v>
      </c>
      <c r="E337" s="23" t="s">
        <v>33</v>
      </c>
      <c r="F337" s="24">
        <v>250</v>
      </c>
      <c r="G337" s="24">
        <v>250</v>
      </c>
      <c r="I337" s="1"/>
    </row>
    <row r="338" spans="1:256" ht="38.25" x14ac:dyDescent="0.2">
      <c r="A338" s="18" t="s">
        <v>242</v>
      </c>
      <c r="B338" s="30" t="s">
        <v>205</v>
      </c>
      <c r="C338" s="30" t="s">
        <v>151</v>
      </c>
      <c r="D338" s="35" t="s">
        <v>243</v>
      </c>
      <c r="E338" s="30"/>
      <c r="F338" s="24">
        <f>SUM(F339+F340)</f>
        <v>2836.34</v>
      </c>
      <c r="G338" s="24">
        <f>SUM(G339+G340)</f>
        <v>2715.3900000000003</v>
      </c>
      <c r="I338" s="1"/>
    </row>
    <row r="339" spans="1:256" ht="51.6" customHeight="1" x14ac:dyDescent="0.2">
      <c r="A339" s="22" t="s">
        <v>26</v>
      </c>
      <c r="B339" s="23" t="s">
        <v>205</v>
      </c>
      <c r="C339" s="23" t="s">
        <v>151</v>
      </c>
      <c r="D339" s="30" t="s">
        <v>243</v>
      </c>
      <c r="E339" s="23" t="s">
        <v>27</v>
      </c>
      <c r="F339" s="24">
        <v>2537.8000000000002</v>
      </c>
      <c r="G339" s="24">
        <v>2517.8000000000002</v>
      </c>
      <c r="I339" s="1"/>
    </row>
    <row r="340" spans="1:256" ht="25.5" x14ac:dyDescent="0.2">
      <c r="A340" s="22" t="s">
        <v>40</v>
      </c>
      <c r="B340" s="23" t="s">
        <v>205</v>
      </c>
      <c r="C340" s="23" t="s">
        <v>151</v>
      </c>
      <c r="D340" s="30" t="s">
        <v>243</v>
      </c>
      <c r="E340" s="23" t="s">
        <v>33</v>
      </c>
      <c r="F340" s="24">
        <v>298.54000000000002</v>
      </c>
      <c r="G340" s="24">
        <v>197.59</v>
      </c>
      <c r="I340" s="1"/>
    </row>
    <row r="341" spans="1:256" ht="38.25" x14ac:dyDescent="0.2">
      <c r="A341" s="18" t="s">
        <v>244</v>
      </c>
      <c r="B341" s="35" t="s">
        <v>205</v>
      </c>
      <c r="C341" s="35" t="s">
        <v>151</v>
      </c>
      <c r="D341" s="35" t="s">
        <v>245</v>
      </c>
      <c r="E341" s="35"/>
      <c r="F341" s="20">
        <f>SUM(F342+F343)</f>
        <v>2581.9100000000003</v>
      </c>
      <c r="G341" s="20">
        <f>SUM(G342+G343)</f>
        <v>2218.52</v>
      </c>
      <c r="I341" s="1"/>
    </row>
    <row r="342" spans="1:256" ht="52.5" customHeight="1" x14ac:dyDescent="0.2">
      <c r="A342" s="22" t="s">
        <v>26</v>
      </c>
      <c r="B342" s="30" t="s">
        <v>205</v>
      </c>
      <c r="C342" s="30" t="s">
        <v>151</v>
      </c>
      <c r="D342" s="30" t="s">
        <v>245</v>
      </c>
      <c r="E342" s="23" t="s">
        <v>27</v>
      </c>
      <c r="F342" s="24">
        <v>2573.34</v>
      </c>
      <c r="G342" s="24">
        <v>2216.8000000000002</v>
      </c>
      <c r="I342" s="1"/>
    </row>
    <row r="343" spans="1:256" ht="25.5" x14ac:dyDescent="0.2">
      <c r="A343" s="18" t="s">
        <v>40</v>
      </c>
      <c r="B343" s="35" t="s">
        <v>205</v>
      </c>
      <c r="C343" s="35" t="s">
        <v>151</v>
      </c>
      <c r="D343" s="35" t="s">
        <v>245</v>
      </c>
      <c r="E343" s="19" t="s">
        <v>33</v>
      </c>
      <c r="F343" s="20">
        <v>8.57</v>
      </c>
      <c r="G343" s="20">
        <v>1.72</v>
      </c>
      <c r="I343" s="1"/>
    </row>
    <row r="344" spans="1:256" ht="25.5" x14ac:dyDescent="0.2">
      <c r="A344" s="18" t="s">
        <v>246</v>
      </c>
      <c r="B344" s="35" t="s">
        <v>205</v>
      </c>
      <c r="C344" s="35" t="s">
        <v>151</v>
      </c>
      <c r="D344" s="35" t="s">
        <v>247</v>
      </c>
      <c r="E344" s="35"/>
      <c r="F344" s="20">
        <f>SUM(F345+F346)</f>
        <v>1300.4100000000001</v>
      </c>
      <c r="G344" s="20">
        <f>SUM(G345+G346)</f>
        <v>1171.08</v>
      </c>
      <c r="I344" s="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</row>
    <row r="345" spans="1:256" ht="51" customHeight="1" x14ac:dyDescent="0.2">
      <c r="A345" s="22" t="s">
        <v>26</v>
      </c>
      <c r="B345" s="30" t="s">
        <v>205</v>
      </c>
      <c r="C345" s="30" t="s">
        <v>151</v>
      </c>
      <c r="D345" s="30" t="s">
        <v>247</v>
      </c>
      <c r="E345" s="23" t="s">
        <v>27</v>
      </c>
      <c r="F345" s="24">
        <v>1129.96</v>
      </c>
      <c r="G345" s="24">
        <v>1031</v>
      </c>
      <c r="I345" s="1"/>
    </row>
    <row r="346" spans="1:256" ht="25.5" x14ac:dyDescent="0.2">
      <c r="A346" s="18" t="s">
        <v>40</v>
      </c>
      <c r="B346" s="35" t="s">
        <v>205</v>
      </c>
      <c r="C346" s="35" t="s">
        <v>151</v>
      </c>
      <c r="D346" s="35" t="s">
        <v>247</v>
      </c>
      <c r="E346" s="19" t="s">
        <v>33</v>
      </c>
      <c r="F346" s="20">
        <v>170.45</v>
      </c>
      <c r="G346" s="20">
        <v>140.08000000000001</v>
      </c>
      <c r="I346" s="1"/>
    </row>
    <row r="347" spans="1:256" ht="15.75" x14ac:dyDescent="0.25">
      <c r="A347" s="9" t="s">
        <v>248</v>
      </c>
      <c r="B347" s="40" t="s">
        <v>52</v>
      </c>
      <c r="C347" s="40"/>
      <c r="D347" s="40"/>
      <c r="E347" s="40"/>
      <c r="F347" s="41">
        <f>SUM(F348+F355+F351)</f>
        <v>46784.97</v>
      </c>
      <c r="G347" s="41" t="e">
        <f>SUM(G348+G355)</f>
        <v>#REF!</v>
      </c>
      <c r="I347" s="1"/>
    </row>
    <row r="348" spans="1:256" ht="15" x14ac:dyDescent="0.25">
      <c r="A348" s="46" t="s">
        <v>249</v>
      </c>
      <c r="B348" s="47" t="s">
        <v>52</v>
      </c>
      <c r="C348" s="47" t="s">
        <v>20</v>
      </c>
      <c r="D348" s="47"/>
      <c r="E348" s="47"/>
      <c r="F348" s="48">
        <f>SUM(F349)</f>
        <v>4682</v>
      </c>
      <c r="G348" s="48">
        <f>SUM(G349)</f>
        <v>4350</v>
      </c>
      <c r="I348" s="1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  <c r="EH348" s="33"/>
      <c r="EI348" s="33"/>
      <c r="EJ348" s="33"/>
      <c r="EK348" s="33"/>
      <c r="EL348" s="33"/>
      <c r="EM348" s="33"/>
      <c r="EN348" s="33"/>
      <c r="EO348" s="33"/>
      <c r="EP348" s="33"/>
      <c r="EQ348" s="33"/>
      <c r="ER348" s="33"/>
      <c r="ES348" s="33"/>
      <c r="ET348" s="33"/>
      <c r="EU348" s="33"/>
      <c r="EV348" s="33"/>
      <c r="EW348" s="33"/>
      <c r="EX348" s="33"/>
      <c r="EY348" s="33"/>
      <c r="EZ348" s="33"/>
      <c r="FA348" s="33"/>
      <c r="FB348" s="33"/>
      <c r="FC348" s="33"/>
      <c r="FD348" s="33"/>
      <c r="FE348" s="33"/>
      <c r="FF348" s="33"/>
      <c r="FG348" s="33"/>
      <c r="FH348" s="33"/>
      <c r="FI348" s="33"/>
      <c r="FJ348" s="33"/>
      <c r="FK348" s="33"/>
      <c r="FL348" s="33"/>
      <c r="FM348" s="33"/>
      <c r="FN348" s="33"/>
      <c r="FO348" s="33"/>
      <c r="FP348" s="33"/>
      <c r="FQ348" s="33"/>
      <c r="FR348" s="33"/>
      <c r="FS348" s="33"/>
      <c r="FT348" s="33"/>
      <c r="FU348" s="33"/>
      <c r="FV348" s="33"/>
      <c r="FW348" s="33"/>
      <c r="FX348" s="33"/>
      <c r="FY348" s="33"/>
      <c r="FZ348" s="33"/>
      <c r="GA348" s="33"/>
      <c r="GB348" s="33"/>
      <c r="GC348" s="33"/>
      <c r="GD348" s="33"/>
      <c r="GE348" s="33"/>
      <c r="GF348" s="33"/>
      <c r="GG348" s="33"/>
      <c r="GH348" s="33"/>
      <c r="GI348" s="33"/>
      <c r="GJ348" s="33"/>
      <c r="GK348" s="33"/>
      <c r="GL348" s="33"/>
      <c r="GM348" s="33"/>
      <c r="GN348" s="33"/>
      <c r="GO348" s="33"/>
      <c r="GP348" s="33"/>
      <c r="GQ348" s="33"/>
      <c r="GR348" s="33"/>
      <c r="GS348" s="33"/>
      <c r="GT348" s="33"/>
      <c r="GU348" s="33"/>
      <c r="GV348" s="33"/>
      <c r="GW348" s="33"/>
      <c r="GX348" s="33"/>
      <c r="GY348" s="33"/>
      <c r="GZ348" s="33"/>
      <c r="HA348" s="33"/>
      <c r="HB348" s="33"/>
      <c r="HC348" s="33"/>
      <c r="HD348" s="33"/>
      <c r="HE348" s="33"/>
      <c r="HF348" s="33"/>
      <c r="HG348" s="33"/>
      <c r="HH348" s="33"/>
      <c r="HI348" s="33"/>
      <c r="HJ348" s="33"/>
      <c r="HK348" s="33"/>
      <c r="HL348" s="33"/>
      <c r="HM348" s="33"/>
      <c r="HN348" s="33"/>
      <c r="HO348" s="33"/>
      <c r="HP348" s="33"/>
      <c r="HQ348" s="33"/>
      <c r="HR348" s="33"/>
      <c r="HS348" s="33"/>
      <c r="HT348" s="33"/>
      <c r="HU348" s="33"/>
      <c r="HV348" s="33"/>
      <c r="HW348" s="33"/>
      <c r="HX348" s="33"/>
      <c r="HY348" s="33"/>
      <c r="HZ348" s="33"/>
      <c r="IA348" s="33"/>
      <c r="IB348" s="33"/>
      <c r="IC348" s="33"/>
      <c r="ID348" s="33"/>
      <c r="IE348" s="33"/>
      <c r="IF348" s="33"/>
      <c r="IG348" s="33"/>
      <c r="IH348" s="33"/>
      <c r="II348" s="33"/>
      <c r="IJ348" s="33"/>
      <c r="IK348" s="33"/>
      <c r="IL348" s="33"/>
      <c r="IM348" s="33"/>
      <c r="IN348" s="33"/>
      <c r="IO348" s="33"/>
      <c r="IP348" s="33"/>
      <c r="IQ348" s="33"/>
      <c r="IR348" s="33"/>
      <c r="IS348" s="33"/>
      <c r="IT348" s="33"/>
      <c r="IU348" s="33"/>
      <c r="IV348" s="33"/>
    </row>
    <row r="349" spans="1:256" ht="38.25" x14ac:dyDescent="0.2">
      <c r="A349" s="22" t="s">
        <v>250</v>
      </c>
      <c r="B349" s="30" t="s">
        <v>52</v>
      </c>
      <c r="C349" s="30" t="s">
        <v>20</v>
      </c>
      <c r="D349" s="30" t="s">
        <v>251</v>
      </c>
      <c r="E349" s="30"/>
      <c r="F349" s="24">
        <f>SUM(F350)</f>
        <v>4682</v>
      </c>
      <c r="G349" s="24">
        <f>SUM(G350)</f>
        <v>4350</v>
      </c>
      <c r="I349" s="1"/>
    </row>
    <row r="350" spans="1:256" ht="25.5" x14ac:dyDescent="0.2">
      <c r="A350" s="18" t="s">
        <v>97</v>
      </c>
      <c r="B350" s="35" t="s">
        <v>52</v>
      </c>
      <c r="C350" s="35" t="s">
        <v>20</v>
      </c>
      <c r="D350" s="35" t="s">
        <v>251</v>
      </c>
      <c r="E350" s="35" t="s">
        <v>98</v>
      </c>
      <c r="F350" s="20">
        <v>4682</v>
      </c>
      <c r="G350" s="20">
        <v>4350</v>
      </c>
      <c r="I350" s="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</row>
    <row r="351" spans="1:256" ht="15" x14ac:dyDescent="0.25">
      <c r="A351" s="46" t="s">
        <v>281</v>
      </c>
      <c r="B351" s="47" t="s">
        <v>52</v>
      </c>
      <c r="C351" s="47" t="s">
        <v>22</v>
      </c>
      <c r="D351" s="47"/>
      <c r="E351" s="47"/>
      <c r="F351" s="20">
        <f>SUM(F353:F354)</f>
        <v>40702.97</v>
      </c>
      <c r="G351" s="20"/>
      <c r="I351" s="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</row>
    <row r="352" spans="1:256" ht="39" x14ac:dyDescent="0.25">
      <c r="A352" s="22" t="s">
        <v>250</v>
      </c>
      <c r="B352" s="236" t="s">
        <v>52</v>
      </c>
      <c r="C352" s="236" t="s">
        <v>22</v>
      </c>
      <c r="D352" s="236"/>
      <c r="E352" s="236"/>
      <c r="F352" s="24">
        <f>SUM(F353:F354)</f>
        <v>40702.97</v>
      </c>
      <c r="G352" s="20"/>
      <c r="I352" s="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</row>
    <row r="353" spans="1:256" ht="25.5" x14ac:dyDescent="0.2">
      <c r="A353" s="18" t="s">
        <v>123</v>
      </c>
      <c r="B353" s="35" t="s">
        <v>52</v>
      </c>
      <c r="C353" s="35" t="s">
        <v>22</v>
      </c>
      <c r="D353" s="35" t="s">
        <v>251</v>
      </c>
      <c r="E353" s="35" t="s">
        <v>124</v>
      </c>
      <c r="F353" s="20">
        <v>9902.9699999999993</v>
      </c>
      <c r="G353" s="20"/>
      <c r="I353" s="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</row>
    <row r="354" spans="1:256" ht="25.5" x14ac:dyDescent="0.2">
      <c r="A354" s="18" t="s">
        <v>123</v>
      </c>
      <c r="B354" s="35" t="s">
        <v>52</v>
      </c>
      <c r="C354" s="35" t="s">
        <v>22</v>
      </c>
      <c r="D354" s="35" t="s">
        <v>254</v>
      </c>
      <c r="E354" s="35" t="s">
        <v>124</v>
      </c>
      <c r="F354" s="20">
        <v>30800</v>
      </c>
      <c r="G354" s="20"/>
      <c r="I354" s="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</row>
    <row r="355" spans="1:256" ht="44.25" customHeight="1" x14ac:dyDescent="0.25">
      <c r="A355" s="46" t="s">
        <v>252</v>
      </c>
      <c r="B355" s="47" t="s">
        <v>52</v>
      </c>
      <c r="C355" s="47" t="s">
        <v>44</v>
      </c>
      <c r="D355" s="47"/>
      <c r="E355" s="47"/>
      <c r="F355" s="48">
        <f>SUM(F356)</f>
        <v>1400</v>
      </c>
      <c r="G355" s="48" t="e">
        <f>SUM(G356)</f>
        <v>#REF!</v>
      </c>
      <c r="I355" s="1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  <c r="FV355" s="33"/>
      <c r="FW355" s="33"/>
      <c r="FX355" s="33"/>
      <c r="FY355" s="33"/>
      <c r="FZ355" s="33"/>
      <c r="GA355" s="33"/>
      <c r="GB355" s="33"/>
      <c r="GC355" s="33"/>
      <c r="GD355" s="33"/>
      <c r="GE355" s="33"/>
      <c r="GF355" s="33"/>
      <c r="GG355" s="33"/>
      <c r="GH355" s="33"/>
      <c r="GI355" s="33"/>
      <c r="GJ355" s="33"/>
      <c r="GK355" s="33"/>
      <c r="GL355" s="33"/>
      <c r="GM355" s="33"/>
      <c r="GN355" s="33"/>
      <c r="GO355" s="33"/>
      <c r="GP355" s="33"/>
      <c r="GQ355" s="33"/>
      <c r="GR355" s="33"/>
      <c r="GS355" s="33"/>
      <c r="GT355" s="33"/>
      <c r="GU355" s="33"/>
      <c r="GV355" s="33"/>
      <c r="GW355" s="33"/>
      <c r="GX355" s="33"/>
      <c r="GY355" s="33"/>
      <c r="GZ355" s="33"/>
      <c r="HA355" s="33"/>
      <c r="HB355" s="33"/>
      <c r="HC355" s="33"/>
      <c r="HD355" s="33"/>
      <c r="HE355" s="33"/>
      <c r="HF355" s="33"/>
      <c r="HG355" s="33"/>
      <c r="HH355" s="33"/>
      <c r="HI355" s="33"/>
      <c r="HJ355" s="33"/>
      <c r="HK355" s="33"/>
      <c r="HL355" s="33"/>
      <c r="HM355" s="33"/>
      <c r="HN355" s="33"/>
      <c r="HO355" s="33"/>
      <c r="HP355" s="33"/>
      <c r="HQ355" s="33"/>
      <c r="HR355" s="33"/>
      <c r="HS355" s="33"/>
      <c r="HT355" s="33"/>
      <c r="HU355" s="33"/>
      <c r="HV355" s="33"/>
      <c r="HW355" s="33"/>
      <c r="HX355" s="33"/>
      <c r="HY355" s="33"/>
      <c r="HZ355" s="33"/>
      <c r="IA355" s="33"/>
      <c r="IB355" s="33"/>
      <c r="IC355" s="33"/>
      <c r="ID355" s="33"/>
      <c r="IE355" s="33"/>
      <c r="IF355" s="33"/>
      <c r="IG355" s="33"/>
      <c r="IH355" s="33"/>
      <c r="II355" s="33"/>
      <c r="IJ355" s="33"/>
      <c r="IK355" s="33"/>
      <c r="IL355" s="33"/>
      <c r="IM355" s="33"/>
      <c r="IN355" s="33"/>
      <c r="IO355" s="33"/>
      <c r="IP355" s="33"/>
      <c r="IQ355" s="33"/>
      <c r="IR355" s="33"/>
      <c r="IS355" s="33"/>
      <c r="IT355" s="33"/>
      <c r="IU355" s="33"/>
      <c r="IV355" s="33"/>
    </row>
    <row r="356" spans="1:256" ht="38.25" x14ac:dyDescent="0.2">
      <c r="A356" s="22" t="s">
        <v>253</v>
      </c>
      <c r="B356" s="30" t="s">
        <v>52</v>
      </c>
      <c r="C356" s="30" t="s">
        <v>44</v>
      </c>
      <c r="D356" s="30" t="s">
        <v>251</v>
      </c>
      <c r="E356" s="30"/>
      <c r="F356" s="24">
        <f>SUM(F357+F358)</f>
        <v>1400</v>
      </c>
      <c r="G356" s="24" t="e">
        <f>SUM(G357+G358+#REF!+#REF!)</f>
        <v>#REF!</v>
      </c>
      <c r="I356" s="1"/>
    </row>
    <row r="357" spans="1:256" ht="25.5" x14ac:dyDescent="0.2">
      <c r="A357" s="18" t="s">
        <v>40</v>
      </c>
      <c r="B357" s="35" t="s">
        <v>52</v>
      </c>
      <c r="C357" s="35" t="s">
        <v>44</v>
      </c>
      <c r="D357" s="35" t="s">
        <v>251</v>
      </c>
      <c r="E357" s="35" t="s">
        <v>33</v>
      </c>
      <c r="F357" s="20">
        <v>200</v>
      </c>
      <c r="G357" s="20">
        <v>200</v>
      </c>
      <c r="I357" s="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</row>
    <row r="358" spans="1:256" ht="25.5" x14ac:dyDescent="0.2">
      <c r="A358" s="18" t="s">
        <v>97</v>
      </c>
      <c r="B358" s="35" t="s">
        <v>52</v>
      </c>
      <c r="C358" s="35" t="s">
        <v>44</v>
      </c>
      <c r="D358" s="35" t="s">
        <v>251</v>
      </c>
      <c r="E358" s="35" t="s">
        <v>98</v>
      </c>
      <c r="F358" s="20">
        <v>1200</v>
      </c>
      <c r="G358" s="20">
        <v>800</v>
      </c>
      <c r="I358" s="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</row>
    <row r="359" spans="1:256" ht="15.75" x14ac:dyDescent="0.25">
      <c r="A359" s="9" t="s">
        <v>255</v>
      </c>
      <c r="B359" s="40" t="s">
        <v>111</v>
      </c>
      <c r="C359" s="40"/>
      <c r="D359" s="40"/>
      <c r="E359" s="40"/>
      <c r="F359" s="41">
        <f>SUM(F360)</f>
        <v>2178.6</v>
      </c>
      <c r="G359" s="41">
        <f>SUM(G360)</f>
        <v>1958.5</v>
      </c>
      <c r="I359" s="1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</row>
    <row r="360" spans="1:256" ht="15" x14ac:dyDescent="0.25">
      <c r="A360" s="46" t="s">
        <v>256</v>
      </c>
      <c r="B360" s="47" t="s">
        <v>111</v>
      </c>
      <c r="C360" s="47" t="s">
        <v>22</v>
      </c>
      <c r="D360" s="47"/>
      <c r="E360" s="47"/>
      <c r="F360" s="48">
        <f>SUM(F361+F363)</f>
        <v>2178.6</v>
      </c>
      <c r="G360" s="48">
        <f>SUM(G361+G363)</f>
        <v>1958.5</v>
      </c>
      <c r="I360" s="1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  <c r="DK360" s="85"/>
      <c r="DL360" s="85"/>
      <c r="DM360" s="85"/>
      <c r="DN360" s="85"/>
      <c r="DO360" s="85"/>
      <c r="DP360" s="85"/>
      <c r="DQ360" s="85"/>
      <c r="DR360" s="85"/>
      <c r="DS360" s="85"/>
      <c r="DT360" s="85"/>
      <c r="DU360" s="85"/>
      <c r="DV360" s="85"/>
      <c r="DW360" s="85"/>
      <c r="DX360" s="85"/>
      <c r="DY360" s="85"/>
      <c r="DZ360" s="85"/>
      <c r="EA360" s="85"/>
      <c r="EB360" s="85"/>
      <c r="EC360" s="85"/>
      <c r="ED360" s="85"/>
      <c r="EE360" s="85"/>
      <c r="EF360" s="85"/>
      <c r="EG360" s="85"/>
      <c r="EH360" s="85"/>
      <c r="EI360" s="85"/>
      <c r="EJ360" s="85"/>
      <c r="EK360" s="85"/>
      <c r="EL360" s="85"/>
      <c r="EM360" s="85"/>
      <c r="EN360" s="85"/>
      <c r="EO360" s="85"/>
      <c r="EP360" s="85"/>
      <c r="EQ360" s="85"/>
      <c r="ER360" s="85"/>
      <c r="ES360" s="85"/>
      <c r="ET360" s="85"/>
      <c r="EU360" s="85"/>
      <c r="EV360" s="85"/>
      <c r="EW360" s="85"/>
      <c r="EX360" s="85"/>
      <c r="EY360" s="85"/>
      <c r="EZ360" s="85"/>
      <c r="FA360" s="85"/>
      <c r="FB360" s="85"/>
      <c r="FC360" s="85"/>
      <c r="FD360" s="85"/>
      <c r="FE360" s="85"/>
      <c r="FF360" s="85"/>
      <c r="FG360" s="85"/>
      <c r="FH360" s="85"/>
      <c r="FI360" s="85"/>
      <c r="FJ360" s="85"/>
      <c r="FK360" s="85"/>
      <c r="FL360" s="85"/>
      <c r="FM360" s="85"/>
      <c r="FN360" s="85"/>
      <c r="FO360" s="85"/>
      <c r="FP360" s="85"/>
      <c r="FQ360" s="85"/>
      <c r="FR360" s="85"/>
      <c r="FS360" s="85"/>
      <c r="FT360" s="85"/>
      <c r="FU360" s="85"/>
      <c r="FV360" s="85"/>
      <c r="FW360" s="85"/>
      <c r="FX360" s="85"/>
      <c r="FY360" s="85"/>
      <c r="FZ360" s="85"/>
      <c r="GA360" s="85"/>
      <c r="GB360" s="85"/>
      <c r="GC360" s="85"/>
      <c r="GD360" s="85"/>
      <c r="GE360" s="85"/>
      <c r="GF360" s="85"/>
      <c r="GG360" s="85"/>
      <c r="GH360" s="85"/>
      <c r="GI360" s="85"/>
      <c r="GJ360" s="85"/>
      <c r="GK360" s="85"/>
      <c r="GL360" s="85"/>
      <c r="GM360" s="85"/>
      <c r="GN360" s="85"/>
      <c r="GO360" s="85"/>
      <c r="GP360" s="85"/>
      <c r="GQ360" s="85"/>
      <c r="GR360" s="85"/>
      <c r="GS360" s="85"/>
      <c r="GT360" s="85"/>
      <c r="GU360" s="85"/>
      <c r="GV360" s="85"/>
      <c r="GW360" s="85"/>
      <c r="GX360" s="85"/>
      <c r="GY360" s="85"/>
      <c r="GZ360" s="85"/>
      <c r="HA360" s="85"/>
      <c r="HB360" s="85"/>
      <c r="HC360" s="85"/>
      <c r="HD360" s="85"/>
      <c r="HE360" s="85"/>
      <c r="HF360" s="85"/>
      <c r="HG360" s="85"/>
      <c r="HH360" s="85"/>
      <c r="HI360" s="85"/>
      <c r="HJ360" s="85"/>
      <c r="HK360" s="85"/>
      <c r="HL360" s="85"/>
      <c r="HM360" s="85"/>
      <c r="HN360" s="85"/>
      <c r="HO360" s="85"/>
      <c r="HP360" s="85"/>
      <c r="HQ360" s="85"/>
      <c r="HR360" s="85"/>
      <c r="HS360" s="85"/>
      <c r="HT360" s="85"/>
      <c r="HU360" s="85"/>
      <c r="HV360" s="85"/>
      <c r="HW360" s="85"/>
      <c r="HX360" s="85"/>
      <c r="HY360" s="85"/>
      <c r="HZ360" s="85"/>
      <c r="IA360" s="85"/>
      <c r="IB360" s="85"/>
      <c r="IC360" s="85"/>
      <c r="ID360" s="85"/>
      <c r="IE360" s="85"/>
      <c r="IF360" s="85"/>
      <c r="IG360" s="85"/>
      <c r="IH360" s="85"/>
      <c r="II360" s="85"/>
      <c r="IJ360" s="85"/>
      <c r="IK360" s="85"/>
      <c r="IL360" s="85"/>
      <c r="IM360" s="85"/>
      <c r="IN360" s="85"/>
      <c r="IO360" s="85"/>
      <c r="IP360" s="85"/>
      <c r="IQ360" s="85"/>
      <c r="IR360" s="85"/>
      <c r="IS360" s="85"/>
      <c r="IT360" s="85"/>
      <c r="IU360" s="85"/>
      <c r="IV360" s="85"/>
    </row>
    <row r="361" spans="1:256" x14ac:dyDescent="0.2">
      <c r="A361" s="18" t="s">
        <v>256</v>
      </c>
      <c r="B361" s="35" t="s">
        <v>111</v>
      </c>
      <c r="C361" s="35" t="s">
        <v>22</v>
      </c>
      <c r="D361" s="35" t="s">
        <v>257</v>
      </c>
      <c r="E361" s="35"/>
      <c r="F361" s="20">
        <f>SUM(F362)</f>
        <v>2000</v>
      </c>
      <c r="G361" s="20">
        <f>SUM(G362)</f>
        <v>1600</v>
      </c>
      <c r="I361" s="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</row>
    <row r="362" spans="1:256" ht="25.5" x14ac:dyDescent="0.2">
      <c r="A362" s="22" t="s">
        <v>97</v>
      </c>
      <c r="B362" s="30" t="s">
        <v>111</v>
      </c>
      <c r="C362" s="30" t="s">
        <v>22</v>
      </c>
      <c r="D362" s="30" t="s">
        <v>257</v>
      </c>
      <c r="E362" s="30" t="s">
        <v>98</v>
      </c>
      <c r="F362" s="24">
        <v>2000</v>
      </c>
      <c r="G362" s="24">
        <v>1600</v>
      </c>
      <c r="I362" s="1"/>
    </row>
    <row r="363" spans="1:256" x14ac:dyDescent="0.2">
      <c r="A363" s="18" t="s">
        <v>258</v>
      </c>
      <c r="B363" s="35" t="s">
        <v>259</v>
      </c>
      <c r="C363" s="35" t="s">
        <v>22</v>
      </c>
      <c r="D363" s="35" t="s">
        <v>260</v>
      </c>
      <c r="E363" s="35"/>
      <c r="F363" s="20">
        <f>SUM(F364)</f>
        <v>178.6</v>
      </c>
      <c r="G363" s="20">
        <f>SUM(G364)</f>
        <v>358.5</v>
      </c>
      <c r="I363" s="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</row>
    <row r="364" spans="1:256" ht="25.5" x14ac:dyDescent="0.2">
      <c r="A364" s="22" t="s">
        <v>97</v>
      </c>
      <c r="B364" s="30" t="s">
        <v>111</v>
      </c>
      <c r="C364" s="30" t="s">
        <v>22</v>
      </c>
      <c r="D364" s="30" t="s">
        <v>260</v>
      </c>
      <c r="E364" s="30" t="s">
        <v>98</v>
      </c>
      <c r="F364" s="24">
        <v>178.6</v>
      </c>
      <c r="G364" s="24">
        <v>358.5</v>
      </c>
      <c r="I364" s="1"/>
    </row>
    <row r="365" spans="1:256" ht="31.5" x14ac:dyDescent="0.25">
      <c r="A365" s="9" t="s">
        <v>261</v>
      </c>
      <c r="B365" s="40" t="s">
        <v>56</v>
      </c>
      <c r="C365" s="40"/>
      <c r="D365" s="40"/>
      <c r="E365" s="40"/>
      <c r="F365" s="41">
        <f>SUM(F366)</f>
        <v>200</v>
      </c>
      <c r="G365" s="41">
        <f>SUM(G366)</f>
        <v>5000</v>
      </c>
      <c r="I365" s="1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  <c r="BY365" s="86"/>
      <c r="BZ365" s="86"/>
      <c r="CA365" s="86"/>
      <c r="CB365" s="86"/>
      <c r="CC365" s="86"/>
      <c r="CD365" s="86"/>
      <c r="CE365" s="86"/>
      <c r="CF365" s="86"/>
      <c r="CG365" s="86"/>
      <c r="CH365" s="86"/>
      <c r="CI365" s="86"/>
      <c r="CJ365" s="86"/>
      <c r="CK365" s="86"/>
      <c r="CL365" s="86"/>
      <c r="CM365" s="86"/>
      <c r="CN365" s="86"/>
      <c r="CO365" s="86"/>
      <c r="CP365" s="86"/>
      <c r="CQ365" s="86"/>
      <c r="CR365" s="86"/>
      <c r="CS365" s="86"/>
      <c r="CT365" s="86"/>
      <c r="CU365" s="86"/>
      <c r="CV365" s="86"/>
      <c r="CW365" s="86"/>
      <c r="CX365" s="86"/>
      <c r="CY365" s="86"/>
      <c r="CZ365" s="86"/>
      <c r="DA365" s="86"/>
      <c r="DB365" s="86"/>
      <c r="DC365" s="86"/>
      <c r="DD365" s="86"/>
      <c r="DE365" s="86"/>
      <c r="DF365" s="86"/>
      <c r="DG365" s="86"/>
      <c r="DH365" s="86"/>
      <c r="DI365" s="86"/>
      <c r="DJ365" s="86"/>
      <c r="DK365" s="86"/>
      <c r="DL365" s="86"/>
      <c r="DM365" s="86"/>
      <c r="DN365" s="86"/>
      <c r="DO365" s="86"/>
      <c r="DP365" s="86"/>
      <c r="DQ365" s="86"/>
      <c r="DR365" s="86"/>
      <c r="DS365" s="86"/>
      <c r="DT365" s="86"/>
      <c r="DU365" s="86"/>
      <c r="DV365" s="86"/>
      <c r="DW365" s="86"/>
      <c r="DX365" s="86"/>
      <c r="DY365" s="86"/>
      <c r="DZ365" s="86"/>
      <c r="EA365" s="86"/>
      <c r="EB365" s="86"/>
      <c r="EC365" s="86"/>
      <c r="ED365" s="86"/>
      <c r="EE365" s="86"/>
      <c r="EF365" s="86"/>
      <c r="EG365" s="86"/>
      <c r="EH365" s="86"/>
      <c r="EI365" s="86"/>
      <c r="EJ365" s="86"/>
      <c r="EK365" s="86"/>
      <c r="EL365" s="86"/>
      <c r="EM365" s="86"/>
      <c r="EN365" s="86"/>
      <c r="EO365" s="86"/>
      <c r="EP365" s="86"/>
      <c r="EQ365" s="86"/>
      <c r="ER365" s="86"/>
      <c r="ES365" s="86"/>
      <c r="ET365" s="86"/>
      <c r="EU365" s="86"/>
      <c r="EV365" s="86"/>
      <c r="EW365" s="86"/>
      <c r="EX365" s="86"/>
      <c r="EY365" s="86"/>
      <c r="EZ365" s="86"/>
      <c r="FA365" s="86"/>
      <c r="FB365" s="86"/>
      <c r="FC365" s="86"/>
      <c r="FD365" s="86"/>
      <c r="FE365" s="86"/>
      <c r="FF365" s="86"/>
      <c r="FG365" s="86"/>
      <c r="FH365" s="86"/>
      <c r="FI365" s="86"/>
      <c r="FJ365" s="86"/>
      <c r="FK365" s="86"/>
      <c r="FL365" s="86"/>
      <c r="FM365" s="86"/>
      <c r="FN365" s="86"/>
      <c r="FO365" s="86"/>
      <c r="FP365" s="86"/>
      <c r="FQ365" s="86"/>
      <c r="FR365" s="86"/>
      <c r="FS365" s="86"/>
      <c r="FT365" s="86"/>
      <c r="FU365" s="86"/>
      <c r="FV365" s="86"/>
      <c r="FW365" s="86"/>
      <c r="FX365" s="86"/>
      <c r="FY365" s="86"/>
      <c r="FZ365" s="86"/>
      <c r="GA365" s="86"/>
      <c r="GB365" s="86"/>
      <c r="GC365" s="86"/>
      <c r="GD365" s="86"/>
      <c r="GE365" s="86"/>
      <c r="GF365" s="86"/>
      <c r="GG365" s="86"/>
      <c r="GH365" s="86"/>
      <c r="GI365" s="86"/>
      <c r="GJ365" s="86"/>
      <c r="GK365" s="86"/>
      <c r="GL365" s="86"/>
      <c r="GM365" s="86"/>
      <c r="GN365" s="86"/>
      <c r="GO365" s="86"/>
      <c r="GP365" s="86"/>
      <c r="GQ365" s="86"/>
      <c r="GR365" s="86"/>
      <c r="GS365" s="86"/>
      <c r="GT365" s="86"/>
      <c r="GU365" s="86"/>
      <c r="GV365" s="86"/>
      <c r="GW365" s="86"/>
      <c r="GX365" s="86"/>
      <c r="GY365" s="86"/>
      <c r="GZ365" s="86"/>
      <c r="HA365" s="86"/>
      <c r="HB365" s="86"/>
      <c r="HC365" s="86"/>
      <c r="HD365" s="86"/>
      <c r="HE365" s="86"/>
      <c r="HF365" s="86"/>
      <c r="HG365" s="86"/>
      <c r="HH365" s="86"/>
      <c r="HI365" s="86"/>
      <c r="HJ365" s="86"/>
      <c r="HK365" s="86"/>
      <c r="HL365" s="86"/>
      <c r="HM365" s="86"/>
      <c r="HN365" s="86"/>
      <c r="HO365" s="86"/>
      <c r="HP365" s="86"/>
      <c r="HQ365" s="86"/>
      <c r="HR365" s="86"/>
      <c r="HS365" s="86"/>
      <c r="HT365" s="86"/>
      <c r="HU365" s="86"/>
      <c r="HV365" s="86"/>
      <c r="HW365" s="86"/>
      <c r="HX365" s="86"/>
      <c r="HY365" s="86"/>
      <c r="HZ365" s="86"/>
      <c r="IA365" s="86"/>
      <c r="IB365" s="86"/>
      <c r="IC365" s="86"/>
      <c r="ID365" s="86"/>
      <c r="IE365" s="86"/>
      <c r="IF365" s="86"/>
      <c r="IG365" s="86"/>
      <c r="IH365" s="86"/>
      <c r="II365" s="86"/>
      <c r="IJ365" s="86"/>
      <c r="IK365" s="86"/>
      <c r="IL365" s="86"/>
      <c r="IM365" s="86"/>
      <c r="IN365" s="86"/>
      <c r="IO365" s="86"/>
      <c r="IP365" s="86"/>
      <c r="IQ365" s="86"/>
      <c r="IR365" s="86"/>
      <c r="IS365" s="86"/>
      <c r="IT365" s="86"/>
      <c r="IU365" s="86"/>
      <c r="IV365" s="86"/>
    </row>
    <row r="366" spans="1:256" ht="30" x14ac:dyDescent="0.25">
      <c r="A366" s="46" t="s">
        <v>262</v>
      </c>
      <c r="B366" s="47" t="s">
        <v>56</v>
      </c>
      <c r="C366" s="47" t="s">
        <v>20</v>
      </c>
      <c r="D366" s="47"/>
      <c r="E366" s="47"/>
      <c r="F366" s="48">
        <f>SUM(F369+F367)</f>
        <v>200</v>
      </c>
      <c r="G366" s="48">
        <f>SUM(G369+G367)</f>
        <v>5000</v>
      </c>
      <c r="I366" s="1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  <c r="DK366" s="85"/>
      <c r="DL366" s="85"/>
      <c r="DM366" s="85"/>
      <c r="DN366" s="85"/>
      <c r="DO366" s="85"/>
      <c r="DP366" s="85"/>
      <c r="DQ366" s="85"/>
      <c r="DR366" s="85"/>
      <c r="DS366" s="85"/>
      <c r="DT366" s="85"/>
      <c r="DU366" s="85"/>
      <c r="DV366" s="85"/>
      <c r="DW366" s="85"/>
      <c r="DX366" s="85"/>
      <c r="DY366" s="85"/>
      <c r="DZ366" s="85"/>
      <c r="EA366" s="85"/>
      <c r="EB366" s="85"/>
      <c r="EC366" s="85"/>
      <c r="ED366" s="85"/>
      <c r="EE366" s="85"/>
      <c r="EF366" s="85"/>
      <c r="EG366" s="85"/>
      <c r="EH366" s="85"/>
      <c r="EI366" s="85"/>
      <c r="EJ366" s="85"/>
      <c r="EK366" s="85"/>
      <c r="EL366" s="85"/>
      <c r="EM366" s="85"/>
      <c r="EN366" s="85"/>
      <c r="EO366" s="85"/>
      <c r="EP366" s="85"/>
      <c r="EQ366" s="85"/>
      <c r="ER366" s="85"/>
      <c r="ES366" s="85"/>
      <c r="ET366" s="85"/>
      <c r="EU366" s="85"/>
      <c r="EV366" s="85"/>
      <c r="EW366" s="85"/>
      <c r="EX366" s="85"/>
      <c r="EY366" s="85"/>
      <c r="EZ366" s="85"/>
      <c r="FA366" s="85"/>
      <c r="FB366" s="85"/>
      <c r="FC366" s="85"/>
      <c r="FD366" s="85"/>
      <c r="FE366" s="85"/>
      <c r="FF366" s="85"/>
      <c r="FG366" s="85"/>
      <c r="FH366" s="85"/>
      <c r="FI366" s="85"/>
      <c r="FJ366" s="85"/>
      <c r="FK366" s="85"/>
      <c r="FL366" s="85"/>
      <c r="FM366" s="85"/>
      <c r="FN366" s="85"/>
      <c r="FO366" s="85"/>
      <c r="FP366" s="85"/>
      <c r="FQ366" s="85"/>
      <c r="FR366" s="85"/>
      <c r="FS366" s="85"/>
      <c r="FT366" s="85"/>
      <c r="FU366" s="85"/>
      <c r="FV366" s="85"/>
      <c r="FW366" s="85"/>
      <c r="FX366" s="85"/>
      <c r="FY366" s="85"/>
      <c r="FZ366" s="85"/>
      <c r="GA366" s="85"/>
      <c r="GB366" s="85"/>
      <c r="GC366" s="85"/>
      <c r="GD366" s="85"/>
      <c r="GE366" s="85"/>
      <c r="GF366" s="85"/>
      <c r="GG366" s="85"/>
      <c r="GH366" s="85"/>
      <c r="GI366" s="85"/>
      <c r="GJ366" s="85"/>
      <c r="GK366" s="85"/>
      <c r="GL366" s="85"/>
      <c r="GM366" s="85"/>
      <c r="GN366" s="85"/>
      <c r="GO366" s="85"/>
      <c r="GP366" s="85"/>
      <c r="GQ366" s="85"/>
      <c r="GR366" s="85"/>
      <c r="GS366" s="85"/>
      <c r="GT366" s="85"/>
      <c r="GU366" s="85"/>
      <c r="GV366" s="85"/>
      <c r="GW366" s="85"/>
      <c r="GX366" s="85"/>
      <c r="GY366" s="85"/>
      <c r="GZ366" s="85"/>
      <c r="HA366" s="85"/>
      <c r="HB366" s="85"/>
      <c r="HC366" s="85"/>
      <c r="HD366" s="85"/>
      <c r="HE366" s="85"/>
      <c r="HF366" s="85"/>
      <c r="HG366" s="85"/>
      <c r="HH366" s="85"/>
      <c r="HI366" s="85"/>
      <c r="HJ366" s="85"/>
      <c r="HK366" s="85"/>
      <c r="HL366" s="85"/>
      <c r="HM366" s="85"/>
      <c r="HN366" s="85"/>
      <c r="HO366" s="85"/>
      <c r="HP366" s="85"/>
      <c r="HQ366" s="85"/>
      <c r="HR366" s="85"/>
      <c r="HS366" s="85"/>
      <c r="HT366" s="85"/>
      <c r="HU366" s="85"/>
      <c r="HV366" s="85"/>
      <c r="HW366" s="85"/>
      <c r="HX366" s="85"/>
      <c r="HY366" s="85"/>
      <c r="HZ366" s="85"/>
      <c r="IA366" s="85"/>
      <c r="IB366" s="85"/>
      <c r="IC366" s="85"/>
      <c r="ID366" s="85"/>
      <c r="IE366" s="85"/>
      <c r="IF366" s="85"/>
      <c r="IG366" s="85"/>
      <c r="IH366" s="85"/>
      <c r="II366" s="85"/>
      <c r="IJ366" s="85"/>
      <c r="IK366" s="85"/>
      <c r="IL366" s="85"/>
      <c r="IM366" s="85"/>
      <c r="IN366" s="85"/>
      <c r="IO366" s="85"/>
      <c r="IP366" s="85"/>
      <c r="IQ366" s="85"/>
      <c r="IR366" s="85"/>
      <c r="IS366" s="85"/>
      <c r="IT366" s="85"/>
      <c r="IU366" s="85"/>
      <c r="IV366" s="85"/>
    </row>
    <row r="367" spans="1:256" ht="25.5" x14ac:dyDescent="0.2">
      <c r="A367" s="18" t="s">
        <v>263</v>
      </c>
      <c r="B367" s="35" t="s">
        <v>56</v>
      </c>
      <c r="C367" s="35" t="s">
        <v>20</v>
      </c>
      <c r="D367" s="35" t="s">
        <v>264</v>
      </c>
      <c r="E367" s="35"/>
      <c r="F367" s="20">
        <f>SUM(F368)</f>
        <v>0</v>
      </c>
      <c r="G367" s="20">
        <f>SUM(G368)</f>
        <v>2000</v>
      </c>
      <c r="I367" s="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</row>
    <row r="368" spans="1:256" x14ac:dyDescent="0.2">
      <c r="A368" s="22" t="s">
        <v>265</v>
      </c>
      <c r="B368" s="30" t="s">
        <v>56</v>
      </c>
      <c r="C368" s="30" t="s">
        <v>20</v>
      </c>
      <c r="D368" s="30" t="s">
        <v>264</v>
      </c>
      <c r="E368" s="30" t="s">
        <v>266</v>
      </c>
      <c r="F368" s="24"/>
      <c r="G368" s="24">
        <v>2000</v>
      </c>
      <c r="I368" s="1"/>
    </row>
    <row r="369" spans="1:834" s="91" customFormat="1" ht="25.5" x14ac:dyDescent="0.2">
      <c r="A369" s="18" t="s">
        <v>263</v>
      </c>
      <c r="B369" s="35" t="s">
        <v>56</v>
      </c>
      <c r="C369" s="35" t="s">
        <v>20</v>
      </c>
      <c r="D369" s="35" t="s">
        <v>267</v>
      </c>
      <c r="E369" s="35"/>
      <c r="F369" s="20">
        <f>SUM(F370)</f>
        <v>200</v>
      </c>
      <c r="G369" s="20">
        <f>SUM(G370)</f>
        <v>3000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W369" s="1"/>
      <c r="WX369" s="1"/>
      <c r="WY369" s="1"/>
      <c r="WZ369" s="1"/>
      <c r="XA369" s="1"/>
      <c r="XB369" s="1"/>
      <c r="XC369" s="1"/>
      <c r="XD369" s="1"/>
      <c r="XE369" s="1"/>
      <c r="XF369" s="1"/>
      <c r="XG369" s="1"/>
      <c r="XH369" s="1"/>
      <c r="XI369" s="1"/>
      <c r="XJ369" s="1"/>
      <c r="XK369" s="1"/>
      <c r="XL369" s="1"/>
      <c r="XM369" s="1"/>
      <c r="XN369" s="1"/>
      <c r="XO369" s="1"/>
      <c r="XP369" s="1"/>
      <c r="XQ369" s="1"/>
      <c r="XR369" s="1"/>
      <c r="XS369" s="1"/>
      <c r="XT369" s="1"/>
      <c r="XU369" s="1"/>
      <c r="XV369" s="1"/>
      <c r="XW369" s="1"/>
      <c r="XX369" s="1"/>
      <c r="XY369" s="1"/>
      <c r="XZ369" s="1"/>
      <c r="YA369" s="1"/>
      <c r="YB369" s="1"/>
      <c r="YC369" s="1"/>
      <c r="YD369" s="1"/>
      <c r="YE369" s="1"/>
      <c r="YF369" s="1"/>
      <c r="YG369" s="1"/>
      <c r="YH369" s="1"/>
      <c r="YI369" s="1"/>
      <c r="YJ369" s="1"/>
      <c r="YK369" s="1"/>
      <c r="YL369" s="1"/>
      <c r="YM369" s="1"/>
      <c r="YN369" s="1"/>
      <c r="YO369" s="1"/>
      <c r="YP369" s="1"/>
      <c r="YQ369" s="1"/>
      <c r="YR369" s="1"/>
      <c r="YS369" s="1"/>
      <c r="YT369" s="1"/>
      <c r="YU369" s="1"/>
      <c r="YV369" s="1"/>
      <c r="YW369" s="1"/>
      <c r="YX369" s="1"/>
      <c r="YY369" s="1"/>
      <c r="YZ369" s="1"/>
      <c r="ZA369" s="1"/>
      <c r="ZB369" s="1"/>
      <c r="ZC369" s="1"/>
      <c r="ZD369" s="1"/>
      <c r="ZE369" s="1"/>
      <c r="ZF369" s="1"/>
      <c r="ZG369" s="1"/>
      <c r="ZH369" s="1"/>
      <c r="ZI369" s="1"/>
      <c r="ZJ369" s="1"/>
      <c r="ZK369" s="1"/>
      <c r="ZL369" s="1"/>
      <c r="ZM369" s="1"/>
      <c r="ZN369" s="1"/>
      <c r="ZO369" s="1"/>
      <c r="ZP369" s="1"/>
      <c r="ZQ369" s="1"/>
      <c r="ZR369" s="1"/>
      <c r="ZS369" s="1"/>
      <c r="ZT369" s="1"/>
      <c r="ZU369" s="1"/>
      <c r="ZV369" s="1"/>
      <c r="ZW369" s="1"/>
      <c r="ZX369" s="1"/>
      <c r="ZY369" s="1"/>
      <c r="ZZ369" s="1"/>
      <c r="AAA369" s="1"/>
      <c r="AAB369" s="1"/>
      <c r="AAC369" s="1"/>
      <c r="AAD369" s="1"/>
      <c r="AAE369" s="1"/>
      <c r="AAF369" s="1"/>
      <c r="AAG369" s="1"/>
      <c r="AAH369" s="1"/>
      <c r="AAI369" s="1"/>
      <c r="AAJ369" s="1"/>
      <c r="AAK369" s="1"/>
      <c r="AAL369" s="1"/>
      <c r="AAM369" s="1"/>
      <c r="AAN369" s="1"/>
      <c r="AAO369" s="1"/>
      <c r="AAP369" s="1"/>
      <c r="AAQ369" s="1"/>
      <c r="AAR369" s="1"/>
      <c r="AAS369" s="1"/>
      <c r="AAT369" s="1"/>
      <c r="AAU369" s="1"/>
      <c r="AAV369" s="1"/>
      <c r="AAW369" s="1"/>
      <c r="AAX369" s="1"/>
      <c r="AAY369" s="1"/>
      <c r="AAZ369" s="1"/>
      <c r="ABA369" s="1"/>
      <c r="ABB369" s="1"/>
      <c r="ABC369" s="1"/>
      <c r="ABD369" s="1"/>
      <c r="ABE369" s="1"/>
      <c r="ABF369" s="1"/>
      <c r="ABG369" s="1"/>
      <c r="ABH369" s="1"/>
      <c r="ABI369" s="1"/>
      <c r="ABJ369" s="1"/>
      <c r="ABK369" s="1"/>
      <c r="ABL369" s="1"/>
      <c r="ABM369" s="1"/>
      <c r="ABN369" s="1"/>
      <c r="ABO369" s="1"/>
      <c r="ABP369" s="1"/>
      <c r="ABQ369" s="1"/>
      <c r="ABR369" s="1"/>
      <c r="ABS369" s="1"/>
      <c r="ABT369" s="1"/>
      <c r="ABU369" s="1"/>
      <c r="ABV369" s="1"/>
      <c r="ABW369" s="1"/>
      <c r="ABX369" s="1"/>
      <c r="ABY369" s="1"/>
      <c r="ABZ369" s="1"/>
      <c r="ACA369" s="1"/>
      <c r="ACB369" s="1"/>
      <c r="ACC369" s="1"/>
      <c r="ACD369" s="1"/>
      <c r="ACE369" s="1"/>
      <c r="ACF369" s="1"/>
      <c r="ACG369" s="1"/>
      <c r="ACH369" s="1"/>
      <c r="ACI369" s="1"/>
      <c r="ACJ369" s="1"/>
      <c r="ACK369" s="1"/>
      <c r="ACL369" s="1"/>
      <c r="ACM369" s="1"/>
      <c r="ACN369" s="1"/>
      <c r="ACO369" s="1"/>
      <c r="ACP369" s="1"/>
      <c r="ACQ369" s="1"/>
      <c r="ACR369" s="1"/>
      <c r="ACS369" s="1"/>
      <c r="ACT369" s="1"/>
      <c r="ACU369" s="1"/>
      <c r="ACV369" s="1"/>
      <c r="ACW369" s="1"/>
      <c r="ACX369" s="1"/>
      <c r="ACY369" s="1"/>
      <c r="ACZ369" s="1"/>
      <c r="ADA369" s="1"/>
      <c r="ADB369" s="1"/>
      <c r="ADC369" s="1"/>
      <c r="ADD369" s="1"/>
      <c r="ADE369" s="1"/>
      <c r="ADF369" s="1"/>
      <c r="ADG369" s="1"/>
      <c r="ADH369" s="1"/>
      <c r="ADI369" s="1"/>
      <c r="ADJ369" s="1"/>
      <c r="ADK369" s="1"/>
      <c r="ADL369" s="1"/>
      <c r="ADM369" s="1"/>
      <c r="ADN369" s="1"/>
      <c r="ADO369" s="1"/>
      <c r="ADP369" s="1"/>
      <c r="ADQ369" s="1"/>
      <c r="ADR369" s="1"/>
      <c r="ADS369" s="1"/>
      <c r="ADT369" s="1"/>
      <c r="ADU369" s="1"/>
      <c r="ADV369" s="1"/>
      <c r="ADW369" s="1"/>
      <c r="ADX369" s="1"/>
      <c r="ADY369" s="1"/>
      <c r="ADZ369" s="1"/>
      <c r="AEA369" s="1"/>
      <c r="AEB369" s="1"/>
      <c r="AEC369" s="1"/>
      <c r="AED369" s="1"/>
      <c r="AEE369" s="1"/>
      <c r="AEF369" s="1"/>
      <c r="AEG369" s="1"/>
      <c r="AEH369" s="1"/>
      <c r="AEI369" s="1"/>
      <c r="AEJ369" s="1"/>
      <c r="AEK369" s="1"/>
      <c r="AEL369" s="1"/>
      <c r="AEM369" s="1"/>
      <c r="AEN369" s="1"/>
      <c r="AEO369" s="1"/>
      <c r="AEP369" s="1"/>
      <c r="AEQ369" s="1"/>
      <c r="AER369" s="1"/>
      <c r="AES369" s="1"/>
      <c r="AET369" s="1"/>
      <c r="AEU369" s="1"/>
      <c r="AEV369" s="1"/>
      <c r="AEW369" s="1"/>
      <c r="AEX369" s="1"/>
      <c r="AEY369" s="1"/>
      <c r="AEZ369" s="1"/>
      <c r="AFA369" s="1"/>
      <c r="AFB369" s="1"/>
    </row>
    <row r="370" spans="1:834" s="91" customFormat="1" x14ac:dyDescent="0.2">
      <c r="A370" s="22" t="s">
        <v>265</v>
      </c>
      <c r="B370" s="30" t="s">
        <v>56</v>
      </c>
      <c r="C370" s="30" t="s">
        <v>20</v>
      </c>
      <c r="D370" s="30" t="s">
        <v>267</v>
      </c>
      <c r="E370" s="30" t="s">
        <v>266</v>
      </c>
      <c r="F370" s="24">
        <v>200</v>
      </c>
      <c r="G370" s="24">
        <v>3000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W370" s="1"/>
      <c r="WX370" s="1"/>
      <c r="WY370" s="1"/>
      <c r="WZ370" s="1"/>
      <c r="XA370" s="1"/>
      <c r="XB370" s="1"/>
      <c r="XC370" s="1"/>
      <c r="XD370" s="1"/>
      <c r="XE370" s="1"/>
      <c r="XF370" s="1"/>
      <c r="XG370" s="1"/>
      <c r="XH370" s="1"/>
      <c r="XI370" s="1"/>
      <c r="XJ370" s="1"/>
      <c r="XK370" s="1"/>
      <c r="XL370" s="1"/>
      <c r="XM370" s="1"/>
      <c r="XN370" s="1"/>
      <c r="XO370" s="1"/>
      <c r="XP370" s="1"/>
      <c r="XQ370" s="1"/>
      <c r="XR370" s="1"/>
      <c r="XS370" s="1"/>
      <c r="XT370" s="1"/>
      <c r="XU370" s="1"/>
      <c r="XV370" s="1"/>
      <c r="XW370" s="1"/>
      <c r="XX370" s="1"/>
      <c r="XY370" s="1"/>
      <c r="XZ370" s="1"/>
      <c r="YA370" s="1"/>
      <c r="YB370" s="1"/>
      <c r="YC370" s="1"/>
      <c r="YD370" s="1"/>
      <c r="YE370" s="1"/>
      <c r="YF370" s="1"/>
      <c r="YG370" s="1"/>
      <c r="YH370" s="1"/>
      <c r="YI370" s="1"/>
      <c r="YJ370" s="1"/>
      <c r="YK370" s="1"/>
      <c r="YL370" s="1"/>
      <c r="YM370" s="1"/>
      <c r="YN370" s="1"/>
      <c r="YO370" s="1"/>
      <c r="YP370" s="1"/>
      <c r="YQ370" s="1"/>
      <c r="YR370" s="1"/>
      <c r="YS370" s="1"/>
      <c r="YT370" s="1"/>
      <c r="YU370" s="1"/>
      <c r="YV370" s="1"/>
      <c r="YW370" s="1"/>
      <c r="YX370" s="1"/>
      <c r="YY370" s="1"/>
      <c r="YZ370" s="1"/>
      <c r="ZA370" s="1"/>
      <c r="ZB370" s="1"/>
      <c r="ZC370" s="1"/>
      <c r="ZD370" s="1"/>
      <c r="ZE370" s="1"/>
      <c r="ZF370" s="1"/>
      <c r="ZG370" s="1"/>
      <c r="ZH370" s="1"/>
      <c r="ZI370" s="1"/>
      <c r="ZJ370" s="1"/>
      <c r="ZK370" s="1"/>
      <c r="ZL370" s="1"/>
      <c r="ZM370" s="1"/>
      <c r="ZN370" s="1"/>
      <c r="ZO370" s="1"/>
      <c r="ZP370" s="1"/>
      <c r="ZQ370" s="1"/>
      <c r="ZR370" s="1"/>
      <c r="ZS370" s="1"/>
      <c r="ZT370" s="1"/>
      <c r="ZU370" s="1"/>
      <c r="ZV370" s="1"/>
      <c r="ZW370" s="1"/>
      <c r="ZX370" s="1"/>
      <c r="ZY370" s="1"/>
      <c r="ZZ370" s="1"/>
      <c r="AAA370" s="1"/>
      <c r="AAB370" s="1"/>
      <c r="AAC370" s="1"/>
      <c r="AAD370" s="1"/>
      <c r="AAE370" s="1"/>
      <c r="AAF370" s="1"/>
      <c r="AAG370" s="1"/>
      <c r="AAH370" s="1"/>
      <c r="AAI370" s="1"/>
      <c r="AAJ370" s="1"/>
      <c r="AAK370" s="1"/>
      <c r="AAL370" s="1"/>
      <c r="AAM370" s="1"/>
      <c r="AAN370" s="1"/>
      <c r="AAO370" s="1"/>
      <c r="AAP370" s="1"/>
      <c r="AAQ370" s="1"/>
      <c r="AAR370" s="1"/>
      <c r="AAS370" s="1"/>
      <c r="AAT370" s="1"/>
      <c r="AAU370" s="1"/>
      <c r="AAV370" s="1"/>
      <c r="AAW370" s="1"/>
      <c r="AAX370" s="1"/>
      <c r="AAY370" s="1"/>
      <c r="AAZ370" s="1"/>
      <c r="ABA370" s="1"/>
      <c r="ABB370" s="1"/>
      <c r="ABC370" s="1"/>
      <c r="ABD370" s="1"/>
      <c r="ABE370" s="1"/>
      <c r="ABF370" s="1"/>
      <c r="ABG370" s="1"/>
      <c r="ABH370" s="1"/>
      <c r="ABI370" s="1"/>
      <c r="ABJ370" s="1"/>
      <c r="ABK370" s="1"/>
      <c r="ABL370" s="1"/>
      <c r="ABM370" s="1"/>
      <c r="ABN370" s="1"/>
      <c r="ABO370" s="1"/>
      <c r="ABP370" s="1"/>
      <c r="ABQ370" s="1"/>
      <c r="ABR370" s="1"/>
      <c r="ABS370" s="1"/>
      <c r="ABT370" s="1"/>
      <c r="ABU370" s="1"/>
      <c r="ABV370" s="1"/>
      <c r="ABW370" s="1"/>
      <c r="ABX370" s="1"/>
      <c r="ABY370" s="1"/>
      <c r="ABZ370" s="1"/>
      <c r="ACA370" s="1"/>
      <c r="ACB370" s="1"/>
      <c r="ACC370" s="1"/>
      <c r="ACD370" s="1"/>
      <c r="ACE370" s="1"/>
      <c r="ACF370" s="1"/>
      <c r="ACG370" s="1"/>
      <c r="ACH370" s="1"/>
      <c r="ACI370" s="1"/>
      <c r="ACJ370" s="1"/>
      <c r="ACK370" s="1"/>
      <c r="ACL370" s="1"/>
      <c r="ACM370" s="1"/>
      <c r="ACN370" s="1"/>
      <c r="ACO370" s="1"/>
      <c r="ACP370" s="1"/>
      <c r="ACQ370" s="1"/>
      <c r="ACR370" s="1"/>
      <c r="ACS370" s="1"/>
      <c r="ACT370" s="1"/>
      <c r="ACU370" s="1"/>
      <c r="ACV370" s="1"/>
      <c r="ACW370" s="1"/>
      <c r="ACX370" s="1"/>
      <c r="ACY370" s="1"/>
      <c r="ACZ370" s="1"/>
      <c r="ADA370" s="1"/>
      <c r="ADB370" s="1"/>
      <c r="ADC370" s="1"/>
      <c r="ADD370" s="1"/>
      <c r="ADE370" s="1"/>
      <c r="ADF370" s="1"/>
      <c r="ADG370" s="1"/>
      <c r="ADH370" s="1"/>
      <c r="ADI370" s="1"/>
      <c r="ADJ370" s="1"/>
      <c r="ADK370" s="1"/>
      <c r="ADL370" s="1"/>
      <c r="ADM370" s="1"/>
      <c r="ADN370" s="1"/>
      <c r="ADO370" s="1"/>
      <c r="ADP370" s="1"/>
      <c r="ADQ370" s="1"/>
      <c r="ADR370" s="1"/>
      <c r="ADS370" s="1"/>
      <c r="ADT370" s="1"/>
      <c r="ADU370" s="1"/>
      <c r="ADV370" s="1"/>
      <c r="ADW370" s="1"/>
      <c r="ADX370" s="1"/>
      <c r="ADY370" s="1"/>
      <c r="ADZ370" s="1"/>
      <c r="AEA370" s="1"/>
      <c r="AEB370" s="1"/>
      <c r="AEC370" s="1"/>
      <c r="AED370" s="1"/>
      <c r="AEE370" s="1"/>
      <c r="AEF370" s="1"/>
      <c r="AEG370" s="1"/>
      <c r="AEH370" s="1"/>
      <c r="AEI370" s="1"/>
      <c r="AEJ370" s="1"/>
      <c r="AEK370" s="1"/>
      <c r="AEL370" s="1"/>
      <c r="AEM370" s="1"/>
      <c r="AEN370" s="1"/>
      <c r="AEO370" s="1"/>
      <c r="AEP370" s="1"/>
      <c r="AEQ370" s="1"/>
      <c r="AER370" s="1"/>
      <c r="AES370" s="1"/>
      <c r="AET370" s="1"/>
      <c r="AEU370" s="1"/>
      <c r="AEV370" s="1"/>
      <c r="AEW370" s="1"/>
      <c r="AEX370" s="1"/>
      <c r="AEY370" s="1"/>
      <c r="AEZ370" s="1"/>
      <c r="AFA370" s="1"/>
      <c r="AFB370" s="1"/>
    </row>
    <row r="371" spans="1:834" ht="25.5" customHeight="1" x14ac:dyDescent="0.2">
      <c r="A371" s="12" t="s">
        <v>268</v>
      </c>
      <c r="B371" s="10"/>
      <c r="C371" s="10"/>
      <c r="D371" s="10"/>
      <c r="E371" s="10"/>
      <c r="F371" s="11">
        <f>SUM(F13+F86+F90+F99+F122+F189+F195+F266+F290+F347+F359+F365)</f>
        <v>1268318.01</v>
      </c>
      <c r="G371" s="11" t="e">
        <f>SUM(G33+G117+G138+G201+G266+G290+G347+G359+G365+G197+G102+G106)</f>
        <v>#REF!</v>
      </c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  <c r="FX371" s="87"/>
      <c r="FY371" s="87"/>
      <c r="FZ371" s="87"/>
      <c r="GA371" s="87"/>
      <c r="GB371" s="87"/>
      <c r="GC371" s="87"/>
      <c r="GD371" s="87"/>
      <c r="GE371" s="87"/>
      <c r="GF371" s="87"/>
      <c r="GG371" s="87"/>
      <c r="GH371" s="87"/>
      <c r="GI371" s="87"/>
      <c r="GJ371" s="87"/>
      <c r="GK371" s="87"/>
      <c r="GL371" s="87"/>
      <c r="GM371" s="87"/>
      <c r="GN371" s="87"/>
      <c r="GO371" s="87"/>
      <c r="GP371" s="87"/>
      <c r="GQ371" s="87"/>
      <c r="GR371" s="87"/>
      <c r="GS371" s="87"/>
      <c r="GT371" s="87"/>
      <c r="GU371" s="87"/>
      <c r="GV371" s="87"/>
      <c r="GW371" s="87"/>
      <c r="GX371" s="87"/>
      <c r="GY371" s="87"/>
      <c r="GZ371" s="87"/>
      <c r="HA371" s="87"/>
      <c r="HB371" s="87"/>
      <c r="HC371" s="87"/>
      <c r="HD371" s="87"/>
      <c r="HE371" s="87"/>
      <c r="HF371" s="87"/>
      <c r="HG371" s="87"/>
      <c r="HH371" s="87"/>
      <c r="HI371" s="87"/>
      <c r="HJ371" s="87"/>
      <c r="HK371" s="87"/>
      <c r="HL371" s="87"/>
      <c r="HM371" s="87"/>
      <c r="HN371" s="87"/>
      <c r="HO371" s="87"/>
      <c r="HP371" s="87"/>
      <c r="HQ371" s="87"/>
      <c r="HR371" s="87"/>
      <c r="HS371" s="87"/>
      <c r="HT371" s="87"/>
      <c r="HU371" s="87"/>
      <c r="HV371" s="87"/>
      <c r="HW371" s="87"/>
      <c r="HX371" s="87"/>
      <c r="HY371" s="87"/>
      <c r="HZ371" s="87"/>
      <c r="IA371" s="87"/>
      <c r="IB371" s="87"/>
      <c r="IC371" s="87"/>
      <c r="ID371" s="87"/>
      <c r="IE371" s="87"/>
      <c r="IF371" s="87"/>
      <c r="IG371" s="87"/>
      <c r="IH371" s="87"/>
      <c r="II371" s="87"/>
      <c r="IJ371" s="87"/>
      <c r="IK371" s="87"/>
      <c r="IL371" s="87"/>
      <c r="IM371" s="87"/>
      <c r="IN371" s="87"/>
      <c r="IO371" s="87"/>
      <c r="IP371" s="87"/>
      <c r="IQ371" s="87"/>
      <c r="IR371" s="87"/>
      <c r="IS371" s="87"/>
      <c r="IT371" s="87"/>
      <c r="IU371" s="87"/>
      <c r="IV371" s="87"/>
    </row>
    <row r="372" spans="1:834" x14ac:dyDescent="0.2">
      <c r="A372" s="87"/>
      <c r="F372" s="89"/>
      <c r="G372" s="89"/>
      <c r="H372" s="87"/>
      <c r="I372" s="94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  <c r="FX372" s="87"/>
      <c r="FY372" s="87"/>
      <c r="FZ372" s="87"/>
      <c r="GA372" s="87"/>
      <c r="GB372" s="87"/>
      <c r="GC372" s="87"/>
      <c r="GD372" s="87"/>
      <c r="GE372" s="87"/>
      <c r="GF372" s="87"/>
      <c r="GG372" s="87"/>
      <c r="GH372" s="87"/>
      <c r="GI372" s="87"/>
      <c r="GJ372" s="87"/>
      <c r="GK372" s="87"/>
      <c r="GL372" s="87"/>
      <c r="GM372" s="87"/>
      <c r="GN372" s="87"/>
      <c r="GO372" s="87"/>
      <c r="GP372" s="87"/>
      <c r="GQ372" s="87"/>
      <c r="GR372" s="87"/>
      <c r="GS372" s="87"/>
      <c r="GT372" s="87"/>
      <c r="GU372" s="87"/>
      <c r="GV372" s="87"/>
      <c r="GW372" s="87"/>
      <c r="GX372" s="87"/>
      <c r="GY372" s="87"/>
      <c r="GZ372" s="87"/>
      <c r="HA372" s="87"/>
      <c r="HB372" s="87"/>
      <c r="HC372" s="87"/>
      <c r="HD372" s="87"/>
      <c r="HE372" s="87"/>
      <c r="HF372" s="87"/>
      <c r="HG372" s="87"/>
      <c r="HH372" s="87"/>
      <c r="HI372" s="87"/>
      <c r="HJ372" s="87"/>
      <c r="HK372" s="87"/>
      <c r="HL372" s="87"/>
      <c r="HM372" s="87"/>
      <c r="HN372" s="87"/>
      <c r="HO372" s="87"/>
      <c r="HP372" s="87"/>
      <c r="HQ372" s="87"/>
      <c r="HR372" s="87"/>
      <c r="HS372" s="87"/>
      <c r="HT372" s="87"/>
      <c r="HU372" s="87"/>
      <c r="HV372" s="87"/>
      <c r="HW372" s="87"/>
      <c r="HX372" s="87"/>
      <c r="HY372" s="87"/>
      <c r="HZ372" s="87"/>
      <c r="IA372" s="87"/>
      <c r="IB372" s="87"/>
      <c r="IC372" s="87"/>
      <c r="ID372" s="87"/>
      <c r="IE372" s="87"/>
      <c r="IF372" s="87"/>
      <c r="IG372" s="87"/>
      <c r="IH372" s="87"/>
      <c r="II372" s="87"/>
      <c r="IJ372" s="87"/>
      <c r="IK372" s="87"/>
      <c r="IL372" s="87"/>
      <c r="IM372" s="87"/>
      <c r="IN372" s="87"/>
      <c r="IO372" s="87"/>
      <c r="IP372" s="87"/>
      <c r="IQ372" s="87"/>
      <c r="IR372" s="87"/>
      <c r="IS372" s="87"/>
      <c r="IT372" s="87"/>
      <c r="IU372" s="87"/>
      <c r="IV372" s="87"/>
    </row>
    <row r="373" spans="1:834" x14ac:dyDescent="0.2">
      <c r="A373" s="87"/>
      <c r="F373" s="89"/>
      <c r="G373" s="89"/>
      <c r="H373" s="87"/>
      <c r="I373" s="94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  <c r="FX373" s="87"/>
      <c r="FY373" s="87"/>
      <c r="FZ373" s="87"/>
      <c r="GA373" s="87"/>
      <c r="GB373" s="87"/>
      <c r="GC373" s="87"/>
      <c r="GD373" s="87"/>
      <c r="GE373" s="87"/>
      <c r="GF373" s="87"/>
      <c r="GG373" s="87"/>
      <c r="GH373" s="87"/>
      <c r="GI373" s="87"/>
      <c r="GJ373" s="87"/>
      <c r="GK373" s="87"/>
      <c r="GL373" s="87"/>
      <c r="GM373" s="87"/>
      <c r="GN373" s="87"/>
      <c r="GO373" s="87"/>
      <c r="GP373" s="87"/>
      <c r="GQ373" s="87"/>
      <c r="GR373" s="87"/>
      <c r="GS373" s="87"/>
      <c r="GT373" s="87"/>
      <c r="GU373" s="87"/>
      <c r="GV373" s="87"/>
      <c r="GW373" s="87"/>
      <c r="GX373" s="87"/>
      <c r="GY373" s="87"/>
      <c r="GZ373" s="87"/>
      <c r="HA373" s="87"/>
      <c r="HB373" s="87"/>
      <c r="HC373" s="87"/>
      <c r="HD373" s="87"/>
      <c r="HE373" s="87"/>
      <c r="HF373" s="87"/>
      <c r="HG373" s="87"/>
      <c r="HH373" s="87"/>
      <c r="HI373" s="87"/>
      <c r="HJ373" s="87"/>
      <c r="HK373" s="87"/>
      <c r="HL373" s="87"/>
      <c r="HM373" s="87"/>
      <c r="HN373" s="87"/>
      <c r="HO373" s="87"/>
      <c r="HP373" s="87"/>
      <c r="HQ373" s="87"/>
      <c r="HR373" s="87"/>
      <c r="HS373" s="87"/>
      <c r="HT373" s="87"/>
      <c r="HU373" s="87"/>
      <c r="HV373" s="87"/>
      <c r="HW373" s="87"/>
      <c r="HX373" s="87"/>
      <c r="HY373" s="87"/>
      <c r="HZ373" s="87"/>
      <c r="IA373" s="87"/>
      <c r="IB373" s="87"/>
      <c r="IC373" s="87"/>
      <c r="ID373" s="87"/>
      <c r="IE373" s="87"/>
      <c r="IF373" s="87"/>
      <c r="IG373" s="87"/>
      <c r="IH373" s="87"/>
      <c r="II373" s="87"/>
      <c r="IJ373" s="87"/>
      <c r="IK373" s="87"/>
      <c r="IL373" s="87"/>
      <c r="IM373" s="87"/>
      <c r="IN373" s="87"/>
      <c r="IO373" s="87"/>
      <c r="IP373" s="87"/>
      <c r="IQ373" s="87"/>
      <c r="IR373" s="87"/>
      <c r="IS373" s="87"/>
      <c r="IT373" s="87"/>
      <c r="IU373" s="87"/>
      <c r="IV373" s="87"/>
    </row>
  </sheetData>
  <mergeCells count="14">
    <mergeCell ref="G10:G11"/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" bottom="0" header="0.31496062992125984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91"/>
  <sheetViews>
    <sheetView zoomScale="120" zoomScaleNormal="120" workbookViewId="0">
      <selection activeCell="A3" sqref="A3:G3"/>
    </sheetView>
  </sheetViews>
  <sheetFormatPr defaultColWidth="5.42578125" defaultRowHeight="12.75" x14ac:dyDescent="0.2"/>
  <cols>
    <col min="1" max="1" width="53.28515625" style="1" customWidth="1"/>
    <col min="2" max="2" width="5.42578125" style="233" customWidth="1"/>
    <col min="3" max="3" width="6.7109375" style="88" customWidth="1"/>
    <col min="4" max="4" width="6.42578125" style="88" customWidth="1"/>
    <col min="5" max="5" width="13.7109375" style="88" customWidth="1"/>
    <col min="6" max="6" width="6" style="88" customWidth="1"/>
    <col min="7" max="7" width="13.5703125" style="235" customWidth="1"/>
    <col min="8" max="254" width="8.85546875" style="95" customWidth="1"/>
    <col min="255" max="255" width="47.7109375" style="95" customWidth="1"/>
    <col min="256" max="256" width="5.42578125" style="95"/>
    <col min="257" max="257" width="47.7109375" style="95" customWidth="1"/>
    <col min="258" max="258" width="5.42578125" style="95" customWidth="1"/>
    <col min="259" max="259" width="6.7109375" style="95" customWidth="1"/>
    <col min="260" max="260" width="6.42578125" style="95" customWidth="1"/>
    <col min="261" max="261" width="13.7109375" style="95" customWidth="1"/>
    <col min="262" max="262" width="6" style="95" customWidth="1"/>
    <col min="263" max="263" width="13.5703125" style="95" customWidth="1"/>
    <col min="264" max="510" width="8.85546875" style="95" customWidth="1"/>
    <col min="511" max="511" width="47.7109375" style="95" customWidth="1"/>
    <col min="512" max="512" width="5.42578125" style="95"/>
    <col min="513" max="513" width="47.7109375" style="95" customWidth="1"/>
    <col min="514" max="514" width="5.42578125" style="95" customWidth="1"/>
    <col min="515" max="515" width="6.7109375" style="95" customWidth="1"/>
    <col min="516" max="516" width="6.42578125" style="95" customWidth="1"/>
    <col min="517" max="517" width="13.7109375" style="95" customWidth="1"/>
    <col min="518" max="518" width="6" style="95" customWidth="1"/>
    <col min="519" max="519" width="13.5703125" style="95" customWidth="1"/>
    <col min="520" max="766" width="8.85546875" style="95" customWidth="1"/>
    <col min="767" max="767" width="47.7109375" style="95" customWidth="1"/>
    <col min="768" max="768" width="5.42578125" style="95"/>
    <col min="769" max="769" width="47.7109375" style="95" customWidth="1"/>
    <col min="770" max="770" width="5.42578125" style="95" customWidth="1"/>
    <col min="771" max="771" width="6.7109375" style="95" customWidth="1"/>
    <col min="772" max="772" width="6.42578125" style="95" customWidth="1"/>
    <col min="773" max="773" width="13.7109375" style="95" customWidth="1"/>
    <col min="774" max="774" width="6" style="95" customWidth="1"/>
    <col min="775" max="775" width="13.5703125" style="95" customWidth="1"/>
    <col min="776" max="1022" width="8.85546875" style="95" customWidth="1"/>
    <col min="1023" max="1023" width="47.7109375" style="95" customWidth="1"/>
    <col min="1024" max="1024" width="5.42578125" style="95"/>
    <col min="1025" max="1025" width="47.7109375" style="95" customWidth="1"/>
    <col min="1026" max="1026" width="5.42578125" style="95" customWidth="1"/>
    <col min="1027" max="1027" width="6.7109375" style="95" customWidth="1"/>
    <col min="1028" max="1028" width="6.42578125" style="95" customWidth="1"/>
    <col min="1029" max="1029" width="13.7109375" style="95" customWidth="1"/>
    <col min="1030" max="1030" width="6" style="95" customWidth="1"/>
    <col min="1031" max="1031" width="13.5703125" style="95" customWidth="1"/>
    <col min="1032" max="1278" width="8.85546875" style="95" customWidth="1"/>
    <col min="1279" max="1279" width="47.7109375" style="95" customWidth="1"/>
    <col min="1280" max="1280" width="5.42578125" style="95"/>
    <col min="1281" max="1281" width="47.7109375" style="95" customWidth="1"/>
    <col min="1282" max="1282" width="5.42578125" style="95" customWidth="1"/>
    <col min="1283" max="1283" width="6.7109375" style="95" customWidth="1"/>
    <col min="1284" max="1284" width="6.42578125" style="95" customWidth="1"/>
    <col min="1285" max="1285" width="13.7109375" style="95" customWidth="1"/>
    <col min="1286" max="1286" width="6" style="95" customWidth="1"/>
    <col min="1287" max="1287" width="13.5703125" style="95" customWidth="1"/>
    <col min="1288" max="1534" width="8.85546875" style="95" customWidth="1"/>
    <col min="1535" max="1535" width="47.7109375" style="95" customWidth="1"/>
    <col min="1536" max="1536" width="5.42578125" style="95"/>
    <col min="1537" max="1537" width="47.7109375" style="95" customWidth="1"/>
    <col min="1538" max="1538" width="5.42578125" style="95" customWidth="1"/>
    <col min="1539" max="1539" width="6.7109375" style="95" customWidth="1"/>
    <col min="1540" max="1540" width="6.42578125" style="95" customWidth="1"/>
    <col min="1541" max="1541" width="13.7109375" style="95" customWidth="1"/>
    <col min="1542" max="1542" width="6" style="95" customWidth="1"/>
    <col min="1543" max="1543" width="13.5703125" style="95" customWidth="1"/>
    <col min="1544" max="1790" width="8.85546875" style="95" customWidth="1"/>
    <col min="1791" max="1791" width="47.7109375" style="95" customWidth="1"/>
    <col min="1792" max="1792" width="5.42578125" style="95"/>
    <col min="1793" max="1793" width="47.7109375" style="95" customWidth="1"/>
    <col min="1794" max="1794" width="5.42578125" style="95" customWidth="1"/>
    <col min="1795" max="1795" width="6.7109375" style="95" customWidth="1"/>
    <col min="1796" max="1796" width="6.42578125" style="95" customWidth="1"/>
    <col min="1797" max="1797" width="13.7109375" style="95" customWidth="1"/>
    <col min="1798" max="1798" width="6" style="95" customWidth="1"/>
    <col min="1799" max="1799" width="13.5703125" style="95" customWidth="1"/>
    <col min="1800" max="2046" width="8.85546875" style="95" customWidth="1"/>
    <col min="2047" max="2047" width="47.7109375" style="95" customWidth="1"/>
    <col min="2048" max="2048" width="5.42578125" style="95"/>
    <col min="2049" max="2049" width="47.7109375" style="95" customWidth="1"/>
    <col min="2050" max="2050" width="5.42578125" style="95" customWidth="1"/>
    <col min="2051" max="2051" width="6.7109375" style="95" customWidth="1"/>
    <col min="2052" max="2052" width="6.42578125" style="95" customWidth="1"/>
    <col min="2053" max="2053" width="13.7109375" style="95" customWidth="1"/>
    <col min="2054" max="2054" width="6" style="95" customWidth="1"/>
    <col min="2055" max="2055" width="13.5703125" style="95" customWidth="1"/>
    <col min="2056" max="2302" width="8.85546875" style="95" customWidth="1"/>
    <col min="2303" max="2303" width="47.7109375" style="95" customWidth="1"/>
    <col min="2304" max="2304" width="5.42578125" style="95"/>
    <col min="2305" max="2305" width="47.7109375" style="95" customWidth="1"/>
    <col min="2306" max="2306" width="5.42578125" style="95" customWidth="1"/>
    <col min="2307" max="2307" width="6.7109375" style="95" customWidth="1"/>
    <col min="2308" max="2308" width="6.42578125" style="95" customWidth="1"/>
    <col min="2309" max="2309" width="13.7109375" style="95" customWidth="1"/>
    <col min="2310" max="2310" width="6" style="95" customWidth="1"/>
    <col min="2311" max="2311" width="13.5703125" style="95" customWidth="1"/>
    <col min="2312" max="2558" width="8.85546875" style="95" customWidth="1"/>
    <col min="2559" max="2559" width="47.7109375" style="95" customWidth="1"/>
    <col min="2560" max="2560" width="5.42578125" style="95"/>
    <col min="2561" max="2561" width="47.7109375" style="95" customWidth="1"/>
    <col min="2562" max="2562" width="5.42578125" style="95" customWidth="1"/>
    <col min="2563" max="2563" width="6.7109375" style="95" customWidth="1"/>
    <col min="2564" max="2564" width="6.42578125" style="95" customWidth="1"/>
    <col min="2565" max="2565" width="13.7109375" style="95" customWidth="1"/>
    <col min="2566" max="2566" width="6" style="95" customWidth="1"/>
    <col min="2567" max="2567" width="13.5703125" style="95" customWidth="1"/>
    <col min="2568" max="2814" width="8.85546875" style="95" customWidth="1"/>
    <col min="2815" max="2815" width="47.7109375" style="95" customWidth="1"/>
    <col min="2816" max="2816" width="5.42578125" style="95"/>
    <col min="2817" max="2817" width="47.7109375" style="95" customWidth="1"/>
    <col min="2818" max="2818" width="5.42578125" style="95" customWidth="1"/>
    <col min="2819" max="2819" width="6.7109375" style="95" customWidth="1"/>
    <col min="2820" max="2820" width="6.42578125" style="95" customWidth="1"/>
    <col min="2821" max="2821" width="13.7109375" style="95" customWidth="1"/>
    <col min="2822" max="2822" width="6" style="95" customWidth="1"/>
    <col min="2823" max="2823" width="13.5703125" style="95" customWidth="1"/>
    <col min="2824" max="3070" width="8.85546875" style="95" customWidth="1"/>
    <col min="3071" max="3071" width="47.7109375" style="95" customWidth="1"/>
    <col min="3072" max="3072" width="5.42578125" style="95"/>
    <col min="3073" max="3073" width="47.7109375" style="95" customWidth="1"/>
    <col min="3074" max="3074" width="5.42578125" style="95" customWidth="1"/>
    <col min="3075" max="3075" width="6.7109375" style="95" customWidth="1"/>
    <col min="3076" max="3076" width="6.42578125" style="95" customWidth="1"/>
    <col min="3077" max="3077" width="13.7109375" style="95" customWidth="1"/>
    <col min="3078" max="3078" width="6" style="95" customWidth="1"/>
    <col min="3079" max="3079" width="13.5703125" style="95" customWidth="1"/>
    <col min="3080" max="3326" width="8.85546875" style="95" customWidth="1"/>
    <col min="3327" max="3327" width="47.7109375" style="95" customWidth="1"/>
    <col min="3328" max="3328" width="5.42578125" style="95"/>
    <col min="3329" max="3329" width="47.7109375" style="95" customWidth="1"/>
    <col min="3330" max="3330" width="5.42578125" style="95" customWidth="1"/>
    <col min="3331" max="3331" width="6.7109375" style="95" customWidth="1"/>
    <col min="3332" max="3332" width="6.42578125" style="95" customWidth="1"/>
    <col min="3333" max="3333" width="13.7109375" style="95" customWidth="1"/>
    <col min="3334" max="3334" width="6" style="95" customWidth="1"/>
    <col min="3335" max="3335" width="13.5703125" style="95" customWidth="1"/>
    <col min="3336" max="3582" width="8.85546875" style="95" customWidth="1"/>
    <col min="3583" max="3583" width="47.7109375" style="95" customWidth="1"/>
    <col min="3584" max="3584" width="5.42578125" style="95"/>
    <col min="3585" max="3585" width="47.7109375" style="95" customWidth="1"/>
    <col min="3586" max="3586" width="5.42578125" style="95" customWidth="1"/>
    <col min="3587" max="3587" width="6.7109375" style="95" customWidth="1"/>
    <col min="3588" max="3588" width="6.42578125" style="95" customWidth="1"/>
    <col min="3589" max="3589" width="13.7109375" style="95" customWidth="1"/>
    <col min="3590" max="3590" width="6" style="95" customWidth="1"/>
    <col min="3591" max="3591" width="13.5703125" style="95" customWidth="1"/>
    <col min="3592" max="3838" width="8.85546875" style="95" customWidth="1"/>
    <col min="3839" max="3839" width="47.7109375" style="95" customWidth="1"/>
    <col min="3840" max="3840" width="5.42578125" style="95"/>
    <col min="3841" max="3841" width="47.7109375" style="95" customWidth="1"/>
    <col min="3842" max="3842" width="5.42578125" style="95" customWidth="1"/>
    <col min="3843" max="3843" width="6.7109375" style="95" customWidth="1"/>
    <col min="3844" max="3844" width="6.42578125" style="95" customWidth="1"/>
    <col min="3845" max="3845" width="13.7109375" style="95" customWidth="1"/>
    <col min="3846" max="3846" width="6" style="95" customWidth="1"/>
    <col min="3847" max="3847" width="13.5703125" style="95" customWidth="1"/>
    <col min="3848" max="4094" width="8.85546875" style="95" customWidth="1"/>
    <col min="4095" max="4095" width="47.7109375" style="95" customWidth="1"/>
    <col min="4096" max="4096" width="5.42578125" style="95"/>
    <col min="4097" max="4097" width="47.7109375" style="95" customWidth="1"/>
    <col min="4098" max="4098" width="5.42578125" style="95" customWidth="1"/>
    <col min="4099" max="4099" width="6.7109375" style="95" customWidth="1"/>
    <col min="4100" max="4100" width="6.42578125" style="95" customWidth="1"/>
    <col min="4101" max="4101" width="13.7109375" style="95" customWidth="1"/>
    <col min="4102" max="4102" width="6" style="95" customWidth="1"/>
    <col min="4103" max="4103" width="13.5703125" style="95" customWidth="1"/>
    <col min="4104" max="4350" width="8.85546875" style="95" customWidth="1"/>
    <col min="4351" max="4351" width="47.7109375" style="95" customWidth="1"/>
    <col min="4352" max="4352" width="5.42578125" style="95"/>
    <col min="4353" max="4353" width="47.7109375" style="95" customWidth="1"/>
    <col min="4354" max="4354" width="5.42578125" style="95" customWidth="1"/>
    <col min="4355" max="4355" width="6.7109375" style="95" customWidth="1"/>
    <col min="4356" max="4356" width="6.42578125" style="95" customWidth="1"/>
    <col min="4357" max="4357" width="13.7109375" style="95" customWidth="1"/>
    <col min="4358" max="4358" width="6" style="95" customWidth="1"/>
    <col min="4359" max="4359" width="13.5703125" style="95" customWidth="1"/>
    <col min="4360" max="4606" width="8.85546875" style="95" customWidth="1"/>
    <col min="4607" max="4607" width="47.7109375" style="95" customWidth="1"/>
    <col min="4608" max="4608" width="5.42578125" style="95"/>
    <col min="4609" max="4609" width="47.7109375" style="95" customWidth="1"/>
    <col min="4610" max="4610" width="5.42578125" style="95" customWidth="1"/>
    <col min="4611" max="4611" width="6.7109375" style="95" customWidth="1"/>
    <col min="4612" max="4612" width="6.42578125" style="95" customWidth="1"/>
    <col min="4613" max="4613" width="13.7109375" style="95" customWidth="1"/>
    <col min="4614" max="4614" width="6" style="95" customWidth="1"/>
    <col min="4615" max="4615" width="13.5703125" style="95" customWidth="1"/>
    <col min="4616" max="4862" width="8.85546875" style="95" customWidth="1"/>
    <col min="4863" max="4863" width="47.7109375" style="95" customWidth="1"/>
    <col min="4864" max="4864" width="5.42578125" style="95"/>
    <col min="4865" max="4865" width="47.7109375" style="95" customWidth="1"/>
    <col min="4866" max="4866" width="5.42578125" style="95" customWidth="1"/>
    <col min="4867" max="4867" width="6.7109375" style="95" customWidth="1"/>
    <col min="4868" max="4868" width="6.42578125" style="95" customWidth="1"/>
    <col min="4869" max="4869" width="13.7109375" style="95" customWidth="1"/>
    <col min="4870" max="4870" width="6" style="95" customWidth="1"/>
    <col min="4871" max="4871" width="13.5703125" style="95" customWidth="1"/>
    <col min="4872" max="5118" width="8.85546875" style="95" customWidth="1"/>
    <col min="5119" max="5119" width="47.7109375" style="95" customWidth="1"/>
    <col min="5120" max="5120" width="5.42578125" style="95"/>
    <col min="5121" max="5121" width="47.7109375" style="95" customWidth="1"/>
    <col min="5122" max="5122" width="5.42578125" style="95" customWidth="1"/>
    <col min="5123" max="5123" width="6.7109375" style="95" customWidth="1"/>
    <col min="5124" max="5124" width="6.42578125" style="95" customWidth="1"/>
    <col min="5125" max="5125" width="13.7109375" style="95" customWidth="1"/>
    <col min="5126" max="5126" width="6" style="95" customWidth="1"/>
    <col min="5127" max="5127" width="13.5703125" style="95" customWidth="1"/>
    <col min="5128" max="5374" width="8.85546875" style="95" customWidth="1"/>
    <col min="5375" max="5375" width="47.7109375" style="95" customWidth="1"/>
    <col min="5376" max="5376" width="5.42578125" style="95"/>
    <col min="5377" max="5377" width="47.7109375" style="95" customWidth="1"/>
    <col min="5378" max="5378" width="5.42578125" style="95" customWidth="1"/>
    <col min="5379" max="5379" width="6.7109375" style="95" customWidth="1"/>
    <col min="5380" max="5380" width="6.42578125" style="95" customWidth="1"/>
    <col min="5381" max="5381" width="13.7109375" style="95" customWidth="1"/>
    <col min="5382" max="5382" width="6" style="95" customWidth="1"/>
    <col min="5383" max="5383" width="13.5703125" style="95" customWidth="1"/>
    <col min="5384" max="5630" width="8.85546875" style="95" customWidth="1"/>
    <col min="5631" max="5631" width="47.7109375" style="95" customWidth="1"/>
    <col min="5632" max="5632" width="5.42578125" style="95"/>
    <col min="5633" max="5633" width="47.7109375" style="95" customWidth="1"/>
    <col min="5634" max="5634" width="5.42578125" style="95" customWidth="1"/>
    <col min="5635" max="5635" width="6.7109375" style="95" customWidth="1"/>
    <col min="5636" max="5636" width="6.42578125" style="95" customWidth="1"/>
    <col min="5637" max="5637" width="13.7109375" style="95" customWidth="1"/>
    <col min="5638" max="5638" width="6" style="95" customWidth="1"/>
    <col min="5639" max="5639" width="13.5703125" style="95" customWidth="1"/>
    <col min="5640" max="5886" width="8.85546875" style="95" customWidth="1"/>
    <col min="5887" max="5887" width="47.7109375" style="95" customWidth="1"/>
    <col min="5888" max="5888" width="5.42578125" style="95"/>
    <col min="5889" max="5889" width="47.7109375" style="95" customWidth="1"/>
    <col min="5890" max="5890" width="5.42578125" style="95" customWidth="1"/>
    <col min="5891" max="5891" width="6.7109375" style="95" customWidth="1"/>
    <col min="5892" max="5892" width="6.42578125" style="95" customWidth="1"/>
    <col min="5893" max="5893" width="13.7109375" style="95" customWidth="1"/>
    <col min="5894" max="5894" width="6" style="95" customWidth="1"/>
    <col min="5895" max="5895" width="13.5703125" style="95" customWidth="1"/>
    <col min="5896" max="6142" width="8.85546875" style="95" customWidth="1"/>
    <col min="6143" max="6143" width="47.7109375" style="95" customWidth="1"/>
    <col min="6144" max="6144" width="5.42578125" style="95"/>
    <col min="6145" max="6145" width="47.7109375" style="95" customWidth="1"/>
    <col min="6146" max="6146" width="5.42578125" style="95" customWidth="1"/>
    <col min="6147" max="6147" width="6.7109375" style="95" customWidth="1"/>
    <col min="6148" max="6148" width="6.42578125" style="95" customWidth="1"/>
    <col min="6149" max="6149" width="13.7109375" style="95" customWidth="1"/>
    <col min="6150" max="6150" width="6" style="95" customWidth="1"/>
    <col min="6151" max="6151" width="13.5703125" style="95" customWidth="1"/>
    <col min="6152" max="6398" width="8.85546875" style="95" customWidth="1"/>
    <col min="6399" max="6399" width="47.7109375" style="95" customWidth="1"/>
    <col min="6400" max="6400" width="5.42578125" style="95"/>
    <col min="6401" max="6401" width="47.7109375" style="95" customWidth="1"/>
    <col min="6402" max="6402" width="5.42578125" style="95" customWidth="1"/>
    <col min="6403" max="6403" width="6.7109375" style="95" customWidth="1"/>
    <col min="6404" max="6404" width="6.42578125" style="95" customWidth="1"/>
    <col min="6405" max="6405" width="13.7109375" style="95" customWidth="1"/>
    <col min="6406" max="6406" width="6" style="95" customWidth="1"/>
    <col min="6407" max="6407" width="13.5703125" style="95" customWidth="1"/>
    <col min="6408" max="6654" width="8.85546875" style="95" customWidth="1"/>
    <col min="6655" max="6655" width="47.7109375" style="95" customWidth="1"/>
    <col min="6656" max="6656" width="5.42578125" style="95"/>
    <col min="6657" max="6657" width="47.7109375" style="95" customWidth="1"/>
    <col min="6658" max="6658" width="5.42578125" style="95" customWidth="1"/>
    <col min="6659" max="6659" width="6.7109375" style="95" customWidth="1"/>
    <col min="6660" max="6660" width="6.42578125" style="95" customWidth="1"/>
    <col min="6661" max="6661" width="13.7109375" style="95" customWidth="1"/>
    <col min="6662" max="6662" width="6" style="95" customWidth="1"/>
    <col min="6663" max="6663" width="13.5703125" style="95" customWidth="1"/>
    <col min="6664" max="6910" width="8.85546875" style="95" customWidth="1"/>
    <col min="6911" max="6911" width="47.7109375" style="95" customWidth="1"/>
    <col min="6912" max="6912" width="5.42578125" style="95"/>
    <col min="6913" max="6913" width="47.7109375" style="95" customWidth="1"/>
    <col min="6914" max="6914" width="5.42578125" style="95" customWidth="1"/>
    <col min="6915" max="6915" width="6.7109375" style="95" customWidth="1"/>
    <col min="6916" max="6916" width="6.42578125" style="95" customWidth="1"/>
    <col min="6917" max="6917" width="13.7109375" style="95" customWidth="1"/>
    <col min="6918" max="6918" width="6" style="95" customWidth="1"/>
    <col min="6919" max="6919" width="13.5703125" style="95" customWidth="1"/>
    <col min="6920" max="7166" width="8.85546875" style="95" customWidth="1"/>
    <col min="7167" max="7167" width="47.7109375" style="95" customWidth="1"/>
    <col min="7168" max="7168" width="5.42578125" style="95"/>
    <col min="7169" max="7169" width="47.7109375" style="95" customWidth="1"/>
    <col min="7170" max="7170" width="5.42578125" style="95" customWidth="1"/>
    <col min="7171" max="7171" width="6.7109375" style="95" customWidth="1"/>
    <col min="7172" max="7172" width="6.42578125" style="95" customWidth="1"/>
    <col min="7173" max="7173" width="13.7109375" style="95" customWidth="1"/>
    <col min="7174" max="7174" width="6" style="95" customWidth="1"/>
    <col min="7175" max="7175" width="13.5703125" style="95" customWidth="1"/>
    <col min="7176" max="7422" width="8.85546875" style="95" customWidth="1"/>
    <col min="7423" max="7423" width="47.7109375" style="95" customWidth="1"/>
    <col min="7424" max="7424" width="5.42578125" style="95"/>
    <col min="7425" max="7425" width="47.7109375" style="95" customWidth="1"/>
    <col min="7426" max="7426" width="5.42578125" style="95" customWidth="1"/>
    <col min="7427" max="7427" width="6.7109375" style="95" customWidth="1"/>
    <col min="7428" max="7428" width="6.42578125" style="95" customWidth="1"/>
    <col min="7429" max="7429" width="13.7109375" style="95" customWidth="1"/>
    <col min="7430" max="7430" width="6" style="95" customWidth="1"/>
    <col min="7431" max="7431" width="13.5703125" style="95" customWidth="1"/>
    <col min="7432" max="7678" width="8.85546875" style="95" customWidth="1"/>
    <col min="7679" max="7679" width="47.7109375" style="95" customWidth="1"/>
    <col min="7680" max="7680" width="5.42578125" style="95"/>
    <col min="7681" max="7681" width="47.7109375" style="95" customWidth="1"/>
    <col min="7682" max="7682" width="5.42578125" style="95" customWidth="1"/>
    <col min="7683" max="7683" width="6.7109375" style="95" customWidth="1"/>
    <col min="7684" max="7684" width="6.42578125" style="95" customWidth="1"/>
    <col min="7685" max="7685" width="13.7109375" style="95" customWidth="1"/>
    <col min="7686" max="7686" width="6" style="95" customWidth="1"/>
    <col min="7687" max="7687" width="13.5703125" style="95" customWidth="1"/>
    <col min="7688" max="7934" width="8.85546875" style="95" customWidth="1"/>
    <col min="7935" max="7935" width="47.7109375" style="95" customWidth="1"/>
    <col min="7936" max="7936" width="5.42578125" style="95"/>
    <col min="7937" max="7937" width="47.7109375" style="95" customWidth="1"/>
    <col min="7938" max="7938" width="5.42578125" style="95" customWidth="1"/>
    <col min="7939" max="7939" width="6.7109375" style="95" customWidth="1"/>
    <col min="7940" max="7940" width="6.42578125" style="95" customWidth="1"/>
    <col min="7941" max="7941" width="13.7109375" style="95" customWidth="1"/>
    <col min="7942" max="7942" width="6" style="95" customWidth="1"/>
    <col min="7943" max="7943" width="13.5703125" style="95" customWidth="1"/>
    <col min="7944" max="8190" width="8.85546875" style="95" customWidth="1"/>
    <col min="8191" max="8191" width="47.7109375" style="95" customWidth="1"/>
    <col min="8192" max="8192" width="5.42578125" style="95"/>
    <col min="8193" max="8193" width="47.7109375" style="95" customWidth="1"/>
    <col min="8194" max="8194" width="5.42578125" style="95" customWidth="1"/>
    <col min="8195" max="8195" width="6.7109375" style="95" customWidth="1"/>
    <col min="8196" max="8196" width="6.42578125" style="95" customWidth="1"/>
    <col min="8197" max="8197" width="13.7109375" style="95" customWidth="1"/>
    <col min="8198" max="8198" width="6" style="95" customWidth="1"/>
    <col min="8199" max="8199" width="13.5703125" style="95" customWidth="1"/>
    <col min="8200" max="8446" width="8.85546875" style="95" customWidth="1"/>
    <col min="8447" max="8447" width="47.7109375" style="95" customWidth="1"/>
    <col min="8448" max="8448" width="5.42578125" style="95"/>
    <col min="8449" max="8449" width="47.7109375" style="95" customWidth="1"/>
    <col min="8450" max="8450" width="5.42578125" style="95" customWidth="1"/>
    <col min="8451" max="8451" width="6.7109375" style="95" customWidth="1"/>
    <col min="8452" max="8452" width="6.42578125" style="95" customWidth="1"/>
    <col min="8453" max="8453" width="13.7109375" style="95" customWidth="1"/>
    <col min="8454" max="8454" width="6" style="95" customWidth="1"/>
    <col min="8455" max="8455" width="13.5703125" style="95" customWidth="1"/>
    <col min="8456" max="8702" width="8.85546875" style="95" customWidth="1"/>
    <col min="8703" max="8703" width="47.7109375" style="95" customWidth="1"/>
    <col min="8704" max="8704" width="5.42578125" style="95"/>
    <col min="8705" max="8705" width="47.7109375" style="95" customWidth="1"/>
    <col min="8706" max="8706" width="5.42578125" style="95" customWidth="1"/>
    <col min="8707" max="8707" width="6.7109375" style="95" customWidth="1"/>
    <col min="8708" max="8708" width="6.42578125" style="95" customWidth="1"/>
    <col min="8709" max="8709" width="13.7109375" style="95" customWidth="1"/>
    <col min="8710" max="8710" width="6" style="95" customWidth="1"/>
    <col min="8711" max="8711" width="13.5703125" style="95" customWidth="1"/>
    <col min="8712" max="8958" width="8.85546875" style="95" customWidth="1"/>
    <col min="8959" max="8959" width="47.7109375" style="95" customWidth="1"/>
    <col min="8960" max="8960" width="5.42578125" style="95"/>
    <col min="8961" max="8961" width="47.7109375" style="95" customWidth="1"/>
    <col min="8962" max="8962" width="5.42578125" style="95" customWidth="1"/>
    <col min="8963" max="8963" width="6.7109375" style="95" customWidth="1"/>
    <col min="8964" max="8964" width="6.42578125" style="95" customWidth="1"/>
    <col min="8965" max="8965" width="13.7109375" style="95" customWidth="1"/>
    <col min="8966" max="8966" width="6" style="95" customWidth="1"/>
    <col min="8967" max="8967" width="13.5703125" style="95" customWidth="1"/>
    <col min="8968" max="9214" width="8.85546875" style="95" customWidth="1"/>
    <col min="9215" max="9215" width="47.7109375" style="95" customWidth="1"/>
    <col min="9216" max="9216" width="5.42578125" style="95"/>
    <col min="9217" max="9217" width="47.7109375" style="95" customWidth="1"/>
    <col min="9218" max="9218" width="5.42578125" style="95" customWidth="1"/>
    <col min="9219" max="9219" width="6.7109375" style="95" customWidth="1"/>
    <col min="9220" max="9220" width="6.42578125" style="95" customWidth="1"/>
    <col min="9221" max="9221" width="13.7109375" style="95" customWidth="1"/>
    <col min="9222" max="9222" width="6" style="95" customWidth="1"/>
    <col min="9223" max="9223" width="13.5703125" style="95" customWidth="1"/>
    <col min="9224" max="9470" width="8.85546875" style="95" customWidth="1"/>
    <col min="9471" max="9471" width="47.7109375" style="95" customWidth="1"/>
    <col min="9472" max="9472" width="5.42578125" style="95"/>
    <col min="9473" max="9473" width="47.7109375" style="95" customWidth="1"/>
    <col min="9474" max="9474" width="5.42578125" style="95" customWidth="1"/>
    <col min="9475" max="9475" width="6.7109375" style="95" customWidth="1"/>
    <col min="9476" max="9476" width="6.42578125" style="95" customWidth="1"/>
    <col min="9477" max="9477" width="13.7109375" style="95" customWidth="1"/>
    <col min="9478" max="9478" width="6" style="95" customWidth="1"/>
    <col min="9479" max="9479" width="13.5703125" style="95" customWidth="1"/>
    <col min="9480" max="9726" width="8.85546875" style="95" customWidth="1"/>
    <col min="9727" max="9727" width="47.7109375" style="95" customWidth="1"/>
    <col min="9728" max="9728" width="5.42578125" style="95"/>
    <col min="9729" max="9729" width="47.7109375" style="95" customWidth="1"/>
    <col min="9730" max="9730" width="5.42578125" style="95" customWidth="1"/>
    <col min="9731" max="9731" width="6.7109375" style="95" customWidth="1"/>
    <col min="9732" max="9732" width="6.42578125" style="95" customWidth="1"/>
    <col min="9733" max="9733" width="13.7109375" style="95" customWidth="1"/>
    <col min="9734" max="9734" width="6" style="95" customWidth="1"/>
    <col min="9735" max="9735" width="13.5703125" style="95" customWidth="1"/>
    <col min="9736" max="9982" width="8.85546875" style="95" customWidth="1"/>
    <col min="9983" max="9983" width="47.7109375" style="95" customWidth="1"/>
    <col min="9984" max="9984" width="5.42578125" style="95"/>
    <col min="9985" max="9985" width="47.7109375" style="95" customWidth="1"/>
    <col min="9986" max="9986" width="5.42578125" style="95" customWidth="1"/>
    <col min="9987" max="9987" width="6.7109375" style="95" customWidth="1"/>
    <col min="9988" max="9988" width="6.42578125" style="95" customWidth="1"/>
    <col min="9989" max="9989" width="13.7109375" style="95" customWidth="1"/>
    <col min="9990" max="9990" width="6" style="95" customWidth="1"/>
    <col min="9991" max="9991" width="13.5703125" style="95" customWidth="1"/>
    <col min="9992" max="10238" width="8.85546875" style="95" customWidth="1"/>
    <col min="10239" max="10239" width="47.7109375" style="95" customWidth="1"/>
    <col min="10240" max="10240" width="5.42578125" style="95"/>
    <col min="10241" max="10241" width="47.7109375" style="95" customWidth="1"/>
    <col min="10242" max="10242" width="5.42578125" style="95" customWidth="1"/>
    <col min="10243" max="10243" width="6.7109375" style="95" customWidth="1"/>
    <col min="10244" max="10244" width="6.42578125" style="95" customWidth="1"/>
    <col min="10245" max="10245" width="13.7109375" style="95" customWidth="1"/>
    <col min="10246" max="10246" width="6" style="95" customWidth="1"/>
    <col min="10247" max="10247" width="13.5703125" style="95" customWidth="1"/>
    <col min="10248" max="10494" width="8.85546875" style="95" customWidth="1"/>
    <col min="10495" max="10495" width="47.7109375" style="95" customWidth="1"/>
    <col min="10496" max="10496" width="5.42578125" style="95"/>
    <col min="10497" max="10497" width="47.7109375" style="95" customWidth="1"/>
    <col min="10498" max="10498" width="5.42578125" style="95" customWidth="1"/>
    <col min="10499" max="10499" width="6.7109375" style="95" customWidth="1"/>
    <col min="10500" max="10500" width="6.42578125" style="95" customWidth="1"/>
    <col min="10501" max="10501" width="13.7109375" style="95" customWidth="1"/>
    <col min="10502" max="10502" width="6" style="95" customWidth="1"/>
    <col min="10503" max="10503" width="13.5703125" style="95" customWidth="1"/>
    <col min="10504" max="10750" width="8.85546875" style="95" customWidth="1"/>
    <col min="10751" max="10751" width="47.7109375" style="95" customWidth="1"/>
    <col min="10752" max="10752" width="5.42578125" style="95"/>
    <col min="10753" max="10753" width="47.7109375" style="95" customWidth="1"/>
    <col min="10754" max="10754" width="5.42578125" style="95" customWidth="1"/>
    <col min="10755" max="10755" width="6.7109375" style="95" customWidth="1"/>
    <col min="10756" max="10756" width="6.42578125" style="95" customWidth="1"/>
    <col min="10757" max="10757" width="13.7109375" style="95" customWidth="1"/>
    <col min="10758" max="10758" width="6" style="95" customWidth="1"/>
    <col min="10759" max="10759" width="13.5703125" style="95" customWidth="1"/>
    <col min="10760" max="11006" width="8.85546875" style="95" customWidth="1"/>
    <col min="11007" max="11007" width="47.7109375" style="95" customWidth="1"/>
    <col min="11008" max="11008" width="5.42578125" style="95"/>
    <col min="11009" max="11009" width="47.7109375" style="95" customWidth="1"/>
    <col min="11010" max="11010" width="5.42578125" style="95" customWidth="1"/>
    <col min="11011" max="11011" width="6.7109375" style="95" customWidth="1"/>
    <col min="11012" max="11012" width="6.42578125" style="95" customWidth="1"/>
    <col min="11013" max="11013" width="13.7109375" style="95" customWidth="1"/>
    <col min="11014" max="11014" width="6" style="95" customWidth="1"/>
    <col min="11015" max="11015" width="13.5703125" style="95" customWidth="1"/>
    <col min="11016" max="11262" width="8.85546875" style="95" customWidth="1"/>
    <col min="11263" max="11263" width="47.7109375" style="95" customWidth="1"/>
    <col min="11264" max="11264" width="5.42578125" style="95"/>
    <col min="11265" max="11265" width="47.7109375" style="95" customWidth="1"/>
    <col min="11266" max="11266" width="5.42578125" style="95" customWidth="1"/>
    <col min="11267" max="11267" width="6.7109375" style="95" customWidth="1"/>
    <col min="11268" max="11268" width="6.42578125" style="95" customWidth="1"/>
    <col min="11269" max="11269" width="13.7109375" style="95" customWidth="1"/>
    <col min="11270" max="11270" width="6" style="95" customWidth="1"/>
    <col min="11271" max="11271" width="13.5703125" style="95" customWidth="1"/>
    <col min="11272" max="11518" width="8.85546875" style="95" customWidth="1"/>
    <col min="11519" max="11519" width="47.7109375" style="95" customWidth="1"/>
    <col min="11520" max="11520" width="5.42578125" style="95"/>
    <col min="11521" max="11521" width="47.7109375" style="95" customWidth="1"/>
    <col min="11522" max="11522" width="5.42578125" style="95" customWidth="1"/>
    <col min="11523" max="11523" width="6.7109375" style="95" customWidth="1"/>
    <col min="11524" max="11524" width="6.42578125" style="95" customWidth="1"/>
    <col min="11525" max="11525" width="13.7109375" style="95" customWidth="1"/>
    <col min="11526" max="11526" width="6" style="95" customWidth="1"/>
    <col min="11527" max="11527" width="13.5703125" style="95" customWidth="1"/>
    <col min="11528" max="11774" width="8.85546875" style="95" customWidth="1"/>
    <col min="11775" max="11775" width="47.7109375" style="95" customWidth="1"/>
    <col min="11776" max="11776" width="5.42578125" style="95"/>
    <col min="11777" max="11777" width="47.7109375" style="95" customWidth="1"/>
    <col min="11778" max="11778" width="5.42578125" style="95" customWidth="1"/>
    <col min="11779" max="11779" width="6.7109375" style="95" customWidth="1"/>
    <col min="11780" max="11780" width="6.42578125" style="95" customWidth="1"/>
    <col min="11781" max="11781" width="13.7109375" style="95" customWidth="1"/>
    <col min="11782" max="11782" width="6" style="95" customWidth="1"/>
    <col min="11783" max="11783" width="13.5703125" style="95" customWidth="1"/>
    <col min="11784" max="12030" width="8.85546875" style="95" customWidth="1"/>
    <col min="12031" max="12031" width="47.7109375" style="95" customWidth="1"/>
    <col min="12032" max="12032" width="5.42578125" style="95"/>
    <col min="12033" max="12033" width="47.7109375" style="95" customWidth="1"/>
    <col min="12034" max="12034" width="5.42578125" style="95" customWidth="1"/>
    <col min="12035" max="12035" width="6.7109375" style="95" customWidth="1"/>
    <col min="12036" max="12036" width="6.42578125" style="95" customWidth="1"/>
    <col min="12037" max="12037" width="13.7109375" style="95" customWidth="1"/>
    <col min="12038" max="12038" width="6" style="95" customWidth="1"/>
    <col min="12039" max="12039" width="13.5703125" style="95" customWidth="1"/>
    <col min="12040" max="12286" width="8.85546875" style="95" customWidth="1"/>
    <col min="12287" max="12287" width="47.7109375" style="95" customWidth="1"/>
    <col min="12288" max="12288" width="5.42578125" style="95"/>
    <col min="12289" max="12289" width="47.7109375" style="95" customWidth="1"/>
    <col min="12290" max="12290" width="5.42578125" style="95" customWidth="1"/>
    <col min="12291" max="12291" width="6.7109375" style="95" customWidth="1"/>
    <col min="12292" max="12292" width="6.42578125" style="95" customWidth="1"/>
    <col min="12293" max="12293" width="13.7109375" style="95" customWidth="1"/>
    <col min="12294" max="12294" width="6" style="95" customWidth="1"/>
    <col min="12295" max="12295" width="13.5703125" style="95" customWidth="1"/>
    <col min="12296" max="12542" width="8.85546875" style="95" customWidth="1"/>
    <col min="12543" max="12543" width="47.7109375" style="95" customWidth="1"/>
    <col min="12544" max="12544" width="5.42578125" style="95"/>
    <col min="12545" max="12545" width="47.7109375" style="95" customWidth="1"/>
    <col min="12546" max="12546" width="5.42578125" style="95" customWidth="1"/>
    <col min="12547" max="12547" width="6.7109375" style="95" customWidth="1"/>
    <col min="12548" max="12548" width="6.42578125" style="95" customWidth="1"/>
    <col min="12549" max="12549" width="13.7109375" style="95" customWidth="1"/>
    <col min="12550" max="12550" width="6" style="95" customWidth="1"/>
    <col min="12551" max="12551" width="13.5703125" style="95" customWidth="1"/>
    <col min="12552" max="12798" width="8.85546875" style="95" customWidth="1"/>
    <col min="12799" max="12799" width="47.7109375" style="95" customWidth="1"/>
    <col min="12800" max="12800" width="5.42578125" style="95"/>
    <col min="12801" max="12801" width="47.7109375" style="95" customWidth="1"/>
    <col min="12802" max="12802" width="5.42578125" style="95" customWidth="1"/>
    <col min="12803" max="12803" width="6.7109375" style="95" customWidth="1"/>
    <col min="12804" max="12804" width="6.42578125" style="95" customWidth="1"/>
    <col min="12805" max="12805" width="13.7109375" style="95" customWidth="1"/>
    <col min="12806" max="12806" width="6" style="95" customWidth="1"/>
    <col min="12807" max="12807" width="13.5703125" style="95" customWidth="1"/>
    <col min="12808" max="13054" width="8.85546875" style="95" customWidth="1"/>
    <col min="13055" max="13055" width="47.7109375" style="95" customWidth="1"/>
    <col min="13056" max="13056" width="5.42578125" style="95"/>
    <col min="13057" max="13057" width="47.7109375" style="95" customWidth="1"/>
    <col min="13058" max="13058" width="5.42578125" style="95" customWidth="1"/>
    <col min="13059" max="13059" width="6.7109375" style="95" customWidth="1"/>
    <col min="13060" max="13060" width="6.42578125" style="95" customWidth="1"/>
    <col min="13061" max="13061" width="13.7109375" style="95" customWidth="1"/>
    <col min="13062" max="13062" width="6" style="95" customWidth="1"/>
    <col min="13063" max="13063" width="13.5703125" style="95" customWidth="1"/>
    <col min="13064" max="13310" width="8.85546875" style="95" customWidth="1"/>
    <col min="13311" max="13311" width="47.7109375" style="95" customWidth="1"/>
    <col min="13312" max="13312" width="5.42578125" style="95"/>
    <col min="13313" max="13313" width="47.7109375" style="95" customWidth="1"/>
    <col min="13314" max="13314" width="5.42578125" style="95" customWidth="1"/>
    <col min="13315" max="13315" width="6.7109375" style="95" customWidth="1"/>
    <col min="13316" max="13316" width="6.42578125" style="95" customWidth="1"/>
    <col min="13317" max="13317" width="13.7109375" style="95" customWidth="1"/>
    <col min="13318" max="13318" width="6" style="95" customWidth="1"/>
    <col min="13319" max="13319" width="13.5703125" style="95" customWidth="1"/>
    <col min="13320" max="13566" width="8.85546875" style="95" customWidth="1"/>
    <col min="13567" max="13567" width="47.7109375" style="95" customWidth="1"/>
    <col min="13568" max="13568" width="5.42578125" style="95"/>
    <col min="13569" max="13569" width="47.7109375" style="95" customWidth="1"/>
    <col min="13570" max="13570" width="5.42578125" style="95" customWidth="1"/>
    <col min="13571" max="13571" width="6.7109375" style="95" customWidth="1"/>
    <col min="13572" max="13572" width="6.42578125" style="95" customWidth="1"/>
    <col min="13573" max="13573" width="13.7109375" style="95" customWidth="1"/>
    <col min="13574" max="13574" width="6" style="95" customWidth="1"/>
    <col min="13575" max="13575" width="13.5703125" style="95" customWidth="1"/>
    <col min="13576" max="13822" width="8.85546875" style="95" customWidth="1"/>
    <col min="13823" max="13823" width="47.7109375" style="95" customWidth="1"/>
    <col min="13824" max="13824" width="5.42578125" style="95"/>
    <col min="13825" max="13825" width="47.7109375" style="95" customWidth="1"/>
    <col min="13826" max="13826" width="5.42578125" style="95" customWidth="1"/>
    <col min="13827" max="13827" width="6.7109375" style="95" customWidth="1"/>
    <col min="13828" max="13828" width="6.42578125" style="95" customWidth="1"/>
    <col min="13829" max="13829" width="13.7109375" style="95" customWidth="1"/>
    <col min="13830" max="13830" width="6" style="95" customWidth="1"/>
    <col min="13831" max="13831" width="13.5703125" style="95" customWidth="1"/>
    <col min="13832" max="14078" width="8.85546875" style="95" customWidth="1"/>
    <col min="14079" max="14079" width="47.7109375" style="95" customWidth="1"/>
    <col min="14080" max="14080" width="5.42578125" style="95"/>
    <col min="14081" max="14081" width="47.7109375" style="95" customWidth="1"/>
    <col min="14082" max="14082" width="5.42578125" style="95" customWidth="1"/>
    <col min="14083" max="14083" width="6.7109375" style="95" customWidth="1"/>
    <col min="14084" max="14084" width="6.42578125" style="95" customWidth="1"/>
    <col min="14085" max="14085" width="13.7109375" style="95" customWidth="1"/>
    <col min="14086" max="14086" width="6" style="95" customWidth="1"/>
    <col min="14087" max="14087" width="13.5703125" style="95" customWidth="1"/>
    <col min="14088" max="14334" width="8.85546875" style="95" customWidth="1"/>
    <col min="14335" max="14335" width="47.7109375" style="95" customWidth="1"/>
    <col min="14336" max="14336" width="5.42578125" style="95"/>
    <col min="14337" max="14337" width="47.7109375" style="95" customWidth="1"/>
    <col min="14338" max="14338" width="5.42578125" style="95" customWidth="1"/>
    <col min="14339" max="14339" width="6.7109375" style="95" customWidth="1"/>
    <col min="14340" max="14340" width="6.42578125" style="95" customWidth="1"/>
    <col min="14341" max="14341" width="13.7109375" style="95" customWidth="1"/>
    <col min="14342" max="14342" width="6" style="95" customWidth="1"/>
    <col min="14343" max="14343" width="13.5703125" style="95" customWidth="1"/>
    <col min="14344" max="14590" width="8.85546875" style="95" customWidth="1"/>
    <col min="14591" max="14591" width="47.7109375" style="95" customWidth="1"/>
    <col min="14592" max="14592" width="5.42578125" style="95"/>
    <col min="14593" max="14593" width="47.7109375" style="95" customWidth="1"/>
    <col min="14594" max="14594" width="5.42578125" style="95" customWidth="1"/>
    <col min="14595" max="14595" width="6.7109375" style="95" customWidth="1"/>
    <col min="14596" max="14596" width="6.42578125" style="95" customWidth="1"/>
    <col min="14597" max="14597" width="13.7109375" style="95" customWidth="1"/>
    <col min="14598" max="14598" width="6" style="95" customWidth="1"/>
    <col min="14599" max="14599" width="13.5703125" style="95" customWidth="1"/>
    <col min="14600" max="14846" width="8.85546875" style="95" customWidth="1"/>
    <col min="14847" max="14847" width="47.7109375" style="95" customWidth="1"/>
    <col min="14848" max="14848" width="5.42578125" style="95"/>
    <col min="14849" max="14849" width="47.7109375" style="95" customWidth="1"/>
    <col min="14850" max="14850" width="5.42578125" style="95" customWidth="1"/>
    <col min="14851" max="14851" width="6.7109375" style="95" customWidth="1"/>
    <col min="14852" max="14852" width="6.42578125" style="95" customWidth="1"/>
    <col min="14853" max="14853" width="13.7109375" style="95" customWidth="1"/>
    <col min="14854" max="14854" width="6" style="95" customWidth="1"/>
    <col min="14855" max="14855" width="13.5703125" style="95" customWidth="1"/>
    <col min="14856" max="15102" width="8.85546875" style="95" customWidth="1"/>
    <col min="15103" max="15103" width="47.7109375" style="95" customWidth="1"/>
    <col min="15104" max="15104" width="5.42578125" style="95"/>
    <col min="15105" max="15105" width="47.7109375" style="95" customWidth="1"/>
    <col min="15106" max="15106" width="5.42578125" style="95" customWidth="1"/>
    <col min="15107" max="15107" width="6.7109375" style="95" customWidth="1"/>
    <col min="15108" max="15108" width="6.42578125" style="95" customWidth="1"/>
    <col min="15109" max="15109" width="13.7109375" style="95" customWidth="1"/>
    <col min="15110" max="15110" width="6" style="95" customWidth="1"/>
    <col min="15111" max="15111" width="13.5703125" style="95" customWidth="1"/>
    <col min="15112" max="15358" width="8.85546875" style="95" customWidth="1"/>
    <col min="15359" max="15359" width="47.7109375" style="95" customWidth="1"/>
    <col min="15360" max="15360" width="5.42578125" style="95"/>
    <col min="15361" max="15361" width="47.7109375" style="95" customWidth="1"/>
    <col min="15362" max="15362" width="5.42578125" style="95" customWidth="1"/>
    <col min="15363" max="15363" width="6.7109375" style="95" customWidth="1"/>
    <col min="15364" max="15364" width="6.42578125" style="95" customWidth="1"/>
    <col min="15365" max="15365" width="13.7109375" style="95" customWidth="1"/>
    <col min="15366" max="15366" width="6" style="95" customWidth="1"/>
    <col min="15367" max="15367" width="13.5703125" style="95" customWidth="1"/>
    <col min="15368" max="15614" width="8.85546875" style="95" customWidth="1"/>
    <col min="15615" max="15615" width="47.7109375" style="95" customWidth="1"/>
    <col min="15616" max="15616" width="5.42578125" style="95"/>
    <col min="15617" max="15617" width="47.7109375" style="95" customWidth="1"/>
    <col min="15618" max="15618" width="5.42578125" style="95" customWidth="1"/>
    <col min="15619" max="15619" width="6.7109375" style="95" customWidth="1"/>
    <col min="15620" max="15620" width="6.42578125" style="95" customWidth="1"/>
    <col min="15621" max="15621" width="13.7109375" style="95" customWidth="1"/>
    <col min="15622" max="15622" width="6" style="95" customWidth="1"/>
    <col min="15623" max="15623" width="13.5703125" style="95" customWidth="1"/>
    <col min="15624" max="15870" width="8.85546875" style="95" customWidth="1"/>
    <col min="15871" max="15871" width="47.7109375" style="95" customWidth="1"/>
    <col min="15872" max="15872" width="5.42578125" style="95"/>
    <col min="15873" max="15873" width="47.7109375" style="95" customWidth="1"/>
    <col min="15874" max="15874" width="5.42578125" style="95" customWidth="1"/>
    <col min="15875" max="15875" width="6.7109375" style="95" customWidth="1"/>
    <col min="15876" max="15876" width="6.42578125" style="95" customWidth="1"/>
    <col min="15877" max="15877" width="13.7109375" style="95" customWidth="1"/>
    <col min="15878" max="15878" width="6" style="95" customWidth="1"/>
    <col min="15879" max="15879" width="13.5703125" style="95" customWidth="1"/>
    <col min="15880" max="16126" width="8.85546875" style="95" customWidth="1"/>
    <col min="16127" max="16127" width="47.7109375" style="95" customWidth="1"/>
    <col min="16128" max="16128" width="5.42578125" style="95"/>
    <col min="16129" max="16129" width="47.7109375" style="95" customWidth="1"/>
    <col min="16130" max="16130" width="5.42578125" style="95" customWidth="1"/>
    <col min="16131" max="16131" width="6.7109375" style="95" customWidth="1"/>
    <col min="16132" max="16132" width="6.42578125" style="95" customWidth="1"/>
    <col min="16133" max="16133" width="13.7109375" style="95" customWidth="1"/>
    <col min="16134" max="16134" width="6" style="95" customWidth="1"/>
    <col min="16135" max="16135" width="13.5703125" style="95" customWidth="1"/>
    <col min="16136" max="16382" width="8.85546875" style="95" customWidth="1"/>
    <col min="16383" max="16383" width="47.7109375" style="95" customWidth="1"/>
    <col min="16384" max="16384" width="5.42578125" style="95"/>
  </cols>
  <sheetData>
    <row r="1" spans="1:254" ht="15" x14ac:dyDescent="0.25">
      <c r="A1" s="336" t="s">
        <v>530</v>
      </c>
      <c r="B1" s="336"/>
      <c r="C1" s="336"/>
      <c r="D1" s="336"/>
      <c r="E1" s="336"/>
      <c r="F1" s="336"/>
      <c r="G1" s="33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328" t="s">
        <v>5</v>
      </c>
      <c r="B2" s="328"/>
      <c r="C2" s="328"/>
      <c r="D2" s="328"/>
      <c r="E2" s="328"/>
      <c r="F2" s="328"/>
      <c r="G2" s="3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328" t="s">
        <v>559</v>
      </c>
      <c r="B3" s="328"/>
      <c r="C3" s="328"/>
      <c r="D3" s="328"/>
      <c r="E3" s="328"/>
      <c r="F3" s="328"/>
      <c r="G3" s="3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336" t="s">
        <v>284</v>
      </c>
      <c r="B4" s="336"/>
      <c r="C4" s="336"/>
      <c r="D4" s="336"/>
      <c r="E4" s="336"/>
      <c r="F4" s="336"/>
      <c r="G4" s="3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328" t="s">
        <v>5</v>
      </c>
      <c r="B5" s="328"/>
      <c r="C5" s="328"/>
      <c r="D5" s="328"/>
      <c r="E5" s="328"/>
      <c r="F5" s="328"/>
      <c r="G5" s="3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328" t="s">
        <v>285</v>
      </c>
      <c r="B6" s="328"/>
      <c r="C6" s="328"/>
      <c r="D6" s="328"/>
      <c r="E6" s="328"/>
      <c r="F6" s="328"/>
      <c r="G6" s="3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5.75" x14ac:dyDescent="0.25">
      <c r="A7" s="339" t="s">
        <v>286</v>
      </c>
      <c r="B7" s="339"/>
      <c r="C7" s="339"/>
      <c r="D7" s="339"/>
      <c r="E7" s="339"/>
      <c r="F7" s="339"/>
      <c r="G7" s="339"/>
    </row>
    <row r="8" spans="1:254" x14ac:dyDescent="0.2">
      <c r="A8" s="340" t="s">
        <v>287</v>
      </c>
      <c r="B8" s="340"/>
      <c r="C8" s="340"/>
      <c r="D8" s="340"/>
      <c r="E8" s="340"/>
      <c r="F8" s="340"/>
      <c r="G8" s="340"/>
    </row>
    <row r="9" spans="1:254" x14ac:dyDescent="0.2">
      <c r="A9" s="96"/>
      <c r="B9" s="97"/>
      <c r="C9" s="97"/>
      <c r="D9" s="97"/>
      <c r="E9" s="97"/>
      <c r="F9" s="97"/>
      <c r="G9" s="98" t="s">
        <v>0</v>
      </c>
    </row>
    <row r="10" spans="1:254" x14ac:dyDescent="0.2">
      <c r="A10" s="341" t="s">
        <v>288</v>
      </c>
      <c r="B10" s="343" t="s">
        <v>289</v>
      </c>
      <c r="C10" s="344"/>
      <c r="D10" s="344"/>
      <c r="E10" s="344"/>
      <c r="F10" s="345"/>
      <c r="G10" s="346" t="s">
        <v>13</v>
      </c>
    </row>
    <row r="11" spans="1:254" x14ac:dyDescent="0.2">
      <c r="A11" s="342"/>
      <c r="B11" s="99" t="s">
        <v>290</v>
      </c>
      <c r="C11" s="100" t="s">
        <v>9</v>
      </c>
      <c r="D11" s="100" t="s">
        <v>291</v>
      </c>
      <c r="E11" s="101" t="s">
        <v>11</v>
      </c>
      <c r="F11" s="101" t="s">
        <v>12</v>
      </c>
      <c r="G11" s="347"/>
    </row>
    <row r="12" spans="1:254" x14ac:dyDescent="0.2">
      <c r="A12" s="99">
        <v>1</v>
      </c>
      <c r="B12" s="99">
        <v>2</v>
      </c>
      <c r="C12" s="100" t="s">
        <v>16</v>
      </c>
      <c r="D12" s="100" t="s">
        <v>17</v>
      </c>
      <c r="E12" s="101">
        <v>5</v>
      </c>
      <c r="F12" s="101">
        <v>6</v>
      </c>
      <c r="G12" s="102">
        <v>7</v>
      </c>
    </row>
    <row r="13" spans="1:254" ht="29.25" x14ac:dyDescent="0.25">
      <c r="A13" s="103" t="s">
        <v>353</v>
      </c>
      <c r="B13" s="104">
        <v>510</v>
      </c>
      <c r="C13" s="105"/>
      <c r="D13" s="105"/>
      <c r="E13" s="106"/>
      <c r="F13" s="106"/>
      <c r="G13" s="107">
        <f>SUM(G14)</f>
        <v>7346.22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</row>
    <row r="14" spans="1:254" ht="15.75" x14ac:dyDescent="0.25">
      <c r="A14" s="109" t="s">
        <v>19</v>
      </c>
      <c r="B14" s="110">
        <v>510</v>
      </c>
      <c r="C14" s="111" t="s">
        <v>20</v>
      </c>
      <c r="D14" s="111"/>
      <c r="E14" s="111"/>
      <c r="F14" s="111"/>
      <c r="G14" s="112">
        <f>SUM(G15+G19)</f>
        <v>7346.22</v>
      </c>
    </row>
    <row r="15" spans="1:254" ht="26.25" x14ac:dyDescent="0.25">
      <c r="A15" s="113" t="s">
        <v>292</v>
      </c>
      <c r="B15" s="114" t="s">
        <v>293</v>
      </c>
      <c r="C15" s="115" t="s">
        <v>20</v>
      </c>
      <c r="D15" s="115" t="s">
        <v>22</v>
      </c>
      <c r="E15" s="115"/>
      <c r="F15" s="115"/>
      <c r="G15" s="116">
        <f>SUM(G18)</f>
        <v>2015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</row>
    <row r="16" spans="1:254" s="108" customFormat="1" ht="15" customHeight="1" x14ac:dyDescent="0.25">
      <c r="A16" s="118" t="s">
        <v>23</v>
      </c>
      <c r="B16" s="119" t="s">
        <v>293</v>
      </c>
      <c r="C16" s="120" t="s">
        <v>20</v>
      </c>
      <c r="D16" s="120" t="s">
        <v>22</v>
      </c>
      <c r="E16" s="120" t="s">
        <v>24</v>
      </c>
      <c r="F16" s="120"/>
      <c r="G16" s="121">
        <f>SUM(G18)</f>
        <v>2015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</row>
    <row r="17" spans="1:254" ht="21.6" customHeight="1" x14ac:dyDescent="0.25">
      <c r="A17" s="123" t="s">
        <v>25</v>
      </c>
      <c r="B17" s="124" t="s">
        <v>293</v>
      </c>
      <c r="C17" s="125" t="s">
        <v>20</v>
      </c>
      <c r="D17" s="125" t="s">
        <v>22</v>
      </c>
      <c r="E17" s="125" t="s">
        <v>24</v>
      </c>
      <c r="F17" s="125"/>
      <c r="G17" s="126">
        <f>SUM(G18)</f>
        <v>2015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</row>
    <row r="18" spans="1:254" s="117" customFormat="1" ht="51.75" x14ac:dyDescent="0.25">
      <c r="A18" s="128" t="s">
        <v>294</v>
      </c>
      <c r="B18" s="129" t="s">
        <v>293</v>
      </c>
      <c r="C18" s="130" t="s">
        <v>20</v>
      </c>
      <c r="D18" s="130" t="s">
        <v>22</v>
      </c>
      <c r="E18" s="130" t="s">
        <v>24</v>
      </c>
      <c r="F18" s="130" t="s">
        <v>27</v>
      </c>
      <c r="G18" s="131">
        <v>2015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</row>
    <row r="19" spans="1:254" s="122" customFormat="1" ht="29.25" x14ac:dyDescent="0.25">
      <c r="A19" s="132" t="s">
        <v>28</v>
      </c>
      <c r="B19" s="114" t="s">
        <v>293</v>
      </c>
      <c r="C19" s="115" t="s">
        <v>20</v>
      </c>
      <c r="D19" s="115" t="s">
        <v>29</v>
      </c>
      <c r="E19" s="115"/>
      <c r="F19" s="115"/>
      <c r="G19" s="116">
        <f>SUM(G20)</f>
        <v>5331.22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</row>
    <row r="20" spans="1:254" s="127" customFormat="1" ht="18" customHeight="1" x14ac:dyDescent="0.25">
      <c r="A20" s="118" t="s">
        <v>23</v>
      </c>
      <c r="B20" s="133" t="s">
        <v>293</v>
      </c>
      <c r="C20" s="120" t="s">
        <v>20</v>
      </c>
      <c r="D20" s="120" t="s">
        <v>29</v>
      </c>
      <c r="E20" s="120" t="s">
        <v>30</v>
      </c>
      <c r="F20" s="120"/>
      <c r="G20" s="121">
        <f>SUM(G21)</f>
        <v>5331.22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</row>
    <row r="21" spans="1:254" ht="16.149999999999999" customHeight="1" x14ac:dyDescent="0.2">
      <c r="A21" s="128" t="s">
        <v>31</v>
      </c>
      <c r="B21" s="134" t="s">
        <v>293</v>
      </c>
      <c r="C21" s="130" t="s">
        <v>20</v>
      </c>
      <c r="D21" s="130" t="s">
        <v>29</v>
      </c>
      <c r="E21" s="130" t="s">
        <v>30</v>
      </c>
      <c r="F21" s="130"/>
      <c r="G21" s="131">
        <f>SUM(G22+G23)</f>
        <v>5331.22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</row>
    <row r="22" spans="1:254" s="127" customFormat="1" ht="53.45" customHeight="1" x14ac:dyDescent="0.2">
      <c r="A22" s="123" t="s">
        <v>294</v>
      </c>
      <c r="B22" s="135" t="s">
        <v>293</v>
      </c>
      <c r="C22" s="125" t="s">
        <v>20</v>
      </c>
      <c r="D22" s="125" t="s">
        <v>29</v>
      </c>
      <c r="E22" s="125" t="s">
        <v>30</v>
      </c>
      <c r="F22" s="125" t="s">
        <v>27</v>
      </c>
      <c r="G22" s="126">
        <v>4620.1000000000004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</row>
    <row r="23" spans="1:254" ht="30.75" customHeight="1" x14ac:dyDescent="0.25">
      <c r="A23" s="123" t="s">
        <v>295</v>
      </c>
      <c r="B23" s="135" t="s">
        <v>293</v>
      </c>
      <c r="C23" s="125" t="s">
        <v>20</v>
      </c>
      <c r="D23" s="125" t="s">
        <v>29</v>
      </c>
      <c r="E23" s="125" t="s">
        <v>30</v>
      </c>
      <c r="F23" s="125" t="s">
        <v>33</v>
      </c>
      <c r="G23" s="126">
        <v>711.12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</row>
    <row r="24" spans="1:254" ht="19.149999999999999" customHeight="1" x14ac:dyDescent="0.2">
      <c r="A24" s="137" t="s">
        <v>296</v>
      </c>
      <c r="B24" s="111" t="s">
        <v>293</v>
      </c>
      <c r="C24" s="130"/>
      <c r="D24" s="130"/>
      <c r="E24" s="130"/>
      <c r="F24" s="130"/>
      <c r="G24" s="112">
        <f>SUM(G25+G91+G114+G178+G185+G254++G278+G288+G302+G308+G83+G79)</f>
        <v>1198876.2000000002</v>
      </c>
    </row>
    <row r="25" spans="1:254" s="136" customFormat="1" ht="18.75" customHeight="1" x14ac:dyDescent="0.25">
      <c r="A25" s="138" t="s">
        <v>19</v>
      </c>
      <c r="B25" s="111" t="s">
        <v>293</v>
      </c>
      <c r="C25" s="139" t="s">
        <v>20</v>
      </c>
      <c r="D25" s="140"/>
      <c r="E25" s="140"/>
      <c r="F25" s="140"/>
      <c r="G25" s="112">
        <f>SUM(G26+G42+G46+G36+G39)</f>
        <v>112409.77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pans="1:254" s="136" customFormat="1" ht="19.149999999999999" customHeight="1" x14ac:dyDescent="0.25">
      <c r="A26" s="113" t="s">
        <v>297</v>
      </c>
      <c r="B26" s="114" t="s">
        <v>293</v>
      </c>
      <c r="C26" s="115" t="s">
        <v>20</v>
      </c>
      <c r="D26" s="115" t="s">
        <v>35</v>
      </c>
      <c r="E26" s="115"/>
      <c r="F26" s="115"/>
      <c r="G26" s="237">
        <f>SUM(G27)</f>
        <v>78758.78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</row>
    <row r="27" spans="1:254" ht="18.600000000000001" customHeight="1" x14ac:dyDescent="0.25">
      <c r="A27" s="118" t="s">
        <v>23</v>
      </c>
      <c r="B27" s="119" t="s">
        <v>293</v>
      </c>
      <c r="C27" s="120" t="s">
        <v>20</v>
      </c>
      <c r="D27" s="120" t="s">
        <v>35</v>
      </c>
      <c r="E27" s="120"/>
      <c r="F27" s="120"/>
      <c r="G27" s="121">
        <f>SUM(G28+G30+G34)</f>
        <v>78758.78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  <c r="IR27" s="141"/>
      <c r="IS27" s="141"/>
      <c r="IT27" s="141"/>
    </row>
    <row r="28" spans="1:254" s="108" customFormat="1" ht="15" x14ac:dyDescent="0.25">
      <c r="A28" s="123" t="s">
        <v>31</v>
      </c>
      <c r="B28" s="135" t="s">
        <v>293</v>
      </c>
      <c r="C28" s="125" t="s">
        <v>20</v>
      </c>
      <c r="D28" s="125" t="s">
        <v>35</v>
      </c>
      <c r="E28" s="125"/>
      <c r="F28" s="125"/>
      <c r="G28" s="126">
        <f>SUM(G29)</f>
        <v>8594.8700000000008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</row>
    <row r="29" spans="1:254" s="87" customFormat="1" ht="51" x14ac:dyDescent="0.2">
      <c r="A29" s="123" t="s">
        <v>294</v>
      </c>
      <c r="B29" s="129" t="s">
        <v>293</v>
      </c>
      <c r="C29" s="125" t="s">
        <v>20</v>
      </c>
      <c r="D29" s="125" t="s">
        <v>35</v>
      </c>
      <c r="E29" s="125" t="s">
        <v>298</v>
      </c>
      <c r="F29" s="125" t="s">
        <v>27</v>
      </c>
      <c r="G29" s="126">
        <v>8594.8700000000008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</row>
    <row r="30" spans="1:254" x14ac:dyDescent="0.2">
      <c r="A30" s="123" t="s">
        <v>31</v>
      </c>
      <c r="B30" s="135" t="s">
        <v>293</v>
      </c>
      <c r="C30" s="125" t="s">
        <v>20</v>
      </c>
      <c r="D30" s="125" t="s">
        <v>35</v>
      </c>
      <c r="E30" s="125"/>
      <c r="F30" s="125"/>
      <c r="G30" s="126">
        <f>SUM(G31+G32+G33)</f>
        <v>67648.45</v>
      </c>
    </row>
    <row r="31" spans="1:254" ht="51" x14ac:dyDescent="0.2">
      <c r="A31" s="123" t="s">
        <v>294</v>
      </c>
      <c r="B31" s="129" t="s">
        <v>293</v>
      </c>
      <c r="C31" s="125" t="s">
        <v>20</v>
      </c>
      <c r="D31" s="125" t="s">
        <v>35</v>
      </c>
      <c r="E31" s="125" t="s">
        <v>30</v>
      </c>
      <c r="F31" s="125" t="s">
        <v>27</v>
      </c>
      <c r="G31" s="126">
        <v>60976.38</v>
      </c>
    </row>
    <row r="32" spans="1:254" ht="25.5" x14ac:dyDescent="0.2">
      <c r="A32" s="123" t="s">
        <v>295</v>
      </c>
      <c r="B32" s="135" t="s">
        <v>293</v>
      </c>
      <c r="C32" s="125" t="s">
        <v>20</v>
      </c>
      <c r="D32" s="125" t="s">
        <v>35</v>
      </c>
      <c r="E32" s="125" t="s">
        <v>30</v>
      </c>
      <c r="F32" s="125" t="s">
        <v>33</v>
      </c>
      <c r="G32" s="126">
        <v>6612.07</v>
      </c>
    </row>
    <row r="33" spans="1:254" ht="15" x14ac:dyDescent="0.25">
      <c r="A33" s="123" t="s">
        <v>41</v>
      </c>
      <c r="B33" s="135" t="s">
        <v>293</v>
      </c>
      <c r="C33" s="135" t="s">
        <v>20</v>
      </c>
      <c r="D33" s="135" t="s">
        <v>35</v>
      </c>
      <c r="E33" s="125" t="s">
        <v>30</v>
      </c>
      <c r="F33" s="135" t="s">
        <v>42</v>
      </c>
      <c r="G33" s="126">
        <v>60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</row>
    <row r="34" spans="1:254" ht="28.9" customHeight="1" x14ac:dyDescent="0.25">
      <c r="A34" s="118" t="s">
        <v>36</v>
      </c>
      <c r="B34" s="133" t="s">
        <v>293</v>
      </c>
      <c r="C34" s="133" t="s">
        <v>20</v>
      </c>
      <c r="D34" s="133" t="s">
        <v>35</v>
      </c>
      <c r="E34" s="133" t="s">
        <v>37</v>
      </c>
      <c r="F34" s="133"/>
      <c r="G34" s="121">
        <f>SUM(G35)</f>
        <v>2515.46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</row>
    <row r="35" spans="1:254" ht="51" x14ac:dyDescent="0.2">
      <c r="A35" s="123" t="s">
        <v>294</v>
      </c>
      <c r="B35" s="129" t="s">
        <v>293</v>
      </c>
      <c r="C35" s="130" t="s">
        <v>20</v>
      </c>
      <c r="D35" s="130" t="s">
        <v>35</v>
      </c>
      <c r="E35" s="144" t="s">
        <v>37</v>
      </c>
      <c r="F35" s="130" t="s">
        <v>27</v>
      </c>
      <c r="G35" s="126">
        <v>2515.46</v>
      </c>
    </row>
    <row r="36" spans="1:254" s="142" customFormat="1" ht="15" x14ac:dyDescent="0.25">
      <c r="A36" s="132" t="s">
        <v>43</v>
      </c>
      <c r="B36" s="111" t="s">
        <v>293</v>
      </c>
      <c r="C36" s="139" t="s">
        <v>20</v>
      </c>
      <c r="D36" s="139" t="s">
        <v>44</v>
      </c>
      <c r="E36" s="111"/>
      <c r="F36" s="139"/>
      <c r="G36" s="112">
        <f>SUM(G37)</f>
        <v>32.700000000000003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  <c r="IT36" s="145"/>
    </row>
    <row r="37" spans="1:254" s="143" customFormat="1" ht="54" x14ac:dyDescent="0.25">
      <c r="A37" s="118" t="s">
        <v>45</v>
      </c>
      <c r="B37" s="133" t="s">
        <v>293</v>
      </c>
      <c r="C37" s="120" t="s">
        <v>20</v>
      </c>
      <c r="D37" s="120" t="s">
        <v>44</v>
      </c>
      <c r="E37" s="133" t="s">
        <v>46</v>
      </c>
      <c r="F37" s="120"/>
      <c r="G37" s="121">
        <f>SUM(G38)</f>
        <v>32.700000000000003</v>
      </c>
    </row>
    <row r="38" spans="1:254" ht="25.5" x14ac:dyDescent="0.2">
      <c r="A38" s="123" t="s">
        <v>295</v>
      </c>
      <c r="B38" s="129" t="s">
        <v>293</v>
      </c>
      <c r="C38" s="130" t="s">
        <v>20</v>
      </c>
      <c r="D38" s="130" t="s">
        <v>44</v>
      </c>
      <c r="E38" s="144" t="s">
        <v>46</v>
      </c>
      <c r="F38" s="130" t="s">
        <v>33</v>
      </c>
      <c r="G38" s="126">
        <v>32.700000000000003</v>
      </c>
    </row>
    <row r="39" spans="1:254" s="145" customFormat="1" ht="28.5" x14ac:dyDescent="0.2">
      <c r="A39" s="132" t="s">
        <v>299</v>
      </c>
      <c r="B39" s="111" t="s">
        <v>293</v>
      </c>
      <c r="C39" s="139" t="s">
        <v>20</v>
      </c>
      <c r="D39" s="139" t="s">
        <v>49</v>
      </c>
      <c r="E39" s="111"/>
      <c r="F39" s="139"/>
      <c r="G39" s="112">
        <f>SUM(G40)</f>
        <v>3110</v>
      </c>
    </row>
    <row r="40" spans="1:254" s="143" customFormat="1" ht="19.899999999999999" customHeight="1" x14ac:dyDescent="0.25">
      <c r="A40" s="118" t="s">
        <v>48</v>
      </c>
      <c r="B40" s="133" t="s">
        <v>293</v>
      </c>
      <c r="C40" s="120" t="s">
        <v>20</v>
      </c>
      <c r="D40" s="120" t="s">
        <v>49</v>
      </c>
      <c r="E40" s="133" t="s">
        <v>50</v>
      </c>
      <c r="F40" s="120"/>
      <c r="G40" s="121">
        <f>SUM(G41)</f>
        <v>3110</v>
      </c>
    </row>
    <row r="41" spans="1:254" s="127" customFormat="1" x14ac:dyDescent="0.2">
      <c r="A41" s="123" t="s">
        <v>41</v>
      </c>
      <c r="B41" s="135" t="s">
        <v>293</v>
      </c>
      <c r="C41" s="125" t="s">
        <v>20</v>
      </c>
      <c r="D41" s="125" t="s">
        <v>49</v>
      </c>
      <c r="E41" s="135" t="s">
        <v>50</v>
      </c>
      <c r="F41" s="125" t="s">
        <v>42</v>
      </c>
      <c r="G41" s="126">
        <v>3110</v>
      </c>
    </row>
    <row r="42" spans="1:254" s="145" customFormat="1" ht="15" x14ac:dyDescent="0.25">
      <c r="A42" s="138" t="s">
        <v>51</v>
      </c>
      <c r="B42" s="146" t="s">
        <v>293</v>
      </c>
      <c r="C42" s="111" t="s">
        <v>20</v>
      </c>
      <c r="D42" s="111" t="s">
        <v>52</v>
      </c>
      <c r="E42" s="111"/>
      <c r="F42" s="111"/>
      <c r="G42" s="112">
        <f>SUM(G43)</f>
        <v>5300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</row>
    <row r="43" spans="1:254" s="143" customFormat="1" ht="13.5" x14ac:dyDescent="0.25">
      <c r="A43" s="147" t="s">
        <v>51</v>
      </c>
      <c r="B43" s="115" t="s">
        <v>293</v>
      </c>
      <c r="C43" s="133" t="s">
        <v>20</v>
      </c>
      <c r="D43" s="133" t="s">
        <v>52</v>
      </c>
      <c r="E43" s="133" t="s">
        <v>300</v>
      </c>
      <c r="F43" s="133"/>
      <c r="G43" s="121">
        <f>SUM(G44)</f>
        <v>5300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</row>
    <row r="44" spans="1:254" ht="25.5" x14ac:dyDescent="0.2">
      <c r="A44" s="123" t="s">
        <v>53</v>
      </c>
      <c r="B44" s="125" t="s">
        <v>293</v>
      </c>
      <c r="C44" s="135" t="s">
        <v>20</v>
      </c>
      <c r="D44" s="135" t="s">
        <v>52</v>
      </c>
      <c r="E44" s="135" t="s">
        <v>54</v>
      </c>
      <c r="F44" s="135"/>
      <c r="G44" s="126">
        <f>SUM(G45)</f>
        <v>5300</v>
      </c>
    </row>
    <row r="45" spans="1:254" x14ac:dyDescent="0.2">
      <c r="A45" s="128" t="s">
        <v>41</v>
      </c>
      <c r="B45" s="148" t="s">
        <v>293</v>
      </c>
      <c r="C45" s="144" t="s">
        <v>20</v>
      </c>
      <c r="D45" s="144" t="s">
        <v>52</v>
      </c>
      <c r="E45" s="144" t="s">
        <v>300</v>
      </c>
      <c r="F45" s="144" t="s">
        <v>42</v>
      </c>
      <c r="G45" s="131">
        <v>5300</v>
      </c>
    </row>
    <row r="46" spans="1:254" ht="14.25" x14ac:dyDescent="0.2">
      <c r="A46" s="138" t="s">
        <v>55</v>
      </c>
      <c r="B46" s="115" t="s">
        <v>293</v>
      </c>
      <c r="C46" s="111" t="s">
        <v>20</v>
      </c>
      <c r="D46" s="111" t="s">
        <v>56</v>
      </c>
      <c r="E46" s="111"/>
      <c r="F46" s="111"/>
      <c r="G46" s="112">
        <f>SUM(G47+G59+G64+G52+G57+G77)</f>
        <v>25208.29</v>
      </c>
    </row>
    <row r="47" spans="1:254" ht="21.6" customHeight="1" x14ac:dyDescent="0.25">
      <c r="A47" s="118" t="s">
        <v>23</v>
      </c>
      <c r="B47" s="119" t="s">
        <v>293</v>
      </c>
      <c r="C47" s="120" t="s">
        <v>20</v>
      </c>
      <c r="D47" s="120" t="s">
        <v>56</v>
      </c>
      <c r="E47" s="120" t="s">
        <v>57</v>
      </c>
      <c r="F47" s="120"/>
      <c r="G47" s="121">
        <f>SUM(G48)</f>
        <v>1610.8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</row>
    <row r="48" spans="1:254" ht="21.6" customHeight="1" x14ac:dyDescent="0.2">
      <c r="A48" s="128" t="s">
        <v>58</v>
      </c>
      <c r="B48" s="129" t="s">
        <v>293</v>
      </c>
      <c r="C48" s="130" t="s">
        <v>59</v>
      </c>
      <c r="D48" s="130" t="s">
        <v>56</v>
      </c>
      <c r="E48" s="130" t="s">
        <v>57</v>
      </c>
      <c r="F48" s="130"/>
      <c r="G48" s="131">
        <f>SUM(G49+G50+G51)</f>
        <v>1610.8</v>
      </c>
    </row>
    <row r="49" spans="1:254" ht="51" x14ac:dyDescent="0.2">
      <c r="A49" s="123" t="s">
        <v>294</v>
      </c>
      <c r="B49" s="135" t="s">
        <v>293</v>
      </c>
      <c r="C49" s="125" t="s">
        <v>20</v>
      </c>
      <c r="D49" s="125" t="s">
        <v>56</v>
      </c>
      <c r="E49" s="125" t="s">
        <v>57</v>
      </c>
      <c r="F49" s="125" t="s">
        <v>27</v>
      </c>
      <c r="G49" s="126">
        <v>1188.3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  <c r="IP49" s="149"/>
      <c r="IQ49" s="149"/>
      <c r="IR49" s="149"/>
      <c r="IS49" s="149"/>
      <c r="IT49" s="149"/>
    </row>
    <row r="50" spans="1:254" s="122" customFormat="1" ht="25.9" customHeight="1" x14ac:dyDescent="0.25">
      <c r="A50" s="123" t="s">
        <v>295</v>
      </c>
      <c r="B50" s="135" t="s">
        <v>293</v>
      </c>
      <c r="C50" s="125" t="s">
        <v>20</v>
      </c>
      <c r="D50" s="125" t="s">
        <v>56</v>
      </c>
      <c r="E50" s="125" t="s">
        <v>57</v>
      </c>
      <c r="F50" s="125" t="s">
        <v>33</v>
      </c>
      <c r="G50" s="126">
        <v>304.02</v>
      </c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</row>
    <row r="51" spans="1:254" ht="50.45" customHeight="1" x14ac:dyDescent="0.2">
      <c r="A51" s="123" t="s">
        <v>294</v>
      </c>
      <c r="B51" s="135" t="s">
        <v>293</v>
      </c>
      <c r="C51" s="125" t="s">
        <v>20</v>
      </c>
      <c r="D51" s="125" t="s">
        <v>56</v>
      </c>
      <c r="E51" s="125" t="s">
        <v>301</v>
      </c>
      <c r="F51" s="125" t="s">
        <v>27</v>
      </c>
      <c r="G51" s="126">
        <v>118.48</v>
      </c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</row>
    <row r="52" spans="1:254" s="149" customFormat="1" ht="27" x14ac:dyDescent="0.25">
      <c r="A52" s="118" t="s">
        <v>61</v>
      </c>
      <c r="B52" s="133" t="s">
        <v>293</v>
      </c>
      <c r="C52" s="133" t="s">
        <v>20</v>
      </c>
      <c r="D52" s="133" t="s">
        <v>56</v>
      </c>
      <c r="E52" s="133" t="s">
        <v>62</v>
      </c>
      <c r="F52" s="133"/>
      <c r="G52" s="121">
        <f>SUM(G53)</f>
        <v>964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</row>
    <row r="53" spans="1:254" s="127" customFormat="1" ht="38.25" x14ac:dyDescent="0.2">
      <c r="A53" s="150" t="s">
        <v>63</v>
      </c>
      <c r="B53" s="129" t="s">
        <v>293</v>
      </c>
      <c r="C53" s="135" t="s">
        <v>20</v>
      </c>
      <c r="D53" s="135" t="s">
        <v>56</v>
      </c>
      <c r="E53" s="135" t="s">
        <v>62</v>
      </c>
      <c r="F53" s="135"/>
      <c r="G53" s="126">
        <f>SUM(G54+G56+G55)</f>
        <v>964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</row>
    <row r="54" spans="1:254" s="127" customFormat="1" ht="57" customHeight="1" x14ac:dyDescent="0.2">
      <c r="A54" s="128" t="s">
        <v>294</v>
      </c>
      <c r="B54" s="144" t="s">
        <v>293</v>
      </c>
      <c r="C54" s="130" t="s">
        <v>20</v>
      </c>
      <c r="D54" s="130" t="s">
        <v>56</v>
      </c>
      <c r="E54" s="144" t="s">
        <v>62</v>
      </c>
      <c r="F54" s="130" t="s">
        <v>27</v>
      </c>
      <c r="G54" s="131">
        <v>571.1</v>
      </c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</row>
    <row r="55" spans="1:254" s="127" customFormat="1" ht="55.5" customHeight="1" x14ac:dyDescent="0.2">
      <c r="A55" s="128" t="s">
        <v>294</v>
      </c>
      <c r="B55" s="144" t="s">
        <v>293</v>
      </c>
      <c r="C55" s="130" t="s">
        <v>20</v>
      </c>
      <c r="D55" s="130" t="s">
        <v>56</v>
      </c>
      <c r="E55" s="130" t="s">
        <v>302</v>
      </c>
      <c r="F55" s="130" t="s">
        <v>27</v>
      </c>
      <c r="G55" s="131">
        <v>178.4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</row>
    <row r="56" spans="1:254" ht="25.5" x14ac:dyDescent="0.2">
      <c r="A56" s="128" t="s">
        <v>295</v>
      </c>
      <c r="B56" s="144" t="s">
        <v>293</v>
      </c>
      <c r="C56" s="130" t="s">
        <v>20</v>
      </c>
      <c r="D56" s="130" t="s">
        <v>56</v>
      </c>
      <c r="E56" s="144" t="s">
        <v>62</v>
      </c>
      <c r="F56" s="130" t="s">
        <v>33</v>
      </c>
      <c r="G56" s="131">
        <v>214.5</v>
      </c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  <c r="IN56" s="145"/>
      <c r="IO56" s="145"/>
      <c r="IP56" s="145"/>
      <c r="IQ56" s="145"/>
      <c r="IR56" s="145"/>
      <c r="IS56" s="145"/>
      <c r="IT56" s="145"/>
    </row>
    <row r="57" spans="1:254" s="143" customFormat="1" ht="54" customHeight="1" x14ac:dyDescent="0.25">
      <c r="A57" s="123" t="s">
        <v>65</v>
      </c>
      <c r="B57" s="135" t="s">
        <v>293</v>
      </c>
      <c r="C57" s="125" t="s">
        <v>20</v>
      </c>
      <c r="D57" s="125" t="s">
        <v>56</v>
      </c>
      <c r="E57" s="125" t="s">
        <v>66</v>
      </c>
      <c r="F57" s="125"/>
      <c r="G57" s="126">
        <f>SUM(G58)</f>
        <v>0.22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141"/>
      <c r="FW57" s="141"/>
      <c r="FX57" s="141"/>
      <c r="FY57" s="141"/>
      <c r="FZ57" s="141"/>
      <c r="GA57" s="141"/>
      <c r="GB57" s="141"/>
      <c r="GC57" s="141"/>
      <c r="GD57" s="141"/>
      <c r="GE57" s="141"/>
      <c r="GF57" s="141"/>
      <c r="GG57" s="141"/>
      <c r="GH57" s="141"/>
      <c r="GI57" s="141"/>
      <c r="GJ57" s="141"/>
      <c r="GK57" s="141"/>
      <c r="GL57" s="141"/>
      <c r="GM57" s="141"/>
      <c r="GN57" s="141"/>
      <c r="GO57" s="141"/>
      <c r="GP57" s="141"/>
      <c r="GQ57" s="141"/>
      <c r="GR57" s="141"/>
      <c r="GS57" s="141"/>
      <c r="GT57" s="141"/>
      <c r="GU57" s="141"/>
      <c r="GV57" s="141"/>
      <c r="GW57" s="141"/>
      <c r="GX57" s="141"/>
      <c r="GY57" s="141"/>
      <c r="GZ57" s="141"/>
      <c r="HA57" s="141"/>
      <c r="HB57" s="141"/>
      <c r="HC57" s="141"/>
      <c r="HD57" s="141"/>
      <c r="HE57" s="141"/>
      <c r="HF57" s="141"/>
      <c r="HG57" s="141"/>
      <c r="HH57" s="141"/>
      <c r="HI57" s="141"/>
      <c r="HJ57" s="141"/>
      <c r="HK57" s="141"/>
      <c r="HL57" s="141"/>
      <c r="HM57" s="141"/>
      <c r="HN57" s="141"/>
      <c r="HO57" s="141"/>
      <c r="HP57" s="141"/>
      <c r="HQ57" s="141"/>
      <c r="HR57" s="141"/>
      <c r="HS57" s="141"/>
      <c r="HT57" s="141"/>
      <c r="HU57" s="141"/>
      <c r="HV57" s="141"/>
      <c r="HW57" s="141"/>
      <c r="HX57" s="141"/>
      <c r="HY57" s="141"/>
      <c r="HZ57" s="141"/>
      <c r="IA57" s="141"/>
      <c r="IB57" s="141"/>
      <c r="IC57" s="141"/>
      <c r="ID57" s="141"/>
      <c r="IE57" s="141"/>
      <c r="IF57" s="141"/>
      <c r="IG57" s="141"/>
      <c r="IH57" s="141"/>
      <c r="II57" s="141"/>
      <c r="IJ57" s="141"/>
      <c r="IK57" s="141"/>
      <c r="IL57" s="141"/>
      <c r="IM57" s="141"/>
      <c r="IN57" s="141"/>
      <c r="IO57" s="141"/>
      <c r="IP57" s="141"/>
      <c r="IQ57" s="141"/>
      <c r="IR57" s="141"/>
      <c r="IS57" s="141"/>
      <c r="IT57" s="141"/>
    </row>
    <row r="58" spans="1:254" s="87" customFormat="1" ht="51" x14ac:dyDescent="0.2">
      <c r="A58" s="128" t="s">
        <v>294</v>
      </c>
      <c r="B58" s="144" t="s">
        <v>293</v>
      </c>
      <c r="C58" s="130" t="s">
        <v>20</v>
      </c>
      <c r="D58" s="130" t="s">
        <v>56</v>
      </c>
      <c r="E58" s="130" t="s">
        <v>66</v>
      </c>
      <c r="F58" s="130" t="s">
        <v>27</v>
      </c>
      <c r="G58" s="131">
        <v>0.22</v>
      </c>
    </row>
    <row r="59" spans="1:254" s="145" customFormat="1" ht="27" customHeight="1" x14ac:dyDescent="0.25">
      <c r="A59" s="118" t="s">
        <v>303</v>
      </c>
      <c r="B59" s="133" t="s">
        <v>293</v>
      </c>
      <c r="C59" s="120" t="s">
        <v>20</v>
      </c>
      <c r="D59" s="120" t="s">
        <v>56</v>
      </c>
      <c r="E59" s="120"/>
      <c r="F59" s="120"/>
      <c r="G59" s="121">
        <f>SUM(G60)</f>
        <v>5822.55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</row>
    <row r="60" spans="1:254" s="141" customFormat="1" ht="18.75" customHeight="1" x14ac:dyDescent="0.25">
      <c r="A60" s="151" t="s">
        <v>69</v>
      </c>
      <c r="B60" s="129" t="s">
        <v>293</v>
      </c>
      <c r="C60" s="130" t="s">
        <v>20</v>
      </c>
      <c r="D60" s="130" t="s">
        <v>56</v>
      </c>
      <c r="E60" s="130" t="s">
        <v>68</v>
      </c>
      <c r="F60" s="130"/>
      <c r="G60" s="131">
        <f>SUM(G61+G63+G62)</f>
        <v>5822.55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</row>
    <row r="61" spans="1:254" s="87" customFormat="1" ht="25.15" customHeight="1" x14ac:dyDescent="0.25">
      <c r="A61" s="123" t="s">
        <v>295</v>
      </c>
      <c r="B61" s="135" t="s">
        <v>293</v>
      </c>
      <c r="C61" s="125" t="s">
        <v>20</v>
      </c>
      <c r="D61" s="125" t="s">
        <v>56</v>
      </c>
      <c r="E61" s="125" t="s">
        <v>70</v>
      </c>
      <c r="F61" s="125" t="s">
        <v>33</v>
      </c>
      <c r="G61" s="126">
        <v>2900.15</v>
      </c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2"/>
      <c r="FM61" s="152"/>
      <c r="FN61" s="152"/>
      <c r="FO61" s="152"/>
      <c r="FP61" s="152"/>
      <c r="FQ61" s="152"/>
      <c r="FR61" s="152"/>
      <c r="FS61" s="152"/>
      <c r="FT61" s="152"/>
      <c r="FU61" s="152"/>
      <c r="FV61" s="152"/>
      <c r="FW61" s="152"/>
      <c r="FX61" s="152"/>
      <c r="FY61" s="152"/>
      <c r="FZ61" s="152"/>
      <c r="GA61" s="152"/>
      <c r="GB61" s="152"/>
      <c r="GC61" s="152"/>
      <c r="GD61" s="152"/>
      <c r="GE61" s="152"/>
      <c r="GF61" s="152"/>
      <c r="GG61" s="152"/>
      <c r="GH61" s="152"/>
      <c r="GI61" s="152"/>
      <c r="GJ61" s="152"/>
      <c r="GK61" s="152"/>
      <c r="GL61" s="152"/>
      <c r="GM61" s="152"/>
      <c r="GN61" s="152"/>
      <c r="GO61" s="152"/>
      <c r="GP61" s="152"/>
      <c r="GQ61" s="152"/>
      <c r="GR61" s="152"/>
      <c r="GS61" s="152"/>
      <c r="GT61" s="152"/>
      <c r="GU61" s="152"/>
      <c r="GV61" s="152"/>
      <c r="GW61" s="152"/>
      <c r="GX61" s="152"/>
      <c r="GY61" s="152"/>
      <c r="GZ61" s="152"/>
      <c r="HA61" s="152"/>
      <c r="HB61" s="152"/>
      <c r="HC61" s="152"/>
      <c r="HD61" s="152"/>
      <c r="HE61" s="152"/>
      <c r="HF61" s="152"/>
      <c r="HG61" s="152"/>
      <c r="HH61" s="152"/>
      <c r="HI61" s="152"/>
      <c r="HJ61" s="152"/>
      <c r="HK61" s="152"/>
      <c r="HL61" s="152"/>
      <c r="HM61" s="152"/>
      <c r="HN61" s="152"/>
      <c r="HO61" s="152"/>
      <c r="HP61" s="152"/>
      <c r="HQ61" s="152"/>
      <c r="HR61" s="152"/>
      <c r="HS61" s="152"/>
      <c r="HT61" s="152"/>
      <c r="HU61" s="152"/>
      <c r="HV61" s="152"/>
      <c r="HW61" s="152"/>
      <c r="HX61" s="152"/>
      <c r="HY61" s="152"/>
      <c r="HZ61" s="152"/>
      <c r="IA61" s="152"/>
      <c r="IB61" s="152"/>
      <c r="IC61" s="152"/>
      <c r="ID61" s="152"/>
      <c r="IE61" s="152"/>
      <c r="IF61" s="152"/>
      <c r="IG61" s="152"/>
      <c r="IH61" s="152"/>
      <c r="II61" s="152"/>
      <c r="IJ61" s="152"/>
      <c r="IK61" s="152"/>
      <c r="IL61" s="152"/>
      <c r="IM61" s="152"/>
      <c r="IN61" s="152"/>
      <c r="IO61" s="152"/>
      <c r="IP61" s="152"/>
      <c r="IQ61" s="152"/>
      <c r="IR61" s="152"/>
      <c r="IS61" s="152"/>
      <c r="IT61" s="152"/>
    </row>
    <row r="62" spans="1:254" ht="18" customHeight="1" x14ac:dyDescent="0.25">
      <c r="A62" s="123" t="s">
        <v>41</v>
      </c>
      <c r="B62" s="135" t="s">
        <v>293</v>
      </c>
      <c r="C62" s="125" t="s">
        <v>20</v>
      </c>
      <c r="D62" s="125" t="s">
        <v>56</v>
      </c>
      <c r="E62" s="125" t="s">
        <v>70</v>
      </c>
      <c r="F62" s="125" t="s">
        <v>42</v>
      </c>
      <c r="G62" s="126">
        <v>200.5</v>
      </c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52"/>
      <c r="DI62" s="152"/>
      <c r="DJ62" s="152"/>
      <c r="DK62" s="152"/>
      <c r="DL62" s="152"/>
      <c r="DM62" s="152"/>
      <c r="DN62" s="152"/>
      <c r="DO62" s="152"/>
      <c r="DP62" s="152"/>
      <c r="DQ62" s="152"/>
      <c r="DR62" s="152"/>
      <c r="DS62" s="152"/>
      <c r="DT62" s="152"/>
      <c r="DU62" s="152"/>
      <c r="DV62" s="152"/>
      <c r="DW62" s="152"/>
      <c r="DX62" s="152"/>
      <c r="DY62" s="152"/>
      <c r="DZ62" s="152"/>
      <c r="EA62" s="152"/>
      <c r="EB62" s="152"/>
      <c r="EC62" s="152"/>
      <c r="ED62" s="152"/>
      <c r="EE62" s="152"/>
      <c r="EF62" s="152"/>
      <c r="EG62" s="152"/>
      <c r="EH62" s="152"/>
      <c r="EI62" s="152"/>
      <c r="EJ62" s="152"/>
      <c r="EK62" s="152"/>
      <c r="EL62" s="152"/>
      <c r="EM62" s="152"/>
      <c r="EN62" s="152"/>
      <c r="EO62" s="152"/>
      <c r="EP62" s="152"/>
      <c r="EQ62" s="152"/>
      <c r="ER62" s="152"/>
      <c r="ES62" s="152"/>
      <c r="ET62" s="152"/>
      <c r="EU62" s="152"/>
      <c r="EV62" s="152"/>
      <c r="EW62" s="152"/>
      <c r="EX62" s="152"/>
      <c r="EY62" s="152"/>
      <c r="EZ62" s="152"/>
      <c r="FA62" s="152"/>
      <c r="FB62" s="152"/>
      <c r="FC62" s="152"/>
      <c r="FD62" s="152"/>
      <c r="FE62" s="152"/>
      <c r="FF62" s="152"/>
      <c r="FG62" s="152"/>
      <c r="FH62" s="152"/>
      <c r="FI62" s="152"/>
      <c r="FJ62" s="152"/>
      <c r="FK62" s="152"/>
      <c r="FL62" s="152"/>
      <c r="FM62" s="152"/>
      <c r="FN62" s="152"/>
      <c r="FO62" s="152"/>
      <c r="FP62" s="152"/>
      <c r="FQ62" s="152"/>
      <c r="FR62" s="152"/>
      <c r="FS62" s="152"/>
      <c r="FT62" s="152"/>
      <c r="FU62" s="152"/>
      <c r="FV62" s="152"/>
      <c r="FW62" s="152"/>
      <c r="FX62" s="152"/>
      <c r="FY62" s="152"/>
      <c r="FZ62" s="152"/>
      <c r="GA62" s="152"/>
      <c r="GB62" s="152"/>
      <c r="GC62" s="152"/>
      <c r="GD62" s="152"/>
      <c r="GE62" s="152"/>
      <c r="GF62" s="152"/>
      <c r="GG62" s="152"/>
      <c r="GH62" s="152"/>
      <c r="GI62" s="152"/>
      <c r="GJ62" s="152"/>
      <c r="GK62" s="152"/>
      <c r="GL62" s="152"/>
      <c r="GM62" s="152"/>
      <c r="GN62" s="152"/>
      <c r="GO62" s="152"/>
      <c r="GP62" s="152"/>
      <c r="GQ62" s="152"/>
      <c r="GR62" s="152"/>
      <c r="GS62" s="152"/>
      <c r="GT62" s="152"/>
      <c r="GU62" s="152"/>
      <c r="GV62" s="152"/>
      <c r="GW62" s="152"/>
      <c r="GX62" s="152"/>
      <c r="GY62" s="152"/>
      <c r="GZ62" s="152"/>
      <c r="HA62" s="152"/>
      <c r="HB62" s="152"/>
      <c r="HC62" s="152"/>
      <c r="HD62" s="152"/>
      <c r="HE62" s="152"/>
      <c r="HF62" s="152"/>
      <c r="HG62" s="152"/>
      <c r="HH62" s="152"/>
      <c r="HI62" s="152"/>
      <c r="HJ62" s="152"/>
      <c r="HK62" s="152"/>
      <c r="HL62" s="152"/>
      <c r="HM62" s="152"/>
      <c r="HN62" s="152"/>
      <c r="HO62" s="152"/>
      <c r="HP62" s="152"/>
      <c r="HQ62" s="152"/>
      <c r="HR62" s="152"/>
      <c r="HS62" s="152"/>
      <c r="HT62" s="152"/>
      <c r="HU62" s="152"/>
      <c r="HV62" s="152"/>
      <c r="HW62" s="152"/>
      <c r="HX62" s="152"/>
      <c r="HY62" s="152"/>
      <c r="HZ62" s="152"/>
      <c r="IA62" s="152"/>
      <c r="IB62" s="152"/>
      <c r="IC62" s="152"/>
      <c r="ID62" s="152"/>
      <c r="IE62" s="152"/>
      <c r="IF62" s="152"/>
      <c r="IG62" s="152"/>
      <c r="IH62" s="152"/>
      <c r="II62" s="152"/>
      <c r="IJ62" s="152"/>
      <c r="IK62" s="152"/>
      <c r="IL62" s="152"/>
      <c r="IM62" s="152"/>
      <c r="IN62" s="152"/>
      <c r="IO62" s="152"/>
      <c r="IP62" s="152"/>
      <c r="IQ62" s="152"/>
      <c r="IR62" s="152"/>
      <c r="IS62" s="152"/>
      <c r="IT62" s="152"/>
    </row>
    <row r="63" spans="1:254" s="149" customFormat="1" ht="18.75" customHeight="1" x14ac:dyDescent="0.25">
      <c r="A63" s="123" t="s">
        <v>41</v>
      </c>
      <c r="B63" s="135" t="s">
        <v>293</v>
      </c>
      <c r="C63" s="125" t="s">
        <v>20</v>
      </c>
      <c r="D63" s="125" t="s">
        <v>56</v>
      </c>
      <c r="E63" s="125" t="s">
        <v>71</v>
      </c>
      <c r="F63" s="125" t="s">
        <v>42</v>
      </c>
      <c r="G63" s="126">
        <v>2721.9</v>
      </c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  <c r="DT63" s="152"/>
      <c r="DU63" s="152"/>
      <c r="DV63" s="152"/>
      <c r="DW63" s="152"/>
      <c r="DX63" s="152"/>
      <c r="DY63" s="152"/>
      <c r="DZ63" s="152"/>
      <c r="EA63" s="152"/>
      <c r="EB63" s="152"/>
      <c r="EC63" s="152"/>
      <c r="ED63" s="152"/>
      <c r="EE63" s="152"/>
      <c r="EF63" s="152"/>
      <c r="EG63" s="152"/>
      <c r="EH63" s="152"/>
      <c r="EI63" s="152"/>
      <c r="EJ63" s="152"/>
      <c r="EK63" s="152"/>
      <c r="EL63" s="152"/>
      <c r="EM63" s="152"/>
      <c r="EN63" s="152"/>
      <c r="EO63" s="152"/>
      <c r="EP63" s="152"/>
      <c r="EQ63" s="152"/>
      <c r="ER63" s="152"/>
      <c r="ES63" s="152"/>
      <c r="ET63" s="152"/>
      <c r="EU63" s="152"/>
      <c r="EV63" s="152"/>
      <c r="EW63" s="152"/>
      <c r="EX63" s="152"/>
      <c r="EY63" s="152"/>
      <c r="EZ63" s="152"/>
      <c r="FA63" s="152"/>
      <c r="FB63" s="152"/>
      <c r="FC63" s="152"/>
      <c r="FD63" s="152"/>
      <c r="FE63" s="152"/>
      <c r="FF63" s="152"/>
      <c r="FG63" s="152"/>
      <c r="FH63" s="152"/>
      <c r="FI63" s="152"/>
      <c r="FJ63" s="152"/>
      <c r="FK63" s="152"/>
      <c r="FL63" s="152"/>
      <c r="FM63" s="152"/>
      <c r="FN63" s="152"/>
      <c r="FO63" s="152"/>
      <c r="FP63" s="152"/>
      <c r="FQ63" s="152"/>
      <c r="FR63" s="152"/>
      <c r="FS63" s="152"/>
      <c r="FT63" s="152"/>
      <c r="FU63" s="152"/>
      <c r="FV63" s="152"/>
      <c r="FW63" s="152"/>
      <c r="FX63" s="152"/>
      <c r="FY63" s="152"/>
      <c r="FZ63" s="152"/>
      <c r="GA63" s="152"/>
      <c r="GB63" s="152"/>
      <c r="GC63" s="152"/>
      <c r="GD63" s="152"/>
      <c r="GE63" s="152"/>
      <c r="GF63" s="152"/>
      <c r="GG63" s="152"/>
      <c r="GH63" s="152"/>
      <c r="GI63" s="152"/>
      <c r="GJ63" s="152"/>
      <c r="GK63" s="152"/>
      <c r="GL63" s="152"/>
      <c r="GM63" s="152"/>
      <c r="GN63" s="152"/>
      <c r="GO63" s="152"/>
      <c r="GP63" s="152"/>
      <c r="GQ63" s="152"/>
      <c r="GR63" s="152"/>
      <c r="GS63" s="152"/>
      <c r="GT63" s="152"/>
      <c r="GU63" s="152"/>
      <c r="GV63" s="152"/>
      <c r="GW63" s="152"/>
      <c r="GX63" s="152"/>
      <c r="GY63" s="152"/>
      <c r="GZ63" s="152"/>
      <c r="HA63" s="152"/>
      <c r="HB63" s="152"/>
      <c r="HC63" s="152"/>
      <c r="HD63" s="152"/>
      <c r="HE63" s="152"/>
      <c r="HF63" s="152"/>
      <c r="HG63" s="152"/>
      <c r="HH63" s="152"/>
      <c r="HI63" s="152"/>
      <c r="HJ63" s="152"/>
      <c r="HK63" s="152"/>
      <c r="HL63" s="152"/>
      <c r="HM63" s="152"/>
      <c r="HN63" s="152"/>
      <c r="HO63" s="152"/>
      <c r="HP63" s="152"/>
      <c r="HQ63" s="152"/>
      <c r="HR63" s="152"/>
      <c r="HS63" s="152"/>
      <c r="HT63" s="152"/>
      <c r="HU63" s="152"/>
      <c r="HV63" s="152"/>
      <c r="HW63" s="152"/>
      <c r="HX63" s="152"/>
      <c r="HY63" s="152"/>
      <c r="HZ63" s="152"/>
      <c r="IA63" s="152"/>
      <c r="IB63" s="152"/>
      <c r="IC63" s="152"/>
      <c r="ID63" s="152"/>
      <c r="IE63" s="152"/>
      <c r="IF63" s="152"/>
      <c r="IG63" s="152"/>
      <c r="IH63" s="152"/>
      <c r="II63" s="152"/>
      <c r="IJ63" s="152"/>
      <c r="IK63" s="152"/>
      <c r="IL63" s="152"/>
      <c r="IM63" s="152"/>
      <c r="IN63" s="152"/>
      <c r="IO63" s="152"/>
      <c r="IP63" s="152"/>
      <c r="IQ63" s="152"/>
      <c r="IR63" s="152"/>
      <c r="IS63" s="152"/>
      <c r="IT63" s="152"/>
    </row>
    <row r="64" spans="1:254" s="152" customFormat="1" ht="13.5" x14ac:dyDescent="0.25">
      <c r="A64" s="118" t="s">
        <v>77</v>
      </c>
      <c r="B64" s="133" t="s">
        <v>293</v>
      </c>
      <c r="C64" s="133" t="s">
        <v>20</v>
      </c>
      <c r="D64" s="133" t="s">
        <v>56</v>
      </c>
      <c r="E64" s="133" t="s">
        <v>78</v>
      </c>
      <c r="F64" s="120"/>
      <c r="G64" s="121">
        <f>SUM(G65+G67+G75)</f>
        <v>16330.31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</row>
    <row r="65" spans="1:254" s="152" customFormat="1" ht="27.6" customHeight="1" x14ac:dyDescent="0.25">
      <c r="A65" s="128" t="s">
        <v>304</v>
      </c>
      <c r="B65" s="129" t="s">
        <v>293</v>
      </c>
      <c r="C65" s="144" t="s">
        <v>20</v>
      </c>
      <c r="D65" s="144" t="s">
        <v>56</v>
      </c>
      <c r="E65" s="144" t="s">
        <v>305</v>
      </c>
      <c r="F65" s="144"/>
      <c r="G65" s="131">
        <f>SUM(G66)</f>
        <v>115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</row>
    <row r="66" spans="1:254" s="152" customFormat="1" ht="26.25" x14ac:dyDescent="0.25">
      <c r="A66" s="123" t="s">
        <v>295</v>
      </c>
      <c r="B66" s="129" t="s">
        <v>293</v>
      </c>
      <c r="C66" s="135" t="s">
        <v>20</v>
      </c>
      <c r="D66" s="135" t="s">
        <v>56</v>
      </c>
      <c r="E66" s="135" t="s">
        <v>305</v>
      </c>
      <c r="F66" s="135" t="s">
        <v>33</v>
      </c>
      <c r="G66" s="126">
        <v>115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</row>
    <row r="67" spans="1:254" ht="44.25" customHeight="1" x14ac:dyDescent="0.2">
      <c r="A67" s="128" t="s">
        <v>82</v>
      </c>
      <c r="B67" s="144" t="s">
        <v>293</v>
      </c>
      <c r="C67" s="144" t="s">
        <v>20</v>
      </c>
      <c r="D67" s="144" t="s">
        <v>56</v>
      </c>
      <c r="E67" s="144" t="s">
        <v>84</v>
      </c>
      <c r="F67" s="144"/>
      <c r="G67" s="131">
        <f>SUM(G68:G74)</f>
        <v>16125.31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</row>
    <row r="68" spans="1:254" ht="25.5" x14ac:dyDescent="0.2">
      <c r="A68" s="123" t="s">
        <v>295</v>
      </c>
      <c r="B68" s="129" t="s">
        <v>293</v>
      </c>
      <c r="C68" s="135" t="s">
        <v>20</v>
      </c>
      <c r="D68" s="135" t="s">
        <v>56</v>
      </c>
      <c r="E68" s="135" t="s">
        <v>84</v>
      </c>
      <c r="F68" s="135" t="s">
        <v>33</v>
      </c>
      <c r="G68" s="126">
        <v>3121.29</v>
      </c>
    </row>
    <row r="69" spans="1:254" ht="25.5" x14ac:dyDescent="0.2">
      <c r="A69" s="123" t="s">
        <v>318</v>
      </c>
      <c r="B69" s="129" t="s">
        <v>293</v>
      </c>
      <c r="C69" s="135" t="s">
        <v>20</v>
      </c>
      <c r="D69" s="135" t="s">
        <v>56</v>
      </c>
      <c r="E69" s="135" t="s">
        <v>84</v>
      </c>
      <c r="F69" s="135" t="s">
        <v>124</v>
      </c>
      <c r="G69" s="126">
        <v>1511.21</v>
      </c>
    </row>
    <row r="70" spans="1:254" ht="25.5" x14ac:dyDescent="0.2">
      <c r="A70" s="123" t="s">
        <v>97</v>
      </c>
      <c r="B70" s="129" t="s">
        <v>293</v>
      </c>
      <c r="C70" s="135" t="s">
        <v>20</v>
      </c>
      <c r="D70" s="135" t="s">
        <v>56</v>
      </c>
      <c r="E70" s="135" t="s">
        <v>84</v>
      </c>
      <c r="F70" s="135" t="s">
        <v>98</v>
      </c>
      <c r="G70" s="126">
        <v>15</v>
      </c>
    </row>
    <row r="71" spans="1:254" s="127" customFormat="1" ht="51" x14ac:dyDescent="0.2">
      <c r="A71" s="123" t="s">
        <v>294</v>
      </c>
      <c r="B71" s="135" t="s">
        <v>293</v>
      </c>
      <c r="C71" s="135" t="s">
        <v>20</v>
      </c>
      <c r="D71" s="135" t="s">
        <v>56</v>
      </c>
      <c r="E71" s="135" t="s">
        <v>346</v>
      </c>
      <c r="F71" s="135" t="s">
        <v>27</v>
      </c>
      <c r="G71" s="126">
        <v>216.13</v>
      </c>
    </row>
    <row r="72" spans="1:254" ht="25.5" x14ac:dyDescent="0.2">
      <c r="A72" s="123" t="s">
        <v>295</v>
      </c>
      <c r="B72" s="129" t="s">
        <v>293</v>
      </c>
      <c r="C72" s="135" t="s">
        <v>20</v>
      </c>
      <c r="D72" s="135" t="s">
        <v>56</v>
      </c>
      <c r="E72" s="135" t="s">
        <v>346</v>
      </c>
      <c r="F72" s="135" t="s">
        <v>33</v>
      </c>
      <c r="G72" s="126">
        <v>219.87</v>
      </c>
    </row>
    <row r="73" spans="1:254" s="127" customFormat="1" ht="51" x14ac:dyDescent="0.2">
      <c r="A73" s="123" t="s">
        <v>294</v>
      </c>
      <c r="B73" s="135" t="s">
        <v>293</v>
      </c>
      <c r="C73" s="135" t="s">
        <v>20</v>
      </c>
      <c r="D73" s="135" t="s">
        <v>56</v>
      </c>
      <c r="E73" s="135" t="s">
        <v>526</v>
      </c>
      <c r="F73" s="135" t="s">
        <v>27</v>
      </c>
      <c r="G73" s="126">
        <v>1133.8499999999999</v>
      </c>
    </row>
    <row r="74" spans="1:254" ht="25.5" x14ac:dyDescent="0.2">
      <c r="A74" s="123" t="s">
        <v>295</v>
      </c>
      <c r="B74" s="129" t="s">
        <v>293</v>
      </c>
      <c r="C74" s="135" t="s">
        <v>20</v>
      </c>
      <c r="D74" s="135" t="s">
        <v>56</v>
      </c>
      <c r="E74" s="135" t="s">
        <v>526</v>
      </c>
      <c r="F74" s="135" t="s">
        <v>33</v>
      </c>
      <c r="G74" s="126">
        <v>9907.9599999999991</v>
      </c>
    </row>
    <row r="75" spans="1:254" s="87" customFormat="1" ht="38.25" x14ac:dyDescent="0.2">
      <c r="A75" s="128" t="s">
        <v>306</v>
      </c>
      <c r="B75" s="144" t="s">
        <v>293</v>
      </c>
      <c r="C75" s="144" t="s">
        <v>20</v>
      </c>
      <c r="D75" s="144" t="s">
        <v>56</v>
      </c>
      <c r="E75" s="144" t="s">
        <v>87</v>
      </c>
      <c r="F75" s="144"/>
      <c r="G75" s="131">
        <f>SUM(G76)</f>
        <v>90</v>
      </c>
    </row>
    <row r="76" spans="1:254" s="127" customFormat="1" ht="25.5" x14ac:dyDescent="0.2">
      <c r="A76" s="123" t="s">
        <v>295</v>
      </c>
      <c r="B76" s="135" t="s">
        <v>293</v>
      </c>
      <c r="C76" s="135" t="s">
        <v>20</v>
      </c>
      <c r="D76" s="135" t="s">
        <v>56</v>
      </c>
      <c r="E76" s="135" t="s">
        <v>87</v>
      </c>
      <c r="F76" s="135" t="s">
        <v>33</v>
      </c>
      <c r="G76" s="126">
        <v>90</v>
      </c>
    </row>
    <row r="77" spans="1:254" s="143" customFormat="1" ht="28.9" customHeight="1" x14ac:dyDescent="0.2">
      <c r="A77" s="113" t="s">
        <v>88</v>
      </c>
      <c r="B77" s="114" t="s">
        <v>293</v>
      </c>
      <c r="C77" s="114" t="s">
        <v>20</v>
      </c>
      <c r="D77" s="114" t="s">
        <v>56</v>
      </c>
      <c r="E77" s="114" t="s">
        <v>89</v>
      </c>
      <c r="F77" s="114"/>
      <c r="G77" s="116">
        <f>SUM(G78)</f>
        <v>480.41</v>
      </c>
    </row>
    <row r="78" spans="1:254" s="127" customFormat="1" ht="25.5" x14ac:dyDescent="0.2">
      <c r="A78" s="123" t="s">
        <v>295</v>
      </c>
      <c r="B78" s="135" t="s">
        <v>293</v>
      </c>
      <c r="C78" s="135" t="s">
        <v>20</v>
      </c>
      <c r="D78" s="135" t="s">
        <v>56</v>
      </c>
      <c r="E78" s="135" t="s">
        <v>89</v>
      </c>
      <c r="F78" s="135" t="s">
        <v>33</v>
      </c>
      <c r="G78" s="126">
        <v>480.41</v>
      </c>
    </row>
    <row r="79" spans="1:254" ht="15.75" x14ac:dyDescent="0.25">
      <c r="A79" s="153" t="s">
        <v>90</v>
      </c>
      <c r="B79" s="154" t="s">
        <v>293</v>
      </c>
      <c r="C79" s="154" t="s">
        <v>22</v>
      </c>
      <c r="D79" s="154"/>
      <c r="E79" s="154"/>
      <c r="F79" s="154"/>
      <c r="G79" s="155">
        <f>SUM(G80)</f>
        <v>218.1</v>
      </c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/>
      <c r="FI79" s="156"/>
      <c r="FJ79" s="156"/>
      <c r="FK79" s="156"/>
      <c r="FL79" s="156"/>
      <c r="FM79" s="156"/>
      <c r="FN79" s="156"/>
      <c r="FO79" s="156"/>
      <c r="FP79" s="156"/>
      <c r="FQ79" s="156"/>
      <c r="FR79" s="156"/>
      <c r="FS79" s="156"/>
      <c r="FT79" s="156"/>
      <c r="FU79" s="156"/>
      <c r="FV79" s="156"/>
      <c r="FW79" s="156"/>
      <c r="FX79" s="156"/>
      <c r="FY79" s="156"/>
      <c r="FZ79" s="156"/>
      <c r="GA79" s="156"/>
      <c r="GB79" s="156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/>
      <c r="GU79" s="156"/>
      <c r="GV79" s="156"/>
      <c r="GW79" s="156"/>
      <c r="GX79" s="156"/>
      <c r="GY79" s="156"/>
      <c r="GZ79" s="156"/>
      <c r="HA79" s="156"/>
      <c r="HB79" s="156"/>
      <c r="HC79" s="156"/>
      <c r="HD79" s="156"/>
      <c r="HE79" s="156"/>
      <c r="HF79" s="156"/>
      <c r="HG79" s="156"/>
      <c r="HH79" s="156"/>
      <c r="HI79" s="156"/>
      <c r="HJ79" s="156"/>
      <c r="HK79" s="156"/>
      <c r="HL79" s="156"/>
      <c r="HM79" s="156"/>
      <c r="HN79" s="156"/>
      <c r="HO79" s="156"/>
      <c r="HP79" s="156"/>
      <c r="HQ79" s="156"/>
      <c r="HR79" s="156"/>
      <c r="HS79" s="156"/>
      <c r="HT79" s="156"/>
      <c r="HU79" s="156"/>
      <c r="HV79" s="156"/>
      <c r="HW79" s="156"/>
      <c r="HX79" s="156"/>
      <c r="HY79" s="156"/>
      <c r="HZ79" s="156"/>
      <c r="IA79" s="156"/>
      <c r="IB79" s="156"/>
      <c r="IC79" s="156"/>
      <c r="ID79" s="156"/>
      <c r="IE79" s="156"/>
      <c r="IF79" s="156"/>
      <c r="IG79" s="156"/>
      <c r="IH79" s="156"/>
      <c r="II79" s="156"/>
      <c r="IJ79" s="156"/>
      <c r="IK79" s="156"/>
      <c r="IL79" s="156"/>
      <c r="IM79" s="156"/>
      <c r="IN79" s="156"/>
      <c r="IO79" s="156"/>
      <c r="IP79" s="156"/>
      <c r="IQ79" s="156"/>
      <c r="IR79" s="156"/>
      <c r="IS79" s="156"/>
      <c r="IT79" s="156"/>
    </row>
    <row r="80" spans="1:254" s="87" customFormat="1" ht="13.5" x14ac:dyDescent="0.25">
      <c r="A80" s="157" t="s">
        <v>91</v>
      </c>
      <c r="B80" s="133" t="s">
        <v>293</v>
      </c>
      <c r="C80" s="133" t="s">
        <v>22</v>
      </c>
      <c r="D80" s="133" t="s">
        <v>35</v>
      </c>
      <c r="E80" s="133"/>
      <c r="F80" s="133"/>
      <c r="G80" s="121">
        <f>SUM(G81)</f>
        <v>218.1</v>
      </c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3"/>
      <c r="FK80" s="143"/>
      <c r="FL80" s="143"/>
      <c r="FM80" s="143"/>
      <c r="FN80" s="143"/>
      <c r="FO80" s="143"/>
      <c r="FP80" s="143"/>
      <c r="FQ80" s="143"/>
      <c r="FR80" s="143"/>
      <c r="FS80" s="143"/>
      <c r="FT80" s="143"/>
      <c r="FU80" s="143"/>
      <c r="FV80" s="143"/>
      <c r="FW80" s="143"/>
      <c r="FX80" s="143"/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3"/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/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/>
      <c r="IN80" s="143"/>
      <c r="IO80" s="143"/>
      <c r="IP80" s="143"/>
      <c r="IQ80" s="143"/>
      <c r="IR80" s="143"/>
      <c r="IS80" s="143"/>
      <c r="IT80" s="143"/>
    </row>
    <row r="81" spans="1:254" s="156" customFormat="1" ht="27" x14ac:dyDescent="0.25">
      <c r="A81" s="118" t="s">
        <v>304</v>
      </c>
      <c r="B81" s="133" t="s">
        <v>293</v>
      </c>
      <c r="C81" s="133" t="s">
        <v>22</v>
      </c>
      <c r="D81" s="133" t="s">
        <v>35</v>
      </c>
      <c r="E81" s="133" t="s">
        <v>80</v>
      </c>
      <c r="F81" s="133"/>
      <c r="G81" s="121">
        <f>SUM(G82)</f>
        <v>218.1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3"/>
      <c r="FK81" s="143"/>
      <c r="FL81" s="143"/>
      <c r="FM81" s="143"/>
      <c r="FN81" s="143"/>
      <c r="FO81" s="143"/>
      <c r="FP81" s="143"/>
      <c r="FQ81" s="143"/>
      <c r="FR81" s="143"/>
      <c r="FS81" s="143"/>
      <c r="FT81" s="143"/>
      <c r="FU81" s="143"/>
      <c r="FV81" s="143"/>
      <c r="FW81" s="143"/>
      <c r="FX81" s="143"/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3"/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/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  <c r="IG81" s="143"/>
      <c r="IH81" s="143"/>
      <c r="II81" s="143"/>
      <c r="IJ81" s="143"/>
      <c r="IK81" s="143"/>
      <c r="IL81" s="143"/>
      <c r="IM81" s="143"/>
      <c r="IN81" s="143"/>
      <c r="IO81" s="143"/>
      <c r="IP81" s="143"/>
      <c r="IQ81" s="143"/>
      <c r="IR81" s="143"/>
      <c r="IS81" s="143"/>
      <c r="IT81" s="143"/>
    </row>
    <row r="82" spans="1:254" s="143" customFormat="1" ht="25.5" x14ac:dyDescent="0.2">
      <c r="A82" s="123" t="s">
        <v>295</v>
      </c>
      <c r="B82" s="135" t="s">
        <v>293</v>
      </c>
      <c r="C82" s="135" t="s">
        <v>22</v>
      </c>
      <c r="D82" s="135" t="s">
        <v>35</v>
      </c>
      <c r="E82" s="135" t="s">
        <v>80</v>
      </c>
      <c r="F82" s="135" t="s">
        <v>33</v>
      </c>
      <c r="G82" s="126">
        <v>218.1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  <c r="IH82" s="95"/>
      <c r="II82" s="95"/>
      <c r="IJ82" s="95"/>
      <c r="IK82" s="95"/>
      <c r="IL82" s="95"/>
      <c r="IM82" s="95"/>
      <c r="IN82" s="95"/>
      <c r="IO82" s="95"/>
      <c r="IP82" s="95"/>
      <c r="IQ82" s="95"/>
      <c r="IR82" s="95"/>
      <c r="IS82" s="95"/>
      <c r="IT82" s="95"/>
    </row>
    <row r="83" spans="1:254" s="143" customFormat="1" ht="31.5" x14ac:dyDescent="0.25">
      <c r="A83" s="158" t="s">
        <v>92</v>
      </c>
      <c r="B83" s="111" t="s">
        <v>293</v>
      </c>
      <c r="C83" s="159" t="s">
        <v>29</v>
      </c>
      <c r="D83" s="159"/>
      <c r="E83" s="159"/>
      <c r="F83" s="159"/>
      <c r="G83" s="155">
        <f>SUM(G84)</f>
        <v>633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  <c r="IH83" s="95"/>
      <c r="II83" s="95"/>
      <c r="IJ83" s="95"/>
      <c r="IK83" s="95"/>
      <c r="IL83" s="95"/>
      <c r="IM83" s="95"/>
      <c r="IN83" s="95"/>
      <c r="IO83" s="95"/>
      <c r="IP83" s="95"/>
      <c r="IQ83" s="95"/>
      <c r="IR83" s="95"/>
      <c r="IS83" s="95"/>
      <c r="IT83" s="95"/>
    </row>
    <row r="84" spans="1:254" ht="27" x14ac:dyDescent="0.25">
      <c r="A84" s="118" t="s">
        <v>93</v>
      </c>
      <c r="B84" s="133" t="s">
        <v>293</v>
      </c>
      <c r="C84" s="120" t="s">
        <v>29</v>
      </c>
      <c r="D84" s="120" t="s">
        <v>94</v>
      </c>
      <c r="E84" s="120"/>
      <c r="F84" s="120"/>
      <c r="G84" s="121">
        <f>SUM(G85)</f>
        <v>633</v>
      </c>
    </row>
    <row r="85" spans="1:254" ht="13.5" x14ac:dyDescent="0.25">
      <c r="A85" s="118" t="s">
        <v>307</v>
      </c>
      <c r="B85" s="133" t="s">
        <v>293</v>
      </c>
      <c r="C85" s="120" t="s">
        <v>29</v>
      </c>
      <c r="D85" s="120" t="s">
        <v>94</v>
      </c>
      <c r="E85" s="120" t="s">
        <v>78</v>
      </c>
      <c r="F85" s="120"/>
      <c r="G85" s="121">
        <f>SUM(G86)</f>
        <v>633</v>
      </c>
    </row>
    <row r="86" spans="1:254" ht="27" x14ac:dyDescent="0.25">
      <c r="A86" s="118" t="s">
        <v>304</v>
      </c>
      <c r="B86" s="114" t="s">
        <v>293</v>
      </c>
      <c r="C86" s="115" t="s">
        <v>29</v>
      </c>
      <c r="D86" s="115" t="s">
        <v>94</v>
      </c>
      <c r="E86" s="115" t="s">
        <v>80</v>
      </c>
      <c r="F86" s="115"/>
      <c r="G86" s="116">
        <f>SUM(G89+G87)</f>
        <v>633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  <c r="GQ86" s="143"/>
      <c r="GR86" s="143"/>
      <c r="GS86" s="143"/>
      <c r="GT86" s="143"/>
      <c r="GU86" s="143"/>
      <c r="GV86" s="143"/>
      <c r="GW86" s="143"/>
      <c r="GX86" s="143"/>
      <c r="GY86" s="143"/>
      <c r="GZ86" s="143"/>
      <c r="HA86" s="143"/>
      <c r="HB86" s="143"/>
      <c r="HC86" s="143"/>
      <c r="HD86" s="143"/>
      <c r="HE86" s="143"/>
      <c r="HF86" s="143"/>
      <c r="HG86" s="143"/>
      <c r="HH86" s="143"/>
      <c r="HI86" s="143"/>
      <c r="HJ86" s="143"/>
      <c r="HK86" s="143"/>
      <c r="HL86" s="143"/>
      <c r="HM86" s="143"/>
      <c r="HN86" s="143"/>
      <c r="HO86" s="143"/>
      <c r="HP86" s="143"/>
      <c r="HQ86" s="143"/>
      <c r="HR86" s="143"/>
      <c r="HS86" s="143"/>
      <c r="HT86" s="143"/>
      <c r="HU86" s="143"/>
      <c r="HV86" s="143"/>
      <c r="HW86" s="143"/>
      <c r="HX86" s="143"/>
      <c r="HY86" s="143"/>
      <c r="HZ86" s="143"/>
      <c r="IA86" s="143"/>
      <c r="IB86" s="143"/>
      <c r="IC86" s="143"/>
      <c r="ID86" s="143"/>
      <c r="IE86" s="143"/>
      <c r="IF86" s="143"/>
      <c r="IG86" s="143"/>
      <c r="IH86" s="143"/>
      <c r="II86" s="143"/>
      <c r="IJ86" s="143"/>
      <c r="IK86" s="143"/>
      <c r="IL86" s="143"/>
      <c r="IM86" s="143"/>
      <c r="IN86" s="143"/>
      <c r="IO86" s="143"/>
      <c r="IP86" s="143"/>
      <c r="IQ86" s="143"/>
      <c r="IR86" s="143"/>
      <c r="IS86" s="143"/>
      <c r="IT86" s="143"/>
    </row>
    <row r="87" spans="1:254" ht="21" customHeight="1" x14ac:dyDescent="0.2">
      <c r="A87" s="128" t="s">
        <v>95</v>
      </c>
      <c r="B87" s="129" t="s">
        <v>293</v>
      </c>
      <c r="C87" s="130" t="s">
        <v>29</v>
      </c>
      <c r="D87" s="130" t="s">
        <v>94</v>
      </c>
      <c r="E87" s="130" t="s">
        <v>80</v>
      </c>
      <c r="F87" s="130"/>
      <c r="G87" s="131">
        <f>SUM(G88)</f>
        <v>350</v>
      </c>
    </row>
    <row r="88" spans="1:254" s="143" customFormat="1" ht="54.6" customHeight="1" x14ac:dyDescent="0.2">
      <c r="A88" s="123" t="s">
        <v>294</v>
      </c>
      <c r="B88" s="135" t="s">
        <v>293</v>
      </c>
      <c r="C88" s="125" t="s">
        <v>29</v>
      </c>
      <c r="D88" s="125" t="s">
        <v>94</v>
      </c>
      <c r="E88" s="125" t="s">
        <v>80</v>
      </c>
      <c r="F88" s="125" t="s">
        <v>27</v>
      </c>
      <c r="G88" s="131">
        <v>350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  <c r="IH88" s="95"/>
      <c r="II88" s="95"/>
      <c r="IJ88" s="95"/>
      <c r="IK88" s="95"/>
      <c r="IL88" s="95"/>
      <c r="IM88" s="95"/>
      <c r="IN88" s="95"/>
      <c r="IO88" s="95"/>
      <c r="IP88" s="95"/>
      <c r="IQ88" s="95"/>
      <c r="IR88" s="95"/>
      <c r="IS88" s="95"/>
      <c r="IT88" s="95"/>
    </row>
    <row r="89" spans="1:254" ht="38.25" x14ac:dyDescent="0.2">
      <c r="A89" s="128" t="s">
        <v>96</v>
      </c>
      <c r="B89" s="129" t="s">
        <v>293</v>
      </c>
      <c r="C89" s="130" t="s">
        <v>29</v>
      </c>
      <c r="D89" s="130" t="s">
        <v>94</v>
      </c>
      <c r="E89" s="130" t="s">
        <v>80</v>
      </c>
      <c r="F89" s="130"/>
      <c r="G89" s="131">
        <f>SUM(G90)</f>
        <v>283</v>
      </c>
    </row>
    <row r="90" spans="1:254" ht="25.5" x14ac:dyDescent="0.2">
      <c r="A90" s="123" t="s">
        <v>97</v>
      </c>
      <c r="B90" s="135" t="s">
        <v>293</v>
      </c>
      <c r="C90" s="125" t="s">
        <v>29</v>
      </c>
      <c r="D90" s="125" t="s">
        <v>94</v>
      </c>
      <c r="E90" s="125" t="s">
        <v>80</v>
      </c>
      <c r="F90" s="125" t="s">
        <v>98</v>
      </c>
      <c r="G90" s="126">
        <v>283</v>
      </c>
    </row>
    <row r="91" spans="1:254" ht="15.75" x14ac:dyDescent="0.25">
      <c r="A91" s="109" t="s">
        <v>99</v>
      </c>
      <c r="B91" s="111" t="s">
        <v>293</v>
      </c>
      <c r="C91" s="154" t="s">
        <v>35</v>
      </c>
      <c r="D91" s="154"/>
      <c r="E91" s="154"/>
      <c r="F91" s="154"/>
      <c r="G91" s="155">
        <f>SUM(G106+G97+G92)</f>
        <v>34672.660000000003</v>
      </c>
    </row>
    <row r="92" spans="1:254" s="122" customFormat="1" ht="15" x14ac:dyDescent="0.25">
      <c r="A92" s="113" t="s">
        <v>100</v>
      </c>
      <c r="B92" s="114" t="s">
        <v>293</v>
      </c>
      <c r="C92" s="114" t="s">
        <v>35</v>
      </c>
      <c r="D92" s="114" t="s">
        <v>101</v>
      </c>
      <c r="E92" s="114"/>
      <c r="F92" s="114"/>
      <c r="G92" s="116">
        <f>SUM(G95+G93)</f>
        <v>3709.49</v>
      </c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</row>
    <row r="93" spans="1:254" s="122" customFormat="1" ht="26.25" x14ac:dyDescent="0.25">
      <c r="A93" s="128" t="s">
        <v>102</v>
      </c>
      <c r="B93" s="144" t="s">
        <v>293</v>
      </c>
      <c r="C93" s="144" t="s">
        <v>35</v>
      </c>
      <c r="D93" s="144" t="s">
        <v>101</v>
      </c>
      <c r="E93" s="144" t="s">
        <v>70</v>
      </c>
      <c r="F93" s="144"/>
      <c r="G93" s="131">
        <f>SUM(G94)</f>
        <v>3700</v>
      </c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</row>
    <row r="94" spans="1:254" s="122" customFormat="1" ht="15" x14ac:dyDescent="0.25">
      <c r="A94" s="123" t="s">
        <v>41</v>
      </c>
      <c r="B94" s="135" t="s">
        <v>293</v>
      </c>
      <c r="C94" s="135" t="s">
        <v>35</v>
      </c>
      <c r="D94" s="135" t="s">
        <v>101</v>
      </c>
      <c r="E94" s="135" t="s">
        <v>70</v>
      </c>
      <c r="F94" s="135" t="s">
        <v>42</v>
      </c>
      <c r="G94" s="126">
        <v>3700</v>
      </c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</row>
    <row r="95" spans="1:254" s="122" customFormat="1" ht="39" x14ac:dyDescent="0.25">
      <c r="A95" s="128" t="s">
        <v>308</v>
      </c>
      <c r="B95" s="144" t="s">
        <v>293</v>
      </c>
      <c r="C95" s="144" t="s">
        <v>35</v>
      </c>
      <c r="D95" s="144" t="s">
        <v>101</v>
      </c>
      <c r="E95" s="144" t="s">
        <v>309</v>
      </c>
      <c r="F95" s="144"/>
      <c r="G95" s="131">
        <f>SUM(G96)</f>
        <v>9.49</v>
      </c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5"/>
      <c r="FO95" s="145"/>
      <c r="FP95" s="145"/>
      <c r="FQ95" s="145"/>
      <c r="FR95" s="145"/>
      <c r="FS95" s="145"/>
      <c r="FT95" s="145"/>
      <c r="FU95" s="145"/>
      <c r="FV95" s="145"/>
      <c r="FW95" s="145"/>
      <c r="FX95" s="145"/>
      <c r="FY95" s="145"/>
      <c r="FZ95" s="145"/>
      <c r="GA95" s="145"/>
      <c r="GB95" s="145"/>
      <c r="GC95" s="145"/>
      <c r="GD95" s="145"/>
      <c r="GE95" s="145"/>
      <c r="GF95" s="145"/>
      <c r="GG95" s="145"/>
      <c r="GH95" s="145"/>
      <c r="GI95" s="145"/>
      <c r="GJ95" s="145"/>
      <c r="GK95" s="145"/>
      <c r="GL95" s="145"/>
      <c r="GM95" s="145"/>
      <c r="GN95" s="145"/>
      <c r="GO95" s="145"/>
      <c r="GP95" s="145"/>
      <c r="GQ95" s="145"/>
      <c r="GR95" s="145"/>
      <c r="GS95" s="145"/>
      <c r="GT95" s="145"/>
      <c r="GU95" s="145"/>
      <c r="GV95" s="145"/>
      <c r="GW95" s="145"/>
      <c r="GX95" s="145"/>
      <c r="GY95" s="145"/>
      <c r="GZ95" s="145"/>
      <c r="HA95" s="145"/>
      <c r="HB95" s="145"/>
      <c r="HC95" s="145"/>
      <c r="HD95" s="145"/>
      <c r="HE95" s="145"/>
      <c r="HF95" s="145"/>
      <c r="HG95" s="145"/>
      <c r="HH95" s="145"/>
      <c r="HI95" s="145"/>
      <c r="HJ95" s="145"/>
      <c r="HK95" s="145"/>
      <c r="HL95" s="145"/>
      <c r="HM95" s="145"/>
      <c r="HN95" s="145"/>
      <c r="HO95" s="145"/>
      <c r="HP95" s="145"/>
      <c r="HQ95" s="145"/>
      <c r="HR95" s="145"/>
      <c r="HS95" s="145"/>
      <c r="HT95" s="145"/>
      <c r="HU95" s="145"/>
      <c r="HV95" s="145"/>
      <c r="HW95" s="145"/>
      <c r="HX95" s="145"/>
      <c r="HY95" s="145"/>
      <c r="HZ95" s="145"/>
      <c r="IA95" s="145"/>
      <c r="IB95" s="145"/>
      <c r="IC95" s="145"/>
      <c r="ID95" s="145"/>
      <c r="IE95" s="145"/>
      <c r="IF95" s="145"/>
      <c r="IG95" s="145"/>
      <c r="IH95" s="145"/>
      <c r="II95" s="145"/>
      <c r="IJ95" s="145"/>
      <c r="IK95" s="145"/>
      <c r="IL95" s="145"/>
      <c r="IM95" s="145"/>
      <c r="IN95" s="145"/>
      <c r="IO95" s="145"/>
      <c r="IP95" s="145"/>
      <c r="IQ95" s="145"/>
      <c r="IR95" s="145"/>
      <c r="IS95" s="145"/>
      <c r="IT95" s="145"/>
    </row>
    <row r="96" spans="1:254" s="143" customFormat="1" ht="26.25" x14ac:dyDescent="0.25">
      <c r="A96" s="123" t="s">
        <v>295</v>
      </c>
      <c r="B96" s="135" t="s">
        <v>293</v>
      </c>
      <c r="C96" s="135" t="s">
        <v>35</v>
      </c>
      <c r="D96" s="135" t="s">
        <v>101</v>
      </c>
      <c r="E96" s="135" t="s">
        <v>309</v>
      </c>
      <c r="F96" s="135" t="s">
        <v>33</v>
      </c>
      <c r="G96" s="126">
        <v>9.49</v>
      </c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2"/>
      <c r="EV96" s="122"/>
      <c r="EW96" s="122"/>
      <c r="EX96" s="122"/>
      <c r="EY96" s="122"/>
      <c r="EZ96" s="122"/>
      <c r="FA96" s="122"/>
      <c r="FB96" s="122"/>
      <c r="FC96" s="122"/>
      <c r="FD96" s="122"/>
      <c r="FE96" s="122"/>
      <c r="FF96" s="122"/>
      <c r="FG96" s="122"/>
      <c r="FH96" s="122"/>
      <c r="FI96" s="122"/>
      <c r="FJ96" s="122"/>
      <c r="FK96" s="122"/>
      <c r="FL96" s="122"/>
      <c r="FM96" s="122"/>
      <c r="FN96" s="122"/>
      <c r="FO96" s="122"/>
      <c r="FP96" s="122"/>
      <c r="FQ96" s="122"/>
      <c r="FR96" s="122"/>
      <c r="FS96" s="122"/>
      <c r="FT96" s="122"/>
      <c r="FU96" s="122"/>
      <c r="FV96" s="122"/>
      <c r="FW96" s="122"/>
      <c r="FX96" s="122"/>
      <c r="FY96" s="122"/>
      <c r="FZ96" s="122"/>
      <c r="GA96" s="122"/>
      <c r="GB96" s="122"/>
      <c r="GC96" s="122"/>
      <c r="GD96" s="122"/>
      <c r="GE96" s="122"/>
      <c r="GF96" s="122"/>
      <c r="GG96" s="122"/>
      <c r="GH96" s="122"/>
      <c r="GI96" s="122"/>
      <c r="GJ96" s="122"/>
      <c r="GK96" s="122"/>
      <c r="GL96" s="122"/>
      <c r="GM96" s="122"/>
      <c r="GN96" s="122"/>
      <c r="GO96" s="122"/>
      <c r="GP96" s="122"/>
      <c r="GQ96" s="122"/>
      <c r="GR96" s="122"/>
      <c r="GS96" s="122"/>
      <c r="GT96" s="122"/>
      <c r="GU96" s="122"/>
      <c r="GV96" s="122"/>
      <c r="GW96" s="122"/>
      <c r="GX96" s="122"/>
      <c r="GY96" s="122"/>
      <c r="GZ96" s="122"/>
      <c r="HA96" s="122"/>
      <c r="HB96" s="122"/>
      <c r="HC96" s="122"/>
      <c r="HD96" s="122"/>
      <c r="HE96" s="122"/>
      <c r="HF96" s="122"/>
      <c r="HG96" s="122"/>
      <c r="HH96" s="122"/>
      <c r="HI96" s="122"/>
      <c r="HJ96" s="122"/>
      <c r="HK96" s="122"/>
      <c r="HL96" s="122"/>
      <c r="HM96" s="122"/>
      <c r="HN96" s="122"/>
      <c r="HO96" s="122"/>
      <c r="HP96" s="122"/>
      <c r="HQ96" s="122"/>
      <c r="HR96" s="122"/>
      <c r="HS96" s="122"/>
      <c r="HT96" s="122"/>
      <c r="HU96" s="122"/>
      <c r="HV96" s="122"/>
      <c r="HW96" s="122"/>
      <c r="HX96" s="122"/>
      <c r="HY96" s="122"/>
      <c r="HZ96" s="122"/>
      <c r="IA96" s="122"/>
      <c r="IB96" s="122"/>
      <c r="IC96" s="122"/>
      <c r="ID96" s="122"/>
      <c r="IE96" s="122"/>
      <c r="IF96" s="122"/>
      <c r="IG96" s="122"/>
      <c r="IH96" s="122"/>
      <c r="II96" s="122"/>
      <c r="IJ96" s="122"/>
      <c r="IK96" s="122"/>
      <c r="IL96" s="122"/>
      <c r="IM96" s="122"/>
      <c r="IN96" s="122"/>
      <c r="IO96" s="122"/>
      <c r="IP96" s="122"/>
      <c r="IQ96" s="122"/>
      <c r="IR96" s="122"/>
      <c r="IS96" s="122"/>
      <c r="IT96" s="122"/>
    </row>
    <row r="97" spans="1:254" s="145" customFormat="1" ht="14.25" x14ac:dyDescent="0.2">
      <c r="A97" s="113" t="s">
        <v>105</v>
      </c>
      <c r="B97" s="114" t="s">
        <v>293</v>
      </c>
      <c r="C97" s="115" t="s">
        <v>35</v>
      </c>
      <c r="D97" s="115" t="s">
        <v>106</v>
      </c>
      <c r="E97" s="115"/>
      <c r="F97" s="115"/>
      <c r="G97" s="116">
        <f>SUM(G100+G98+G104)</f>
        <v>30046.670000000002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  <c r="HQ97" s="95"/>
      <c r="HR97" s="95"/>
      <c r="HS97" s="95"/>
      <c r="HT97" s="95"/>
      <c r="HU97" s="95"/>
      <c r="HV97" s="95"/>
      <c r="HW97" s="95"/>
      <c r="HX97" s="95"/>
      <c r="HY97" s="95"/>
      <c r="HZ97" s="95"/>
      <c r="IA97" s="95"/>
      <c r="IB97" s="95"/>
      <c r="IC97" s="95"/>
      <c r="ID97" s="95"/>
      <c r="IE97" s="95"/>
      <c r="IF97" s="95"/>
      <c r="IG97" s="95"/>
      <c r="IH97" s="95"/>
      <c r="II97" s="95"/>
      <c r="IJ97" s="95"/>
      <c r="IK97" s="95"/>
      <c r="IL97" s="95"/>
      <c r="IM97" s="95"/>
      <c r="IN97" s="95"/>
      <c r="IO97" s="95"/>
      <c r="IP97" s="95"/>
      <c r="IQ97" s="95"/>
      <c r="IR97" s="95"/>
      <c r="IS97" s="95"/>
      <c r="IT97" s="95"/>
    </row>
    <row r="98" spans="1:254" s="108" customFormat="1" ht="39.6" customHeight="1" x14ac:dyDescent="0.25">
      <c r="A98" s="128" t="s">
        <v>352</v>
      </c>
      <c r="B98" s="144" t="s">
        <v>293</v>
      </c>
      <c r="C98" s="130" t="s">
        <v>35</v>
      </c>
      <c r="D98" s="130" t="s">
        <v>106</v>
      </c>
      <c r="E98" s="130" t="s">
        <v>347</v>
      </c>
      <c r="F98" s="130"/>
      <c r="G98" s="131">
        <f>SUM(G99)</f>
        <v>15548.33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</row>
    <row r="99" spans="1:254" s="145" customFormat="1" ht="29.25" customHeight="1" x14ac:dyDescent="0.2">
      <c r="A99" s="123" t="s">
        <v>295</v>
      </c>
      <c r="B99" s="144" t="s">
        <v>293</v>
      </c>
      <c r="C99" s="130" t="s">
        <v>35</v>
      </c>
      <c r="D99" s="130" t="s">
        <v>106</v>
      </c>
      <c r="E99" s="130" t="s">
        <v>347</v>
      </c>
      <c r="F99" s="130" t="s">
        <v>33</v>
      </c>
      <c r="G99" s="131">
        <v>15548.33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  <c r="HQ99" s="95"/>
      <c r="HR99" s="95"/>
      <c r="HS99" s="95"/>
      <c r="HT99" s="95"/>
      <c r="HU99" s="95"/>
      <c r="HV99" s="95"/>
      <c r="HW99" s="95"/>
      <c r="HX99" s="95"/>
      <c r="HY99" s="95"/>
      <c r="HZ99" s="95"/>
      <c r="IA99" s="95"/>
      <c r="IB99" s="95"/>
      <c r="IC99" s="95"/>
      <c r="ID99" s="95"/>
      <c r="IE99" s="95"/>
      <c r="IF99" s="95"/>
      <c r="IG99" s="95"/>
      <c r="IH99" s="95"/>
      <c r="II99" s="95"/>
      <c r="IJ99" s="95"/>
      <c r="IK99" s="95"/>
      <c r="IL99" s="95"/>
      <c r="IM99" s="95"/>
      <c r="IN99" s="95"/>
      <c r="IO99" s="95"/>
      <c r="IP99" s="95"/>
      <c r="IQ99" s="95"/>
      <c r="IR99" s="95"/>
      <c r="IS99" s="95"/>
      <c r="IT99" s="95"/>
    </row>
    <row r="100" spans="1:254" ht="13.5" x14ac:dyDescent="0.25">
      <c r="A100" s="147" t="s">
        <v>307</v>
      </c>
      <c r="B100" s="133" t="s">
        <v>293</v>
      </c>
      <c r="C100" s="133" t="s">
        <v>35</v>
      </c>
      <c r="D100" s="133" t="s">
        <v>106</v>
      </c>
      <c r="E100" s="133" t="s">
        <v>78</v>
      </c>
      <c r="F100" s="133"/>
      <c r="G100" s="121">
        <f>SUM(G101)</f>
        <v>8807.64</v>
      </c>
    </row>
    <row r="101" spans="1:254" ht="38.25" x14ac:dyDescent="0.2">
      <c r="A101" s="128" t="s">
        <v>310</v>
      </c>
      <c r="B101" s="144" t="s">
        <v>293</v>
      </c>
      <c r="C101" s="130" t="s">
        <v>35</v>
      </c>
      <c r="D101" s="130" t="s">
        <v>106</v>
      </c>
      <c r="E101" s="130" t="s">
        <v>108</v>
      </c>
      <c r="F101" s="130"/>
      <c r="G101" s="131">
        <f>SUM(G102:G103)</f>
        <v>8807.64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  <c r="IS101" s="87"/>
      <c r="IT101" s="87"/>
    </row>
    <row r="102" spans="1:254" ht="25.5" x14ac:dyDescent="0.2">
      <c r="A102" s="123" t="s">
        <v>295</v>
      </c>
      <c r="B102" s="135" t="s">
        <v>293</v>
      </c>
      <c r="C102" s="125" t="s">
        <v>35</v>
      </c>
      <c r="D102" s="125" t="s">
        <v>106</v>
      </c>
      <c r="E102" s="125" t="s">
        <v>108</v>
      </c>
      <c r="F102" s="125" t="s">
        <v>33</v>
      </c>
      <c r="G102" s="126">
        <v>6894.63</v>
      </c>
    </row>
    <row r="103" spans="1:254" ht="25.5" x14ac:dyDescent="0.2">
      <c r="A103" s="123" t="s">
        <v>97</v>
      </c>
      <c r="B103" s="135" t="s">
        <v>293</v>
      </c>
      <c r="C103" s="125" t="s">
        <v>35</v>
      </c>
      <c r="D103" s="125" t="s">
        <v>106</v>
      </c>
      <c r="E103" s="125" t="s">
        <v>108</v>
      </c>
      <c r="F103" s="125" t="s">
        <v>98</v>
      </c>
      <c r="G103" s="126">
        <v>1913.01</v>
      </c>
    </row>
    <row r="104" spans="1:254" s="152" customFormat="1" ht="27" x14ac:dyDescent="0.25">
      <c r="A104" s="118" t="s">
        <v>517</v>
      </c>
      <c r="B104" s="133" t="s">
        <v>293</v>
      </c>
      <c r="C104" s="120" t="s">
        <v>35</v>
      </c>
      <c r="D104" s="120" t="s">
        <v>106</v>
      </c>
      <c r="E104" s="120" t="s">
        <v>527</v>
      </c>
      <c r="F104" s="120"/>
      <c r="G104" s="121">
        <f>SUM(G105)</f>
        <v>5690.7</v>
      </c>
    </row>
    <row r="105" spans="1:254" ht="25.5" x14ac:dyDescent="0.2">
      <c r="A105" s="123" t="s">
        <v>295</v>
      </c>
      <c r="B105" s="144" t="s">
        <v>293</v>
      </c>
      <c r="C105" s="130" t="s">
        <v>35</v>
      </c>
      <c r="D105" s="130" t="s">
        <v>106</v>
      </c>
      <c r="E105" s="130" t="s">
        <v>527</v>
      </c>
      <c r="F105" s="125" t="s">
        <v>33</v>
      </c>
      <c r="G105" s="126">
        <v>5690.7</v>
      </c>
    </row>
    <row r="106" spans="1:254" ht="13.5" x14ac:dyDescent="0.25">
      <c r="A106" s="113" t="s">
        <v>110</v>
      </c>
      <c r="B106" s="114" t="s">
        <v>293</v>
      </c>
      <c r="C106" s="114" t="s">
        <v>35</v>
      </c>
      <c r="D106" s="114" t="s">
        <v>111</v>
      </c>
      <c r="E106" s="114"/>
      <c r="F106" s="114"/>
      <c r="G106" s="116">
        <f>SUM(G107)</f>
        <v>916.5</v>
      </c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  <c r="DT106" s="160"/>
      <c r="DU106" s="160"/>
      <c r="DV106" s="160"/>
      <c r="DW106" s="160"/>
      <c r="DX106" s="160"/>
      <c r="DY106" s="160"/>
      <c r="DZ106" s="160"/>
      <c r="EA106" s="160"/>
      <c r="EB106" s="160"/>
      <c r="EC106" s="160"/>
      <c r="ED106" s="160"/>
      <c r="EE106" s="160"/>
      <c r="EF106" s="160"/>
      <c r="EG106" s="160"/>
      <c r="EH106" s="160"/>
      <c r="EI106" s="160"/>
      <c r="EJ106" s="160"/>
      <c r="EK106" s="160"/>
      <c r="EL106" s="160"/>
      <c r="EM106" s="160"/>
      <c r="EN106" s="160"/>
      <c r="EO106" s="160"/>
      <c r="EP106" s="160"/>
      <c r="EQ106" s="160"/>
      <c r="ER106" s="160"/>
      <c r="ES106" s="160"/>
      <c r="ET106" s="160"/>
      <c r="EU106" s="160"/>
      <c r="EV106" s="160"/>
      <c r="EW106" s="160"/>
      <c r="EX106" s="160"/>
      <c r="EY106" s="160"/>
      <c r="EZ106" s="160"/>
      <c r="FA106" s="160"/>
      <c r="FB106" s="160"/>
      <c r="FC106" s="160"/>
      <c r="FD106" s="160"/>
      <c r="FE106" s="160"/>
      <c r="FF106" s="160"/>
      <c r="FG106" s="160"/>
      <c r="FH106" s="160"/>
      <c r="FI106" s="160"/>
      <c r="FJ106" s="160"/>
      <c r="FK106" s="160"/>
      <c r="FL106" s="160"/>
      <c r="FM106" s="160"/>
      <c r="FN106" s="160"/>
      <c r="FO106" s="160"/>
      <c r="FP106" s="160"/>
      <c r="FQ106" s="160"/>
      <c r="FR106" s="160"/>
      <c r="FS106" s="160"/>
      <c r="FT106" s="160"/>
      <c r="FU106" s="160"/>
      <c r="FV106" s="160"/>
      <c r="FW106" s="160"/>
      <c r="FX106" s="160"/>
      <c r="FY106" s="160"/>
      <c r="FZ106" s="160"/>
      <c r="GA106" s="160"/>
      <c r="GB106" s="160"/>
      <c r="GC106" s="160"/>
      <c r="GD106" s="160"/>
      <c r="GE106" s="160"/>
      <c r="GF106" s="160"/>
      <c r="GG106" s="160"/>
      <c r="GH106" s="160"/>
      <c r="GI106" s="160"/>
      <c r="GJ106" s="160"/>
      <c r="GK106" s="160"/>
      <c r="GL106" s="160"/>
      <c r="GM106" s="160"/>
      <c r="GN106" s="160"/>
      <c r="GO106" s="160"/>
      <c r="GP106" s="160"/>
      <c r="GQ106" s="160"/>
      <c r="GR106" s="160"/>
      <c r="GS106" s="160"/>
      <c r="GT106" s="160"/>
      <c r="GU106" s="160"/>
      <c r="GV106" s="160"/>
      <c r="GW106" s="160"/>
      <c r="GX106" s="160"/>
      <c r="GY106" s="160"/>
      <c r="GZ106" s="160"/>
      <c r="HA106" s="160"/>
      <c r="HB106" s="160"/>
      <c r="HC106" s="160"/>
      <c r="HD106" s="160"/>
      <c r="HE106" s="160"/>
      <c r="HF106" s="160"/>
      <c r="HG106" s="160"/>
      <c r="HH106" s="160"/>
      <c r="HI106" s="160"/>
      <c r="HJ106" s="160"/>
      <c r="HK106" s="160"/>
      <c r="HL106" s="160"/>
      <c r="HM106" s="160"/>
      <c r="HN106" s="160"/>
      <c r="HO106" s="160"/>
      <c r="HP106" s="160"/>
      <c r="HQ106" s="160"/>
      <c r="HR106" s="160"/>
      <c r="HS106" s="160"/>
      <c r="HT106" s="160"/>
      <c r="HU106" s="160"/>
      <c r="HV106" s="160"/>
      <c r="HW106" s="160"/>
      <c r="HX106" s="160"/>
      <c r="HY106" s="160"/>
      <c r="HZ106" s="160"/>
      <c r="IA106" s="160"/>
      <c r="IB106" s="160"/>
      <c r="IC106" s="160"/>
      <c r="ID106" s="160"/>
      <c r="IE106" s="160"/>
      <c r="IF106" s="160"/>
      <c r="IG106" s="160"/>
      <c r="IH106" s="160"/>
      <c r="II106" s="160"/>
      <c r="IJ106" s="160"/>
      <c r="IK106" s="160"/>
      <c r="IL106" s="160"/>
      <c r="IM106" s="160"/>
      <c r="IN106" s="160"/>
      <c r="IO106" s="160"/>
      <c r="IP106" s="160"/>
      <c r="IQ106" s="160"/>
      <c r="IR106" s="160"/>
      <c r="IS106" s="160"/>
      <c r="IT106" s="160"/>
    </row>
    <row r="107" spans="1:254" ht="13.5" x14ac:dyDescent="0.25">
      <c r="A107" s="118" t="s">
        <v>77</v>
      </c>
      <c r="B107" s="125" t="s">
        <v>293</v>
      </c>
      <c r="C107" s="114" t="s">
        <v>35</v>
      </c>
      <c r="D107" s="114" t="s">
        <v>111</v>
      </c>
      <c r="E107" s="114" t="s">
        <v>311</v>
      </c>
      <c r="F107" s="114"/>
      <c r="G107" s="116">
        <f>SUM(G112+G108)</f>
        <v>916.5</v>
      </c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27"/>
      <c r="DN107" s="127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7"/>
      <c r="DY107" s="127"/>
      <c r="DZ107" s="127"/>
      <c r="EA107" s="127"/>
      <c r="EB107" s="127"/>
      <c r="EC107" s="127"/>
      <c r="ED107" s="127"/>
      <c r="EE107" s="127"/>
      <c r="EF107" s="127"/>
      <c r="EG107" s="127"/>
      <c r="EH107" s="127"/>
      <c r="EI107" s="127"/>
      <c r="EJ107" s="127"/>
      <c r="EK107" s="127"/>
      <c r="EL107" s="127"/>
      <c r="EM107" s="127"/>
      <c r="EN107" s="127"/>
      <c r="EO107" s="127"/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127"/>
      <c r="FG107" s="127"/>
      <c r="FH107" s="127"/>
      <c r="FI107" s="127"/>
      <c r="FJ107" s="127"/>
      <c r="FK107" s="127"/>
      <c r="FL107" s="127"/>
      <c r="FM107" s="127"/>
      <c r="FN107" s="127"/>
      <c r="FO107" s="127"/>
      <c r="FP107" s="127"/>
      <c r="FQ107" s="127"/>
      <c r="FR107" s="127"/>
      <c r="FS107" s="127"/>
      <c r="FT107" s="127"/>
      <c r="FU107" s="127"/>
      <c r="FV107" s="127"/>
      <c r="FW107" s="127"/>
      <c r="FX107" s="127"/>
      <c r="FY107" s="127"/>
      <c r="FZ107" s="127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/>
      <c r="GQ107" s="127"/>
      <c r="GR107" s="127"/>
      <c r="GS107" s="127"/>
      <c r="GT107" s="127"/>
      <c r="GU107" s="127"/>
      <c r="GV107" s="127"/>
      <c r="GW107" s="127"/>
      <c r="GX107" s="127"/>
      <c r="GY107" s="127"/>
      <c r="GZ107" s="127"/>
      <c r="HA107" s="127"/>
      <c r="HB107" s="127"/>
      <c r="HC107" s="127"/>
      <c r="HD107" s="127"/>
      <c r="HE107" s="127"/>
      <c r="HF107" s="127"/>
      <c r="HG107" s="127"/>
      <c r="HH107" s="127"/>
      <c r="HI107" s="127"/>
      <c r="HJ107" s="127"/>
      <c r="HK107" s="127"/>
      <c r="HL107" s="127"/>
      <c r="HM107" s="127"/>
      <c r="HN107" s="127"/>
      <c r="HO107" s="127"/>
      <c r="HP107" s="127"/>
      <c r="HQ107" s="127"/>
      <c r="HR107" s="127"/>
      <c r="HS107" s="127"/>
      <c r="HT107" s="127"/>
      <c r="HU107" s="127"/>
      <c r="HV107" s="127"/>
      <c r="HW107" s="127"/>
      <c r="HX107" s="127"/>
      <c r="HY107" s="127"/>
      <c r="HZ107" s="127"/>
      <c r="IA107" s="127"/>
      <c r="IB107" s="127"/>
      <c r="IC107" s="127"/>
      <c r="ID107" s="127"/>
      <c r="IE107" s="127"/>
      <c r="IF107" s="127"/>
      <c r="IG107" s="127"/>
      <c r="IH107" s="127"/>
      <c r="II107" s="127"/>
      <c r="IJ107" s="127"/>
      <c r="IK107" s="127"/>
      <c r="IL107" s="127"/>
      <c r="IM107" s="127"/>
      <c r="IN107" s="127"/>
      <c r="IO107" s="127"/>
      <c r="IP107" s="127"/>
      <c r="IQ107" s="127"/>
      <c r="IR107" s="127"/>
      <c r="IS107" s="127"/>
      <c r="IT107" s="127"/>
    </row>
    <row r="108" spans="1:254" s="160" customFormat="1" ht="39" x14ac:dyDescent="0.25">
      <c r="A108" s="128" t="s">
        <v>312</v>
      </c>
      <c r="B108" s="161" t="s">
        <v>293</v>
      </c>
      <c r="C108" s="144" t="s">
        <v>35</v>
      </c>
      <c r="D108" s="144" t="s">
        <v>111</v>
      </c>
      <c r="E108" s="144" t="s">
        <v>84</v>
      </c>
      <c r="F108" s="144"/>
      <c r="G108" s="131">
        <f>SUM(G109+G110+G111)</f>
        <v>866.5</v>
      </c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5"/>
      <c r="IL108" s="95"/>
      <c r="IM108" s="95"/>
      <c r="IN108" s="95"/>
      <c r="IO108" s="95"/>
      <c r="IP108" s="95"/>
      <c r="IQ108" s="95"/>
      <c r="IR108" s="95"/>
      <c r="IS108" s="95"/>
      <c r="IT108" s="95"/>
    </row>
    <row r="109" spans="1:254" s="127" customFormat="1" ht="25.5" x14ac:dyDescent="0.2">
      <c r="A109" s="123" t="s">
        <v>295</v>
      </c>
      <c r="B109" s="161" t="s">
        <v>293</v>
      </c>
      <c r="C109" s="125" t="s">
        <v>35</v>
      </c>
      <c r="D109" s="125" t="s">
        <v>111</v>
      </c>
      <c r="E109" s="125" t="s">
        <v>84</v>
      </c>
      <c r="F109" s="125" t="s">
        <v>33</v>
      </c>
      <c r="G109" s="162">
        <v>157.5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  <c r="FR109" s="95"/>
      <c r="FS109" s="95"/>
      <c r="FT109" s="95"/>
      <c r="FU109" s="95"/>
      <c r="FV109" s="95"/>
      <c r="FW109" s="95"/>
      <c r="FX109" s="95"/>
      <c r="FY109" s="95"/>
      <c r="FZ109" s="95"/>
      <c r="GA109" s="95"/>
      <c r="GB109" s="95"/>
      <c r="GC109" s="95"/>
      <c r="GD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  <c r="IH109" s="95"/>
      <c r="II109" s="95"/>
      <c r="IJ109" s="95"/>
      <c r="IK109" s="95"/>
      <c r="IL109" s="95"/>
      <c r="IM109" s="95"/>
      <c r="IN109" s="95"/>
      <c r="IO109" s="95"/>
      <c r="IP109" s="95"/>
      <c r="IQ109" s="95"/>
      <c r="IR109" s="95"/>
      <c r="IS109" s="95"/>
      <c r="IT109" s="95"/>
    </row>
    <row r="110" spans="1:254" s="127" customFormat="1" ht="25.5" x14ac:dyDescent="0.2">
      <c r="A110" s="123" t="s">
        <v>318</v>
      </c>
      <c r="B110" s="161" t="s">
        <v>293</v>
      </c>
      <c r="C110" s="125" t="s">
        <v>35</v>
      </c>
      <c r="D110" s="125" t="s">
        <v>111</v>
      </c>
      <c r="E110" s="125" t="s">
        <v>84</v>
      </c>
      <c r="F110" s="125" t="s">
        <v>124</v>
      </c>
      <c r="G110" s="162">
        <v>97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  <c r="IH110" s="95"/>
      <c r="II110" s="95"/>
      <c r="IJ110" s="95"/>
      <c r="IK110" s="95"/>
      <c r="IL110" s="95"/>
      <c r="IM110" s="95"/>
      <c r="IN110" s="95"/>
      <c r="IO110" s="95"/>
      <c r="IP110" s="95"/>
      <c r="IQ110" s="95"/>
      <c r="IR110" s="95"/>
      <c r="IS110" s="95"/>
      <c r="IT110" s="95"/>
    </row>
    <row r="111" spans="1:254" s="127" customFormat="1" ht="25.5" x14ac:dyDescent="0.2">
      <c r="A111" s="123" t="s">
        <v>97</v>
      </c>
      <c r="B111" s="161" t="s">
        <v>293</v>
      </c>
      <c r="C111" s="125" t="s">
        <v>35</v>
      </c>
      <c r="D111" s="125" t="s">
        <v>111</v>
      </c>
      <c r="E111" s="125" t="s">
        <v>84</v>
      </c>
      <c r="F111" s="125" t="s">
        <v>98</v>
      </c>
      <c r="G111" s="162">
        <v>612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  <c r="FR111" s="95"/>
      <c r="FS111" s="95"/>
      <c r="FT111" s="95"/>
      <c r="FU111" s="95"/>
      <c r="FV111" s="95"/>
      <c r="FW111" s="95"/>
      <c r="FX111" s="95"/>
      <c r="FY111" s="95"/>
      <c r="FZ111" s="95"/>
      <c r="GA111" s="95"/>
      <c r="GB111" s="95"/>
      <c r="GC111" s="95"/>
      <c r="GD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  <c r="IH111" s="95"/>
      <c r="II111" s="95"/>
      <c r="IJ111" s="95"/>
      <c r="IK111" s="95"/>
      <c r="IL111" s="95"/>
      <c r="IM111" s="95"/>
      <c r="IN111" s="95"/>
      <c r="IO111" s="95"/>
      <c r="IP111" s="95"/>
      <c r="IQ111" s="95"/>
      <c r="IR111" s="95"/>
      <c r="IS111" s="95"/>
      <c r="IT111" s="95"/>
    </row>
    <row r="112" spans="1:254" s="87" customFormat="1" ht="38.25" x14ac:dyDescent="0.2">
      <c r="A112" s="128" t="s">
        <v>313</v>
      </c>
      <c r="B112" s="144" t="s">
        <v>293</v>
      </c>
      <c r="C112" s="130" t="s">
        <v>35</v>
      </c>
      <c r="D112" s="130" t="s">
        <v>111</v>
      </c>
      <c r="E112" s="130" t="s">
        <v>113</v>
      </c>
      <c r="F112" s="130"/>
      <c r="G112" s="126">
        <f>SUM(G113)</f>
        <v>50</v>
      </c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3"/>
      <c r="GC112" s="163"/>
      <c r="GD112" s="163"/>
      <c r="GE112" s="163"/>
      <c r="GF112" s="163"/>
      <c r="GG112" s="163"/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3"/>
      <c r="GS112" s="163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3"/>
      <c r="HK112" s="163"/>
      <c r="HL112" s="163"/>
      <c r="HM112" s="163"/>
      <c r="HN112" s="163"/>
      <c r="HO112" s="163"/>
      <c r="HP112" s="163"/>
      <c r="HQ112" s="163"/>
      <c r="HR112" s="163"/>
      <c r="HS112" s="163"/>
      <c r="HT112" s="163"/>
      <c r="HU112" s="163"/>
      <c r="HV112" s="163"/>
      <c r="HW112" s="163"/>
      <c r="HX112" s="163"/>
      <c r="HY112" s="163"/>
      <c r="HZ112" s="163"/>
      <c r="IA112" s="163"/>
      <c r="IB112" s="163"/>
      <c r="IC112" s="163"/>
      <c r="ID112" s="163"/>
      <c r="IE112" s="163"/>
      <c r="IF112" s="163"/>
      <c r="IG112" s="163"/>
      <c r="IH112" s="163"/>
      <c r="II112" s="163"/>
      <c r="IJ112" s="163"/>
      <c r="IK112" s="163"/>
      <c r="IL112" s="163"/>
      <c r="IM112" s="163"/>
      <c r="IN112" s="163"/>
      <c r="IO112" s="163"/>
      <c r="IP112" s="163"/>
      <c r="IQ112" s="163"/>
      <c r="IR112" s="163"/>
      <c r="IS112" s="163"/>
      <c r="IT112" s="163"/>
    </row>
    <row r="113" spans="1:254" s="87" customFormat="1" x14ac:dyDescent="0.2">
      <c r="A113" s="123" t="s">
        <v>41</v>
      </c>
      <c r="B113" s="135" t="s">
        <v>293</v>
      </c>
      <c r="C113" s="125" t="s">
        <v>35</v>
      </c>
      <c r="D113" s="125" t="s">
        <v>111</v>
      </c>
      <c r="E113" s="125" t="s">
        <v>113</v>
      </c>
      <c r="F113" s="125" t="s">
        <v>42</v>
      </c>
      <c r="G113" s="126">
        <v>50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  <c r="FL113" s="95"/>
      <c r="FM113" s="95"/>
      <c r="FN113" s="95"/>
      <c r="FO113" s="95"/>
      <c r="FP113" s="95"/>
      <c r="FQ113" s="95"/>
      <c r="FR113" s="95"/>
      <c r="FS113" s="95"/>
      <c r="FT113" s="95"/>
      <c r="FU113" s="95"/>
      <c r="FV113" s="95"/>
      <c r="FW113" s="95"/>
      <c r="FX113" s="95"/>
      <c r="FY113" s="95"/>
      <c r="FZ113" s="95"/>
      <c r="GA113" s="95"/>
      <c r="GB113" s="95"/>
      <c r="GC113" s="95"/>
      <c r="GD113" s="95"/>
      <c r="GE113" s="95"/>
      <c r="GF113" s="95"/>
      <c r="GG113" s="95"/>
      <c r="GH113" s="95"/>
      <c r="GI113" s="95"/>
      <c r="GJ113" s="95"/>
      <c r="GK113" s="95"/>
      <c r="GL113" s="95"/>
      <c r="GM113" s="95"/>
      <c r="GN113" s="95"/>
      <c r="GO113" s="95"/>
      <c r="GP113" s="95"/>
      <c r="GQ113" s="95"/>
      <c r="GR113" s="95"/>
      <c r="GS113" s="95"/>
      <c r="GT113" s="95"/>
      <c r="GU113" s="95"/>
      <c r="GV113" s="95"/>
      <c r="GW113" s="95"/>
      <c r="GX113" s="95"/>
      <c r="GY113" s="95"/>
      <c r="GZ113" s="95"/>
      <c r="HA113" s="95"/>
      <c r="HB113" s="95"/>
      <c r="HC113" s="95"/>
      <c r="HD113" s="95"/>
      <c r="HE113" s="95"/>
      <c r="HF113" s="95"/>
      <c r="HG113" s="95"/>
      <c r="HH113" s="95"/>
      <c r="HI113" s="95"/>
      <c r="HJ113" s="95"/>
      <c r="HK113" s="95"/>
      <c r="HL113" s="95"/>
      <c r="HM113" s="95"/>
      <c r="HN113" s="95"/>
      <c r="HO113" s="95"/>
      <c r="HP113" s="95"/>
      <c r="HQ113" s="95"/>
      <c r="HR113" s="95"/>
      <c r="HS113" s="95"/>
      <c r="HT113" s="95"/>
      <c r="HU113" s="95"/>
      <c r="HV113" s="95"/>
      <c r="HW113" s="95"/>
      <c r="HX113" s="95"/>
      <c r="HY113" s="95"/>
      <c r="HZ113" s="95"/>
      <c r="IA113" s="95"/>
      <c r="IB113" s="95"/>
      <c r="IC113" s="95"/>
      <c r="ID113" s="95"/>
      <c r="IE113" s="95"/>
      <c r="IF113" s="95"/>
      <c r="IG113" s="95"/>
      <c r="IH113" s="95"/>
      <c r="II113" s="95"/>
      <c r="IJ113" s="95"/>
      <c r="IK113" s="95"/>
      <c r="IL113" s="95"/>
      <c r="IM113" s="95"/>
      <c r="IN113" s="95"/>
      <c r="IO113" s="95"/>
      <c r="IP113" s="95"/>
      <c r="IQ113" s="95"/>
      <c r="IR113" s="95"/>
      <c r="IS113" s="95"/>
      <c r="IT113" s="95"/>
    </row>
    <row r="114" spans="1:254" s="163" customFormat="1" ht="15.75" x14ac:dyDescent="0.25">
      <c r="A114" s="109" t="s">
        <v>114</v>
      </c>
      <c r="B114" s="111" t="s">
        <v>293</v>
      </c>
      <c r="C114" s="111" t="s">
        <v>44</v>
      </c>
      <c r="D114" s="154"/>
      <c r="E114" s="154"/>
      <c r="F114" s="154"/>
      <c r="G114" s="155">
        <f>SUM(G115+G140+G166+G129)</f>
        <v>380671.87999999995</v>
      </c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160"/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160"/>
      <c r="EE114" s="160"/>
      <c r="EF114" s="160"/>
      <c r="EG114" s="160"/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160"/>
      <c r="ER114" s="160"/>
      <c r="ES114" s="160"/>
      <c r="ET114" s="160"/>
      <c r="EU114" s="160"/>
      <c r="EV114" s="160"/>
      <c r="EW114" s="160"/>
      <c r="EX114" s="160"/>
      <c r="EY114" s="160"/>
      <c r="EZ114" s="160"/>
      <c r="FA114" s="160"/>
      <c r="FB114" s="160"/>
      <c r="FC114" s="160"/>
      <c r="FD114" s="160"/>
      <c r="FE114" s="160"/>
      <c r="FF114" s="160"/>
      <c r="FG114" s="160"/>
      <c r="FH114" s="160"/>
      <c r="FI114" s="160"/>
      <c r="FJ114" s="160"/>
      <c r="FK114" s="160"/>
      <c r="FL114" s="160"/>
      <c r="FM114" s="160"/>
      <c r="FN114" s="160"/>
      <c r="FO114" s="160"/>
      <c r="FP114" s="160"/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60"/>
      <c r="GB114" s="160"/>
      <c r="GC114" s="160"/>
      <c r="GD114" s="160"/>
      <c r="GE114" s="160"/>
      <c r="GF114" s="160"/>
      <c r="GG114" s="160"/>
      <c r="GH114" s="160"/>
      <c r="GI114" s="160"/>
      <c r="GJ114" s="160"/>
      <c r="GK114" s="160"/>
      <c r="GL114" s="160"/>
      <c r="GM114" s="160"/>
      <c r="GN114" s="160"/>
      <c r="GO114" s="160"/>
      <c r="GP114" s="160"/>
      <c r="GQ114" s="160"/>
      <c r="GR114" s="160"/>
      <c r="GS114" s="160"/>
      <c r="GT114" s="160"/>
      <c r="GU114" s="160"/>
      <c r="GV114" s="160"/>
      <c r="GW114" s="160"/>
      <c r="GX114" s="160"/>
      <c r="GY114" s="160"/>
      <c r="GZ114" s="160"/>
      <c r="HA114" s="160"/>
      <c r="HB114" s="160"/>
      <c r="HC114" s="160"/>
      <c r="HD114" s="160"/>
      <c r="HE114" s="160"/>
      <c r="HF114" s="160"/>
      <c r="HG114" s="160"/>
      <c r="HH114" s="160"/>
      <c r="HI114" s="160"/>
      <c r="HJ114" s="160"/>
      <c r="HK114" s="160"/>
      <c r="HL114" s="160"/>
      <c r="HM114" s="160"/>
      <c r="HN114" s="160"/>
      <c r="HO114" s="160"/>
      <c r="HP114" s="160"/>
      <c r="HQ114" s="160"/>
      <c r="HR114" s="160"/>
      <c r="HS114" s="160"/>
      <c r="HT114" s="160"/>
      <c r="HU114" s="160"/>
      <c r="HV114" s="160"/>
      <c r="HW114" s="160"/>
      <c r="HX114" s="160"/>
      <c r="HY114" s="160"/>
      <c r="HZ114" s="160"/>
      <c r="IA114" s="160"/>
      <c r="IB114" s="160"/>
      <c r="IC114" s="160"/>
      <c r="ID114" s="160"/>
      <c r="IE114" s="160"/>
      <c r="IF114" s="160"/>
      <c r="IG114" s="160"/>
      <c r="IH114" s="160"/>
      <c r="II114" s="160"/>
      <c r="IJ114" s="160"/>
      <c r="IK114" s="160"/>
      <c r="IL114" s="160"/>
      <c r="IM114" s="160"/>
      <c r="IN114" s="160"/>
      <c r="IO114" s="160"/>
      <c r="IP114" s="160"/>
      <c r="IQ114" s="160"/>
      <c r="IR114" s="160"/>
      <c r="IS114" s="160"/>
      <c r="IT114" s="160"/>
    </row>
    <row r="115" spans="1:254" ht="15" x14ac:dyDescent="0.25">
      <c r="A115" s="164" t="s">
        <v>115</v>
      </c>
      <c r="B115" s="133" t="s">
        <v>293</v>
      </c>
      <c r="C115" s="165" t="s">
        <v>44</v>
      </c>
      <c r="D115" s="165" t="s">
        <v>20</v>
      </c>
      <c r="E115" s="165"/>
      <c r="F115" s="165"/>
      <c r="G115" s="166">
        <f>SUM(G118+G116+G127)</f>
        <v>171829.78999999998</v>
      </c>
    </row>
    <row r="116" spans="1:254" s="152" customFormat="1" ht="27" x14ac:dyDescent="0.25">
      <c r="A116" s="118" t="s">
        <v>1</v>
      </c>
      <c r="B116" s="133" t="s">
        <v>293</v>
      </c>
      <c r="C116" s="133" t="s">
        <v>44</v>
      </c>
      <c r="D116" s="133" t="s">
        <v>20</v>
      </c>
      <c r="E116" s="133" t="s">
        <v>116</v>
      </c>
      <c r="F116" s="133"/>
      <c r="G116" s="121">
        <f>SUM(G117)</f>
        <v>119879.77</v>
      </c>
    </row>
    <row r="117" spans="1:254" ht="26.25" x14ac:dyDescent="0.25">
      <c r="A117" s="123" t="s">
        <v>97</v>
      </c>
      <c r="B117" s="135" t="s">
        <v>293</v>
      </c>
      <c r="C117" s="135" t="s">
        <v>44</v>
      </c>
      <c r="D117" s="135" t="s">
        <v>20</v>
      </c>
      <c r="E117" s="133" t="s">
        <v>116</v>
      </c>
      <c r="F117" s="135" t="s">
        <v>98</v>
      </c>
      <c r="G117" s="126">
        <v>119879.77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/>
      <c r="HN117" s="87"/>
      <c r="HO117" s="87"/>
      <c r="HP117" s="87"/>
      <c r="HQ117" s="87"/>
      <c r="HR117" s="87"/>
      <c r="HS117" s="87"/>
      <c r="HT117" s="87"/>
      <c r="HU117" s="87"/>
      <c r="HV117" s="87"/>
      <c r="HW117" s="87"/>
      <c r="HX117" s="87"/>
      <c r="HY117" s="87"/>
      <c r="HZ117" s="87"/>
      <c r="IA117" s="87"/>
      <c r="IB117" s="87"/>
      <c r="IC117" s="87"/>
      <c r="ID117" s="87"/>
      <c r="IE117" s="87"/>
      <c r="IF117" s="87"/>
      <c r="IG117" s="87"/>
      <c r="IH117" s="87"/>
      <c r="II117" s="87"/>
      <c r="IJ117" s="87"/>
      <c r="IK117" s="87"/>
      <c r="IL117" s="87"/>
      <c r="IM117" s="87"/>
      <c r="IN117" s="87"/>
      <c r="IO117" s="87"/>
      <c r="IP117" s="87"/>
      <c r="IQ117" s="87"/>
      <c r="IR117" s="87"/>
      <c r="IS117" s="87"/>
      <c r="IT117" s="87"/>
    </row>
    <row r="118" spans="1:254" s="87" customFormat="1" ht="13.5" x14ac:dyDescent="0.25">
      <c r="A118" s="118" t="s">
        <v>77</v>
      </c>
      <c r="B118" s="133" t="s">
        <v>293</v>
      </c>
      <c r="C118" s="120" t="s">
        <v>44</v>
      </c>
      <c r="D118" s="120" t="s">
        <v>20</v>
      </c>
      <c r="E118" s="120" t="s">
        <v>78</v>
      </c>
      <c r="F118" s="120"/>
      <c r="G118" s="167">
        <f>SUM(G119+G125+G123)</f>
        <v>18178.32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  <c r="FL118" s="95"/>
      <c r="FM118" s="95"/>
      <c r="FN118" s="95"/>
      <c r="FO118" s="95"/>
      <c r="FP118" s="95"/>
      <c r="FQ118" s="95"/>
      <c r="FR118" s="95"/>
      <c r="FS118" s="95"/>
      <c r="FT118" s="95"/>
      <c r="FU118" s="95"/>
      <c r="FV118" s="95"/>
      <c r="FW118" s="95"/>
      <c r="FX118" s="95"/>
      <c r="FY118" s="95"/>
      <c r="FZ118" s="95"/>
      <c r="GA118" s="95"/>
      <c r="GB118" s="95"/>
      <c r="GC118" s="95"/>
      <c r="GD118" s="95"/>
      <c r="GE118" s="95"/>
      <c r="GF118" s="95"/>
      <c r="GG118" s="95"/>
      <c r="GH118" s="95"/>
      <c r="GI118" s="95"/>
      <c r="GJ118" s="95"/>
      <c r="GK118" s="95"/>
      <c r="GL118" s="95"/>
      <c r="GM118" s="95"/>
      <c r="GN118" s="95"/>
      <c r="GO118" s="95"/>
      <c r="GP118" s="95"/>
      <c r="GQ118" s="95"/>
      <c r="GR118" s="95"/>
      <c r="GS118" s="95"/>
      <c r="GT118" s="95"/>
      <c r="GU118" s="95"/>
      <c r="GV118" s="95"/>
      <c r="GW118" s="95"/>
      <c r="GX118" s="95"/>
      <c r="GY118" s="95"/>
      <c r="GZ118" s="95"/>
      <c r="HA118" s="95"/>
      <c r="HB118" s="95"/>
      <c r="HC118" s="95"/>
      <c r="HD118" s="95"/>
      <c r="HE118" s="95"/>
      <c r="HF118" s="95"/>
      <c r="HG118" s="95"/>
      <c r="HH118" s="95"/>
      <c r="HI118" s="95"/>
      <c r="HJ118" s="95"/>
      <c r="HK118" s="95"/>
      <c r="HL118" s="95"/>
      <c r="HM118" s="95"/>
      <c r="HN118" s="95"/>
      <c r="HO118" s="95"/>
      <c r="HP118" s="95"/>
      <c r="HQ118" s="95"/>
      <c r="HR118" s="95"/>
      <c r="HS118" s="95"/>
      <c r="HT118" s="95"/>
      <c r="HU118" s="95"/>
      <c r="HV118" s="95"/>
      <c r="HW118" s="95"/>
      <c r="HX118" s="95"/>
      <c r="HY118" s="95"/>
      <c r="HZ118" s="95"/>
      <c r="IA118" s="95"/>
      <c r="IB118" s="95"/>
      <c r="IC118" s="95"/>
      <c r="ID118" s="95"/>
      <c r="IE118" s="95"/>
      <c r="IF118" s="95"/>
      <c r="IG118" s="95"/>
      <c r="IH118" s="95"/>
      <c r="II118" s="95"/>
      <c r="IJ118" s="95"/>
      <c r="IK118" s="95"/>
      <c r="IL118" s="95"/>
      <c r="IM118" s="95"/>
      <c r="IN118" s="95"/>
      <c r="IO118" s="95"/>
      <c r="IP118" s="95"/>
      <c r="IQ118" s="95"/>
      <c r="IR118" s="95"/>
      <c r="IS118" s="95"/>
      <c r="IT118" s="95"/>
    </row>
    <row r="119" spans="1:254" s="87" customFormat="1" ht="51" x14ac:dyDescent="0.2">
      <c r="A119" s="128" t="s">
        <v>314</v>
      </c>
      <c r="B119" s="144" t="s">
        <v>293</v>
      </c>
      <c r="C119" s="144" t="s">
        <v>315</v>
      </c>
      <c r="D119" s="144" t="s">
        <v>20</v>
      </c>
      <c r="E119" s="144" t="s">
        <v>118</v>
      </c>
      <c r="F119" s="144"/>
      <c r="G119" s="131">
        <f>SUM(G120+G122+G121)</f>
        <v>14085</v>
      </c>
    </row>
    <row r="120" spans="1:254" ht="25.5" hidden="1" x14ac:dyDescent="0.2">
      <c r="A120" s="123" t="s">
        <v>295</v>
      </c>
      <c r="B120" s="135" t="s">
        <v>293</v>
      </c>
      <c r="C120" s="135" t="s">
        <v>44</v>
      </c>
      <c r="D120" s="135" t="s">
        <v>20</v>
      </c>
      <c r="E120" s="135" t="s">
        <v>118</v>
      </c>
      <c r="F120" s="135" t="s">
        <v>33</v>
      </c>
      <c r="G120" s="126">
        <v>0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</row>
    <row r="121" spans="1:254" s="87" customFormat="1" ht="25.5" x14ac:dyDescent="0.2">
      <c r="A121" s="123" t="s">
        <v>97</v>
      </c>
      <c r="B121" s="135" t="s">
        <v>293</v>
      </c>
      <c r="C121" s="135" t="s">
        <v>44</v>
      </c>
      <c r="D121" s="135" t="s">
        <v>20</v>
      </c>
      <c r="E121" s="135" t="s">
        <v>118</v>
      </c>
      <c r="F121" s="135" t="s">
        <v>98</v>
      </c>
      <c r="G121" s="126">
        <v>9508.32</v>
      </c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</row>
    <row r="122" spans="1:254" s="127" customFormat="1" ht="25.5" x14ac:dyDescent="0.2">
      <c r="A122" s="123" t="s">
        <v>295</v>
      </c>
      <c r="B122" s="135" t="s">
        <v>293</v>
      </c>
      <c r="C122" s="135" t="s">
        <v>44</v>
      </c>
      <c r="D122" s="135" t="s">
        <v>20</v>
      </c>
      <c r="E122" s="135" t="s">
        <v>119</v>
      </c>
      <c r="F122" s="135" t="s">
        <v>33</v>
      </c>
      <c r="G122" s="126">
        <v>4576.68</v>
      </c>
    </row>
    <row r="123" spans="1:254" s="127" customFormat="1" ht="39" customHeight="1" x14ac:dyDescent="0.2">
      <c r="A123" s="123" t="s">
        <v>518</v>
      </c>
      <c r="B123" s="135" t="s">
        <v>293</v>
      </c>
      <c r="C123" s="135" t="s">
        <v>44</v>
      </c>
      <c r="D123" s="135" t="s">
        <v>20</v>
      </c>
      <c r="E123" s="135" t="s">
        <v>519</v>
      </c>
      <c r="F123" s="135"/>
      <c r="G123" s="126">
        <f>SUM(G124)</f>
        <v>4043.32</v>
      </c>
    </row>
    <row r="124" spans="1:254" s="87" customFormat="1" ht="25.5" x14ac:dyDescent="0.2">
      <c r="A124" s="128" t="s">
        <v>318</v>
      </c>
      <c r="B124" s="144" t="s">
        <v>293</v>
      </c>
      <c r="C124" s="144" t="s">
        <v>44</v>
      </c>
      <c r="D124" s="144" t="s">
        <v>20</v>
      </c>
      <c r="E124" s="144" t="s">
        <v>519</v>
      </c>
      <c r="F124" s="144" t="s">
        <v>124</v>
      </c>
      <c r="G124" s="131">
        <v>4043.32</v>
      </c>
    </row>
    <row r="125" spans="1:254" s="127" customFormat="1" ht="43.5" customHeight="1" x14ac:dyDescent="0.2">
      <c r="A125" s="128" t="s">
        <v>316</v>
      </c>
      <c r="B125" s="144" t="s">
        <v>293</v>
      </c>
      <c r="C125" s="144" t="s">
        <v>44</v>
      </c>
      <c r="D125" s="144" t="s">
        <v>20</v>
      </c>
      <c r="E125" s="144"/>
      <c r="F125" s="144"/>
      <c r="G125" s="131">
        <f>SUM(G126)</f>
        <v>50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/>
      <c r="II125" s="87"/>
      <c r="IJ125" s="87"/>
      <c r="IK125" s="87"/>
      <c r="IL125" s="87"/>
      <c r="IM125" s="87"/>
      <c r="IN125" s="87"/>
      <c r="IO125" s="87"/>
      <c r="IP125" s="87"/>
      <c r="IQ125" s="87"/>
      <c r="IR125" s="87"/>
      <c r="IS125" s="87"/>
      <c r="IT125" s="87"/>
    </row>
    <row r="126" spans="1:254" s="127" customFormat="1" ht="25.5" x14ac:dyDescent="0.2">
      <c r="A126" s="123" t="s">
        <v>295</v>
      </c>
      <c r="B126" s="135" t="s">
        <v>293</v>
      </c>
      <c r="C126" s="135" t="s">
        <v>44</v>
      </c>
      <c r="D126" s="135" t="s">
        <v>20</v>
      </c>
      <c r="E126" s="135" t="s">
        <v>271</v>
      </c>
      <c r="F126" s="135" t="s">
        <v>33</v>
      </c>
      <c r="G126" s="131">
        <v>50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</row>
    <row r="127" spans="1:254" s="143" customFormat="1" ht="25.9" customHeight="1" x14ac:dyDescent="0.2">
      <c r="A127" s="113" t="s">
        <v>317</v>
      </c>
      <c r="B127" s="114" t="s">
        <v>293</v>
      </c>
      <c r="C127" s="114" t="s">
        <v>44</v>
      </c>
      <c r="D127" s="114" t="s">
        <v>20</v>
      </c>
      <c r="E127" s="114" t="s">
        <v>122</v>
      </c>
      <c r="F127" s="114"/>
      <c r="G127" s="116">
        <f>SUM(G128)</f>
        <v>33771.699999999997</v>
      </c>
    </row>
    <row r="128" spans="1:254" s="127" customFormat="1" ht="24.6" customHeight="1" x14ac:dyDescent="0.2">
      <c r="A128" s="123" t="s">
        <v>318</v>
      </c>
      <c r="B128" s="135" t="s">
        <v>293</v>
      </c>
      <c r="C128" s="135" t="s">
        <v>44</v>
      </c>
      <c r="D128" s="135" t="s">
        <v>20</v>
      </c>
      <c r="E128" s="135" t="s">
        <v>122</v>
      </c>
      <c r="F128" s="135" t="s">
        <v>124</v>
      </c>
      <c r="G128" s="131">
        <v>33771.699999999997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/>
      <c r="HX128" s="87"/>
      <c r="HY128" s="87"/>
      <c r="HZ128" s="87"/>
      <c r="IA128" s="87"/>
      <c r="IB128" s="87"/>
      <c r="IC128" s="87"/>
      <c r="ID128" s="87"/>
      <c r="IE128" s="87"/>
      <c r="IF128" s="87"/>
      <c r="IG128" s="87"/>
      <c r="IH128" s="87"/>
      <c r="II128" s="87"/>
      <c r="IJ128" s="87"/>
      <c r="IK128" s="87"/>
      <c r="IL128" s="87"/>
      <c r="IM128" s="87"/>
      <c r="IN128" s="87"/>
      <c r="IO128" s="87"/>
      <c r="IP128" s="87"/>
      <c r="IQ128" s="87"/>
      <c r="IR128" s="87"/>
      <c r="IS128" s="87"/>
      <c r="IT128" s="87"/>
    </row>
    <row r="129" spans="1:254" s="87" customFormat="1" ht="15" x14ac:dyDescent="0.25">
      <c r="A129" s="168" t="s">
        <v>125</v>
      </c>
      <c r="B129" s="165" t="s">
        <v>293</v>
      </c>
      <c r="C129" s="165" t="s">
        <v>44</v>
      </c>
      <c r="D129" s="165" t="s">
        <v>22</v>
      </c>
      <c r="E129" s="165"/>
      <c r="F129" s="165"/>
      <c r="G129" s="166">
        <f>SUM(G132+G130+G134)</f>
        <v>41641.879999999997</v>
      </c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</row>
    <row r="130" spans="1:254" s="87" customFormat="1" ht="25.5" x14ac:dyDescent="0.2">
      <c r="A130" s="128" t="s">
        <v>3</v>
      </c>
      <c r="B130" s="144" t="s">
        <v>293</v>
      </c>
      <c r="C130" s="144" t="s">
        <v>44</v>
      </c>
      <c r="D130" s="144" t="s">
        <v>22</v>
      </c>
      <c r="E130" s="144" t="s">
        <v>126</v>
      </c>
      <c r="F130" s="144"/>
      <c r="G130" s="131">
        <f>SUM(G131)</f>
        <v>37900</v>
      </c>
    </row>
    <row r="131" spans="1:254" s="87" customFormat="1" ht="15" x14ac:dyDescent="0.25">
      <c r="A131" s="123" t="s">
        <v>41</v>
      </c>
      <c r="B131" s="135" t="s">
        <v>293</v>
      </c>
      <c r="C131" s="135" t="s">
        <v>44</v>
      </c>
      <c r="D131" s="135" t="s">
        <v>22</v>
      </c>
      <c r="E131" s="135" t="s">
        <v>126</v>
      </c>
      <c r="F131" s="135" t="s">
        <v>42</v>
      </c>
      <c r="G131" s="126">
        <v>37900</v>
      </c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</row>
    <row r="132" spans="1:254" s="87" customFormat="1" x14ac:dyDescent="0.2">
      <c r="A132" s="128" t="s">
        <v>69</v>
      </c>
      <c r="B132" s="144" t="s">
        <v>293</v>
      </c>
      <c r="C132" s="144" t="s">
        <v>44</v>
      </c>
      <c r="D132" s="144" t="s">
        <v>22</v>
      </c>
      <c r="E132" s="144" t="s">
        <v>70</v>
      </c>
      <c r="F132" s="144"/>
      <c r="G132" s="131">
        <f>SUM(G133)</f>
        <v>500</v>
      </c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7"/>
      <c r="ES132" s="127"/>
      <c r="ET132" s="127"/>
      <c r="EU132" s="127"/>
      <c r="EV132" s="127"/>
      <c r="EW132" s="127"/>
      <c r="EX132" s="127"/>
      <c r="EY132" s="127"/>
      <c r="EZ132" s="127"/>
      <c r="FA132" s="127"/>
      <c r="FB132" s="127"/>
      <c r="FC132" s="127"/>
      <c r="FD132" s="127"/>
      <c r="FE132" s="127"/>
      <c r="FF132" s="127"/>
      <c r="FG132" s="127"/>
      <c r="FH132" s="127"/>
      <c r="FI132" s="127"/>
      <c r="FJ132" s="127"/>
      <c r="FK132" s="127"/>
      <c r="FL132" s="127"/>
      <c r="FM132" s="127"/>
      <c r="FN132" s="127"/>
      <c r="FO132" s="127"/>
      <c r="FP132" s="127"/>
      <c r="FQ132" s="127"/>
      <c r="FR132" s="127"/>
      <c r="FS132" s="127"/>
      <c r="FT132" s="127"/>
      <c r="FU132" s="127"/>
      <c r="FV132" s="127"/>
      <c r="FW132" s="127"/>
      <c r="FX132" s="127"/>
      <c r="FY132" s="127"/>
      <c r="FZ132" s="127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127"/>
      <c r="GR132" s="127"/>
      <c r="GS132" s="127"/>
      <c r="GT132" s="127"/>
      <c r="GU132" s="127"/>
      <c r="GV132" s="127"/>
      <c r="GW132" s="127"/>
      <c r="GX132" s="127"/>
      <c r="GY132" s="127"/>
      <c r="GZ132" s="127"/>
      <c r="HA132" s="127"/>
      <c r="HB132" s="127"/>
      <c r="HC132" s="127"/>
      <c r="HD132" s="127"/>
      <c r="HE132" s="127"/>
      <c r="HF132" s="127"/>
      <c r="HG132" s="127"/>
      <c r="HH132" s="127"/>
      <c r="HI132" s="127"/>
      <c r="HJ132" s="127"/>
      <c r="HK132" s="127"/>
      <c r="HL132" s="127"/>
      <c r="HM132" s="127"/>
      <c r="HN132" s="127"/>
      <c r="HO132" s="127"/>
      <c r="HP132" s="127"/>
      <c r="HQ132" s="127"/>
      <c r="HR132" s="127"/>
      <c r="HS132" s="127"/>
      <c r="HT132" s="127"/>
      <c r="HU132" s="127"/>
      <c r="HV132" s="127"/>
      <c r="HW132" s="127"/>
      <c r="HX132" s="127"/>
      <c r="HY132" s="127"/>
      <c r="HZ132" s="127"/>
      <c r="IA132" s="127"/>
      <c r="IB132" s="127"/>
      <c r="IC132" s="127"/>
      <c r="ID132" s="127"/>
      <c r="IE132" s="127"/>
      <c r="IF132" s="127"/>
      <c r="IG132" s="127"/>
      <c r="IH132" s="127"/>
      <c r="II132" s="127"/>
      <c r="IJ132" s="127"/>
      <c r="IK132" s="127"/>
      <c r="IL132" s="127"/>
      <c r="IM132" s="127"/>
      <c r="IN132" s="127"/>
      <c r="IO132" s="127"/>
      <c r="IP132" s="127"/>
      <c r="IQ132" s="127"/>
      <c r="IR132" s="127"/>
      <c r="IS132" s="127"/>
      <c r="IT132" s="127"/>
    </row>
    <row r="133" spans="1:254" s="127" customFormat="1" x14ac:dyDescent="0.2">
      <c r="A133" s="123" t="s">
        <v>41</v>
      </c>
      <c r="B133" s="144" t="s">
        <v>293</v>
      </c>
      <c r="C133" s="144" t="s">
        <v>44</v>
      </c>
      <c r="D133" s="144" t="s">
        <v>22</v>
      </c>
      <c r="E133" s="144" t="s">
        <v>70</v>
      </c>
      <c r="F133" s="144" t="s">
        <v>42</v>
      </c>
      <c r="G133" s="131">
        <v>500</v>
      </c>
    </row>
    <row r="134" spans="1:254" ht="15" x14ac:dyDescent="0.25">
      <c r="A134" s="118" t="s">
        <v>77</v>
      </c>
      <c r="B134" s="133" t="s">
        <v>293</v>
      </c>
      <c r="C134" s="114" t="s">
        <v>44</v>
      </c>
      <c r="D134" s="114" t="s">
        <v>22</v>
      </c>
      <c r="E134" s="133" t="s">
        <v>78</v>
      </c>
      <c r="F134" s="114"/>
      <c r="G134" s="116">
        <f>SUM(G135+G138+G139)</f>
        <v>3241.88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  <c r="EY134" s="141"/>
      <c r="EZ134" s="141"/>
      <c r="FA134" s="141"/>
      <c r="FB134" s="141"/>
      <c r="FC134" s="141"/>
      <c r="FD134" s="141"/>
      <c r="FE134" s="141"/>
      <c r="FF134" s="141"/>
      <c r="FG134" s="141"/>
      <c r="FH134" s="141"/>
      <c r="FI134" s="141"/>
      <c r="FJ134" s="141"/>
      <c r="FK134" s="141"/>
      <c r="FL134" s="141"/>
      <c r="FM134" s="141"/>
      <c r="FN134" s="141"/>
      <c r="FO134" s="141"/>
      <c r="FP134" s="141"/>
      <c r="FQ134" s="141"/>
      <c r="FR134" s="141"/>
      <c r="FS134" s="141"/>
      <c r="FT134" s="141"/>
      <c r="FU134" s="141"/>
      <c r="FV134" s="141"/>
      <c r="FW134" s="141"/>
      <c r="FX134" s="141"/>
      <c r="FY134" s="141"/>
      <c r="FZ134" s="141"/>
      <c r="GA134" s="141"/>
      <c r="GB134" s="141"/>
      <c r="GC134" s="141"/>
      <c r="GD134" s="141"/>
      <c r="GE134" s="141"/>
      <c r="GF134" s="141"/>
      <c r="GG134" s="141"/>
      <c r="GH134" s="141"/>
      <c r="GI134" s="141"/>
      <c r="GJ134" s="141"/>
      <c r="GK134" s="141"/>
      <c r="GL134" s="141"/>
      <c r="GM134" s="141"/>
      <c r="GN134" s="141"/>
      <c r="GO134" s="141"/>
      <c r="GP134" s="141"/>
      <c r="GQ134" s="141"/>
      <c r="GR134" s="141"/>
      <c r="GS134" s="141"/>
      <c r="GT134" s="141"/>
      <c r="GU134" s="141"/>
      <c r="GV134" s="141"/>
      <c r="GW134" s="141"/>
      <c r="GX134" s="141"/>
      <c r="GY134" s="141"/>
      <c r="GZ134" s="141"/>
      <c r="HA134" s="141"/>
      <c r="HB134" s="141"/>
      <c r="HC134" s="141"/>
      <c r="HD134" s="141"/>
      <c r="HE134" s="141"/>
      <c r="HF134" s="141"/>
      <c r="HG134" s="141"/>
      <c r="HH134" s="141"/>
      <c r="HI134" s="141"/>
      <c r="HJ134" s="141"/>
      <c r="HK134" s="141"/>
      <c r="HL134" s="141"/>
      <c r="HM134" s="141"/>
      <c r="HN134" s="141"/>
      <c r="HO134" s="141"/>
      <c r="HP134" s="141"/>
      <c r="HQ134" s="141"/>
      <c r="HR134" s="141"/>
      <c r="HS134" s="141"/>
      <c r="HT134" s="141"/>
      <c r="HU134" s="141"/>
      <c r="HV134" s="141"/>
      <c r="HW134" s="141"/>
      <c r="HX134" s="141"/>
      <c r="HY134" s="141"/>
      <c r="HZ134" s="141"/>
      <c r="IA134" s="141"/>
      <c r="IB134" s="141"/>
      <c r="IC134" s="141"/>
      <c r="ID134" s="141"/>
      <c r="IE134" s="141"/>
      <c r="IF134" s="141"/>
      <c r="IG134" s="141"/>
      <c r="IH134" s="141"/>
      <c r="II134" s="141"/>
      <c r="IJ134" s="141"/>
      <c r="IK134" s="141"/>
      <c r="IL134" s="141"/>
      <c r="IM134" s="141"/>
      <c r="IN134" s="141"/>
      <c r="IO134" s="141"/>
      <c r="IP134" s="141"/>
      <c r="IQ134" s="141"/>
      <c r="IR134" s="141"/>
      <c r="IS134" s="141"/>
      <c r="IT134" s="141"/>
    </row>
    <row r="135" spans="1:254" ht="30.75" customHeight="1" x14ac:dyDescent="0.2">
      <c r="A135" s="128" t="s">
        <v>319</v>
      </c>
      <c r="B135" s="129" t="s">
        <v>293</v>
      </c>
      <c r="C135" s="130" t="s">
        <v>44</v>
      </c>
      <c r="D135" s="130" t="s">
        <v>22</v>
      </c>
      <c r="E135" s="130" t="s">
        <v>128</v>
      </c>
      <c r="F135" s="130"/>
      <c r="G135" s="131">
        <f>SUM(G136+G137)</f>
        <v>3241.88</v>
      </c>
    </row>
    <row r="136" spans="1:254" s="141" customFormat="1" ht="30.75" customHeight="1" x14ac:dyDescent="0.25">
      <c r="A136" s="123" t="s">
        <v>295</v>
      </c>
      <c r="B136" s="129" t="s">
        <v>293</v>
      </c>
      <c r="C136" s="130" t="s">
        <v>44</v>
      </c>
      <c r="D136" s="130" t="s">
        <v>22</v>
      </c>
      <c r="E136" s="130" t="s">
        <v>128</v>
      </c>
      <c r="F136" s="125" t="s">
        <v>33</v>
      </c>
      <c r="G136" s="126">
        <v>914</v>
      </c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  <c r="IH136" s="95"/>
      <c r="II136" s="95"/>
      <c r="IJ136" s="95"/>
      <c r="IK136" s="95"/>
      <c r="IL136" s="95"/>
      <c r="IM136" s="95"/>
      <c r="IN136" s="95"/>
      <c r="IO136" s="95"/>
      <c r="IP136" s="95"/>
      <c r="IQ136" s="95"/>
      <c r="IR136" s="95"/>
      <c r="IS136" s="95"/>
      <c r="IT136" s="95"/>
    </row>
    <row r="137" spans="1:254" s="141" customFormat="1" ht="26.25" x14ac:dyDescent="0.25">
      <c r="A137" s="123" t="s">
        <v>318</v>
      </c>
      <c r="B137" s="129" t="s">
        <v>293</v>
      </c>
      <c r="C137" s="130" t="s">
        <v>44</v>
      </c>
      <c r="D137" s="130" t="s">
        <v>22</v>
      </c>
      <c r="E137" s="130" t="s">
        <v>128</v>
      </c>
      <c r="F137" s="125" t="s">
        <v>124</v>
      </c>
      <c r="G137" s="126">
        <v>2327.88</v>
      </c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  <c r="GU137" s="95"/>
      <c r="GV137" s="95"/>
      <c r="GW137" s="95"/>
      <c r="GX137" s="95"/>
      <c r="GY137" s="95"/>
      <c r="GZ137" s="95"/>
      <c r="HA137" s="95"/>
      <c r="HB137" s="95"/>
      <c r="HC137" s="95"/>
      <c r="HD137" s="95"/>
      <c r="HE137" s="95"/>
      <c r="HF137" s="95"/>
      <c r="HG137" s="95"/>
      <c r="HH137" s="95"/>
      <c r="HI137" s="95"/>
      <c r="HJ137" s="95"/>
      <c r="HK137" s="95"/>
      <c r="HL137" s="95"/>
      <c r="HM137" s="95"/>
      <c r="HN137" s="95"/>
      <c r="HO137" s="95"/>
      <c r="HP137" s="95"/>
      <c r="HQ137" s="95"/>
      <c r="HR137" s="95"/>
      <c r="HS137" s="95"/>
      <c r="HT137" s="95"/>
      <c r="HU137" s="95"/>
      <c r="HV137" s="95"/>
      <c r="HW137" s="95"/>
      <c r="HX137" s="95"/>
      <c r="HY137" s="95"/>
      <c r="HZ137" s="95"/>
      <c r="IA137" s="95"/>
      <c r="IB137" s="95"/>
      <c r="IC137" s="95"/>
      <c r="ID137" s="95"/>
      <c r="IE137" s="95"/>
      <c r="IF137" s="95"/>
      <c r="IG137" s="95"/>
      <c r="IH137" s="95"/>
      <c r="II137" s="95"/>
      <c r="IJ137" s="95"/>
      <c r="IK137" s="95"/>
      <c r="IL137" s="95"/>
      <c r="IM137" s="95"/>
      <c r="IN137" s="95"/>
      <c r="IO137" s="95"/>
      <c r="IP137" s="95"/>
      <c r="IQ137" s="95"/>
      <c r="IR137" s="95"/>
      <c r="IS137" s="95"/>
      <c r="IT137" s="95"/>
    </row>
    <row r="138" spans="1:254" s="141" customFormat="1" ht="39" hidden="1" x14ac:dyDescent="0.25">
      <c r="A138" s="123" t="s">
        <v>275</v>
      </c>
      <c r="B138" s="129" t="s">
        <v>293</v>
      </c>
      <c r="C138" s="130" t="s">
        <v>44</v>
      </c>
      <c r="D138" s="130" t="s">
        <v>22</v>
      </c>
      <c r="E138" s="130" t="s">
        <v>272</v>
      </c>
      <c r="F138" s="125" t="s">
        <v>124</v>
      </c>
      <c r="G138" s="126">
        <v>0</v>
      </c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  <c r="GU138" s="95"/>
      <c r="GV138" s="95"/>
      <c r="GW138" s="95"/>
      <c r="GX138" s="95"/>
      <c r="GY138" s="95"/>
      <c r="GZ138" s="95"/>
      <c r="HA138" s="95"/>
      <c r="HB138" s="95"/>
      <c r="HC138" s="95"/>
      <c r="HD138" s="95"/>
      <c r="HE138" s="95"/>
      <c r="HF138" s="95"/>
      <c r="HG138" s="95"/>
      <c r="HH138" s="95"/>
      <c r="HI138" s="95"/>
      <c r="HJ138" s="95"/>
      <c r="HK138" s="95"/>
      <c r="HL138" s="95"/>
      <c r="HM138" s="95"/>
      <c r="HN138" s="95"/>
      <c r="HO138" s="95"/>
      <c r="HP138" s="95"/>
      <c r="HQ138" s="95"/>
      <c r="HR138" s="95"/>
      <c r="HS138" s="95"/>
      <c r="HT138" s="95"/>
      <c r="HU138" s="95"/>
      <c r="HV138" s="95"/>
      <c r="HW138" s="95"/>
      <c r="HX138" s="95"/>
      <c r="HY138" s="95"/>
      <c r="HZ138" s="95"/>
      <c r="IA138" s="95"/>
      <c r="IB138" s="95"/>
      <c r="IC138" s="95"/>
      <c r="ID138" s="95"/>
      <c r="IE138" s="95"/>
      <c r="IF138" s="95"/>
      <c r="IG138" s="95"/>
      <c r="IH138" s="95"/>
      <c r="II138" s="95"/>
      <c r="IJ138" s="95"/>
      <c r="IK138" s="95"/>
      <c r="IL138" s="95"/>
      <c r="IM138" s="95"/>
      <c r="IN138" s="95"/>
      <c r="IO138" s="95"/>
      <c r="IP138" s="95"/>
      <c r="IQ138" s="95"/>
      <c r="IR138" s="95"/>
      <c r="IS138" s="95"/>
      <c r="IT138" s="95"/>
    </row>
    <row r="139" spans="1:254" s="141" customFormat="1" ht="39" hidden="1" x14ac:dyDescent="0.25">
      <c r="A139" s="123" t="s">
        <v>275</v>
      </c>
      <c r="B139" s="129" t="s">
        <v>293</v>
      </c>
      <c r="C139" s="130" t="s">
        <v>44</v>
      </c>
      <c r="D139" s="130" t="s">
        <v>22</v>
      </c>
      <c r="E139" s="130" t="s">
        <v>272</v>
      </c>
      <c r="F139" s="125" t="s">
        <v>124</v>
      </c>
      <c r="G139" s="126">
        <v>0</v>
      </c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  <c r="GU139" s="95"/>
      <c r="GV139" s="95"/>
      <c r="GW139" s="95"/>
      <c r="GX139" s="95"/>
      <c r="GY139" s="95"/>
      <c r="GZ139" s="95"/>
      <c r="HA139" s="95"/>
      <c r="HB139" s="95"/>
      <c r="HC139" s="95"/>
      <c r="HD139" s="95"/>
      <c r="HE139" s="95"/>
      <c r="HF139" s="95"/>
      <c r="HG139" s="95"/>
      <c r="HH139" s="95"/>
      <c r="HI139" s="95"/>
      <c r="HJ139" s="95"/>
      <c r="HK139" s="95"/>
      <c r="HL139" s="95"/>
      <c r="HM139" s="95"/>
      <c r="HN139" s="95"/>
      <c r="HO139" s="95"/>
      <c r="HP139" s="95"/>
      <c r="HQ139" s="95"/>
      <c r="HR139" s="95"/>
      <c r="HS139" s="95"/>
      <c r="HT139" s="95"/>
      <c r="HU139" s="95"/>
      <c r="HV139" s="95"/>
      <c r="HW139" s="95"/>
      <c r="HX139" s="95"/>
      <c r="HY139" s="95"/>
      <c r="HZ139" s="95"/>
      <c r="IA139" s="95"/>
      <c r="IB139" s="95"/>
      <c r="IC139" s="95"/>
      <c r="ID139" s="95"/>
      <c r="IE139" s="95"/>
      <c r="IF139" s="95"/>
      <c r="IG139" s="95"/>
      <c r="IH139" s="95"/>
      <c r="II139" s="95"/>
      <c r="IJ139" s="95"/>
      <c r="IK139" s="95"/>
      <c r="IL139" s="95"/>
      <c r="IM139" s="95"/>
      <c r="IN139" s="95"/>
      <c r="IO139" s="95"/>
      <c r="IP139" s="95"/>
      <c r="IQ139" s="95"/>
      <c r="IR139" s="95"/>
      <c r="IS139" s="95"/>
      <c r="IT139" s="95"/>
    </row>
    <row r="140" spans="1:254" s="127" customFormat="1" ht="15" x14ac:dyDescent="0.25">
      <c r="A140" s="164" t="s">
        <v>129</v>
      </c>
      <c r="B140" s="165" t="s">
        <v>293</v>
      </c>
      <c r="C140" s="165" t="s">
        <v>44</v>
      </c>
      <c r="D140" s="165" t="s">
        <v>29</v>
      </c>
      <c r="E140" s="165"/>
      <c r="F140" s="165"/>
      <c r="G140" s="166">
        <f>SUM(G150+G145+G143+G162+G141)</f>
        <v>140533.16</v>
      </c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/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/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  <c r="II140" s="108"/>
      <c r="IJ140" s="108"/>
      <c r="IK140" s="108"/>
      <c r="IL140" s="108"/>
      <c r="IM140" s="108"/>
      <c r="IN140" s="108"/>
      <c r="IO140" s="108"/>
      <c r="IP140" s="108"/>
      <c r="IQ140" s="108"/>
      <c r="IR140" s="108"/>
      <c r="IS140" s="108"/>
      <c r="IT140" s="108"/>
    </row>
    <row r="141" spans="1:254" s="127" customFormat="1" ht="26.25" hidden="1" x14ac:dyDescent="0.25">
      <c r="A141" s="128" t="s">
        <v>304</v>
      </c>
      <c r="B141" s="144" t="s">
        <v>293</v>
      </c>
      <c r="C141" s="144" t="s">
        <v>44</v>
      </c>
      <c r="D141" s="144" t="s">
        <v>29</v>
      </c>
      <c r="E141" s="144" t="s">
        <v>80</v>
      </c>
      <c r="F141" s="169"/>
      <c r="G141" s="131">
        <f>SUM(G142)</f>
        <v>0</v>
      </c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42"/>
      <c r="CQ141" s="142"/>
      <c r="CR141" s="142"/>
      <c r="CS141" s="142"/>
      <c r="CT141" s="142"/>
      <c r="CU141" s="142"/>
      <c r="CV141" s="142"/>
      <c r="CW141" s="142"/>
      <c r="CX141" s="142"/>
      <c r="CY141" s="142"/>
      <c r="CZ141" s="142"/>
      <c r="DA141" s="142"/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2"/>
      <c r="DR141" s="142"/>
      <c r="DS141" s="142"/>
      <c r="DT141" s="142"/>
      <c r="DU141" s="142"/>
      <c r="DV141" s="142"/>
      <c r="DW141" s="142"/>
      <c r="DX141" s="142"/>
      <c r="DY141" s="142"/>
      <c r="DZ141" s="142"/>
      <c r="EA141" s="142"/>
      <c r="EB141" s="142"/>
      <c r="EC141" s="142"/>
      <c r="ED141" s="142"/>
      <c r="EE141" s="142"/>
      <c r="EF141" s="142"/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2"/>
      <c r="ES141" s="142"/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FW141" s="142"/>
      <c r="FX141" s="142"/>
      <c r="FY141" s="142"/>
      <c r="FZ141" s="142"/>
      <c r="GA141" s="142"/>
      <c r="GB141" s="142"/>
      <c r="GC141" s="142"/>
      <c r="GD141" s="142"/>
      <c r="GE141" s="142"/>
      <c r="GF141" s="142"/>
      <c r="GG141" s="142"/>
      <c r="GH141" s="142"/>
      <c r="GI141" s="142"/>
      <c r="GJ141" s="142"/>
      <c r="GK141" s="142"/>
      <c r="GL141" s="142"/>
      <c r="GM141" s="142"/>
      <c r="GN141" s="142"/>
      <c r="GO141" s="142"/>
      <c r="GP141" s="142"/>
      <c r="GQ141" s="142"/>
      <c r="GR141" s="142"/>
      <c r="GS141" s="142"/>
      <c r="GT141" s="142"/>
      <c r="GU141" s="142"/>
      <c r="GV141" s="142"/>
      <c r="GW141" s="142"/>
      <c r="GX141" s="142"/>
      <c r="GY141" s="142"/>
      <c r="GZ141" s="142"/>
      <c r="HA141" s="142"/>
      <c r="HB141" s="142"/>
      <c r="HC141" s="142"/>
      <c r="HD141" s="142"/>
      <c r="HE141" s="142"/>
      <c r="HF141" s="142"/>
      <c r="HG141" s="142"/>
      <c r="HH141" s="142"/>
      <c r="HI141" s="142"/>
      <c r="HJ141" s="142"/>
      <c r="HK141" s="142"/>
      <c r="HL141" s="142"/>
      <c r="HM141" s="142"/>
      <c r="HN141" s="142"/>
      <c r="HO141" s="142"/>
      <c r="HP141" s="142"/>
      <c r="HQ141" s="142"/>
      <c r="HR141" s="142"/>
      <c r="HS141" s="142"/>
      <c r="HT141" s="142"/>
      <c r="HU141" s="142"/>
      <c r="HV141" s="142"/>
      <c r="HW141" s="142"/>
      <c r="HX141" s="142"/>
      <c r="HY141" s="142"/>
      <c r="HZ141" s="142"/>
      <c r="IA141" s="142"/>
      <c r="IB141" s="142"/>
      <c r="IC141" s="142"/>
      <c r="ID141" s="142"/>
      <c r="IE141" s="142"/>
      <c r="IF141" s="142"/>
      <c r="IG141" s="142"/>
      <c r="IH141" s="142"/>
      <c r="II141" s="142"/>
      <c r="IJ141" s="142"/>
      <c r="IK141" s="142"/>
      <c r="IL141" s="142"/>
      <c r="IM141" s="142"/>
      <c r="IN141" s="142"/>
      <c r="IO141" s="142"/>
      <c r="IP141" s="142"/>
      <c r="IQ141" s="142"/>
      <c r="IR141" s="142"/>
      <c r="IS141" s="142"/>
      <c r="IT141" s="142"/>
    </row>
    <row r="142" spans="1:254" s="142" customFormat="1" ht="26.25" hidden="1" x14ac:dyDescent="0.25">
      <c r="A142" s="123" t="s">
        <v>97</v>
      </c>
      <c r="B142" s="144" t="s">
        <v>293</v>
      </c>
      <c r="C142" s="144" t="s">
        <v>44</v>
      </c>
      <c r="D142" s="144" t="s">
        <v>29</v>
      </c>
      <c r="E142" s="144" t="s">
        <v>80</v>
      </c>
      <c r="F142" s="135" t="s">
        <v>98</v>
      </c>
      <c r="G142" s="126">
        <v>0</v>
      </c>
    </row>
    <row r="143" spans="1:254" s="142" customFormat="1" ht="39" x14ac:dyDescent="0.25">
      <c r="A143" s="128" t="s">
        <v>320</v>
      </c>
      <c r="B143" s="144" t="s">
        <v>293</v>
      </c>
      <c r="C143" s="144" t="s">
        <v>44</v>
      </c>
      <c r="D143" s="144" t="s">
        <v>29</v>
      </c>
      <c r="E143" s="135" t="s">
        <v>143</v>
      </c>
      <c r="F143" s="144"/>
      <c r="G143" s="170">
        <f>SUM(G144:G144)</f>
        <v>3157.04</v>
      </c>
    </row>
    <row r="144" spans="1:254" s="142" customFormat="1" ht="36.75" customHeight="1" x14ac:dyDescent="0.25">
      <c r="A144" s="123" t="s">
        <v>97</v>
      </c>
      <c r="B144" s="135" t="s">
        <v>293</v>
      </c>
      <c r="C144" s="135" t="s">
        <v>44</v>
      </c>
      <c r="D144" s="135" t="s">
        <v>29</v>
      </c>
      <c r="E144" s="135" t="s">
        <v>143</v>
      </c>
      <c r="F144" s="135" t="s">
        <v>98</v>
      </c>
      <c r="G144" s="126">
        <v>3157.04</v>
      </c>
    </row>
    <row r="145" spans="1:7" s="127" customFormat="1" ht="45" customHeight="1" x14ac:dyDescent="0.2">
      <c r="A145" s="128" t="s">
        <v>130</v>
      </c>
      <c r="B145" s="148" t="s">
        <v>293</v>
      </c>
      <c r="C145" s="130" t="s">
        <v>44</v>
      </c>
      <c r="D145" s="130" t="s">
        <v>29</v>
      </c>
      <c r="E145" s="130" t="s">
        <v>131</v>
      </c>
      <c r="F145" s="130"/>
      <c r="G145" s="171">
        <f>SUM(G146+G149+G148+G147+G157+G158+G159+G160+G161)</f>
        <v>66261.850000000006</v>
      </c>
    </row>
    <row r="146" spans="1:7" s="127" customFormat="1" ht="31.5" customHeight="1" x14ac:dyDescent="0.2">
      <c r="A146" s="123" t="s">
        <v>295</v>
      </c>
      <c r="B146" s="125" t="s">
        <v>293</v>
      </c>
      <c r="C146" s="125" t="s">
        <v>44</v>
      </c>
      <c r="D146" s="125" t="s">
        <v>29</v>
      </c>
      <c r="E146" s="125" t="s">
        <v>131</v>
      </c>
      <c r="F146" s="125" t="s">
        <v>33</v>
      </c>
      <c r="G146" s="162">
        <v>1338.57</v>
      </c>
    </row>
    <row r="147" spans="1:7" s="127" customFormat="1" ht="25.5" x14ac:dyDescent="0.2">
      <c r="A147" s="123" t="s">
        <v>318</v>
      </c>
      <c r="B147" s="125" t="s">
        <v>293</v>
      </c>
      <c r="C147" s="125" t="s">
        <v>44</v>
      </c>
      <c r="D147" s="125" t="s">
        <v>29</v>
      </c>
      <c r="E147" s="125" t="s">
        <v>131</v>
      </c>
      <c r="F147" s="125" t="s">
        <v>124</v>
      </c>
      <c r="G147" s="162">
        <v>500</v>
      </c>
    </row>
    <row r="148" spans="1:7" s="127" customFormat="1" ht="25.5" hidden="1" x14ac:dyDescent="0.2">
      <c r="A148" s="123" t="s">
        <v>318</v>
      </c>
      <c r="B148" s="125" t="s">
        <v>293</v>
      </c>
      <c r="C148" s="125" t="s">
        <v>44</v>
      </c>
      <c r="D148" s="125" t="s">
        <v>29</v>
      </c>
      <c r="E148" s="125" t="s">
        <v>132</v>
      </c>
      <c r="F148" s="125" t="s">
        <v>124</v>
      </c>
      <c r="G148" s="162">
        <v>0</v>
      </c>
    </row>
    <row r="149" spans="1:7" s="127" customFormat="1" ht="25.5" x14ac:dyDescent="0.2">
      <c r="A149" s="123" t="s">
        <v>97</v>
      </c>
      <c r="B149" s="125" t="s">
        <v>293</v>
      </c>
      <c r="C149" s="125" t="s">
        <v>44</v>
      </c>
      <c r="D149" s="125" t="s">
        <v>29</v>
      </c>
      <c r="E149" s="125" t="s">
        <v>131</v>
      </c>
      <c r="F149" s="125" t="s">
        <v>98</v>
      </c>
      <c r="G149" s="162">
        <v>5888.36</v>
      </c>
    </row>
    <row r="150" spans="1:7" s="152" customFormat="1" ht="18" customHeight="1" x14ac:dyDescent="0.25">
      <c r="A150" s="123" t="s">
        <v>129</v>
      </c>
      <c r="B150" s="135" t="s">
        <v>293</v>
      </c>
      <c r="C150" s="135" t="s">
        <v>44</v>
      </c>
      <c r="D150" s="135" t="s">
        <v>29</v>
      </c>
      <c r="E150" s="135" t="s">
        <v>131</v>
      </c>
      <c r="F150" s="135"/>
      <c r="G150" s="126">
        <f>SUM(G151+G155+G153)</f>
        <v>50483.81</v>
      </c>
    </row>
    <row r="151" spans="1:7" s="163" customFormat="1" ht="20.25" customHeight="1" x14ac:dyDescent="0.2">
      <c r="A151" s="172" t="s">
        <v>133</v>
      </c>
      <c r="B151" s="144" t="s">
        <v>293</v>
      </c>
      <c r="C151" s="144" t="s">
        <v>44</v>
      </c>
      <c r="D151" s="144" t="s">
        <v>29</v>
      </c>
      <c r="E151" s="144" t="s">
        <v>134</v>
      </c>
      <c r="F151" s="144"/>
      <c r="G151" s="131">
        <f>SUM(G152)</f>
        <v>6700</v>
      </c>
    </row>
    <row r="152" spans="1:7" ht="30.75" customHeight="1" x14ac:dyDescent="0.2">
      <c r="A152" s="123" t="s">
        <v>97</v>
      </c>
      <c r="B152" s="125" t="s">
        <v>293</v>
      </c>
      <c r="C152" s="135" t="s">
        <v>44</v>
      </c>
      <c r="D152" s="135" t="s">
        <v>29</v>
      </c>
      <c r="E152" s="135" t="s">
        <v>134</v>
      </c>
      <c r="F152" s="135" t="s">
        <v>98</v>
      </c>
      <c r="G152" s="126">
        <v>6700</v>
      </c>
    </row>
    <row r="153" spans="1:7" s="87" customFormat="1" ht="21.75" customHeight="1" x14ac:dyDescent="0.2">
      <c r="A153" s="128" t="s">
        <v>321</v>
      </c>
      <c r="B153" s="130" t="s">
        <v>293</v>
      </c>
      <c r="C153" s="144" t="s">
        <v>44</v>
      </c>
      <c r="D153" s="144" t="s">
        <v>29</v>
      </c>
      <c r="E153" s="144" t="s">
        <v>136</v>
      </c>
      <c r="F153" s="144"/>
      <c r="G153" s="131">
        <f>SUM(G154)</f>
        <v>40283.81</v>
      </c>
    </row>
    <row r="154" spans="1:7" ht="35.25" customHeight="1" x14ac:dyDescent="0.2">
      <c r="A154" s="123" t="s">
        <v>97</v>
      </c>
      <c r="B154" s="125" t="s">
        <v>293</v>
      </c>
      <c r="C154" s="135" t="s">
        <v>44</v>
      </c>
      <c r="D154" s="135" t="s">
        <v>29</v>
      </c>
      <c r="E154" s="135" t="s">
        <v>136</v>
      </c>
      <c r="F154" s="135" t="s">
        <v>98</v>
      </c>
      <c r="G154" s="126">
        <v>40283.81</v>
      </c>
    </row>
    <row r="155" spans="1:7" x14ac:dyDescent="0.2">
      <c r="A155" s="172" t="s">
        <v>137</v>
      </c>
      <c r="B155" s="148" t="s">
        <v>293</v>
      </c>
      <c r="C155" s="144" t="s">
        <v>44</v>
      </c>
      <c r="D155" s="144" t="s">
        <v>29</v>
      </c>
      <c r="E155" s="144" t="s">
        <v>138</v>
      </c>
      <c r="F155" s="144"/>
      <c r="G155" s="131">
        <f>SUM(G156)</f>
        <v>3500</v>
      </c>
    </row>
    <row r="156" spans="1:7" s="87" customFormat="1" ht="25.5" x14ac:dyDescent="0.2">
      <c r="A156" s="123" t="s">
        <v>97</v>
      </c>
      <c r="B156" s="144" t="s">
        <v>293</v>
      </c>
      <c r="C156" s="135" t="s">
        <v>44</v>
      </c>
      <c r="D156" s="135" t="s">
        <v>29</v>
      </c>
      <c r="E156" s="135" t="s">
        <v>138</v>
      </c>
      <c r="F156" s="135" t="s">
        <v>98</v>
      </c>
      <c r="G156" s="126">
        <v>3500</v>
      </c>
    </row>
    <row r="157" spans="1:7" s="87" customFormat="1" ht="55.15" customHeight="1" x14ac:dyDescent="0.2">
      <c r="A157" s="123" t="s">
        <v>294</v>
      </c>
      <c r="B157" s="144" t="s">
        <v>293</v>
      </c>
      <c r="C157" s="135" t="s">
        <v>44</v>
      </c>
      <c r="D157" s="135" t="s">
        <v>29</v>
      </c>
      <c r="E157" s="135" t="s">
        <v>276</v>
      </c>
      <c r="F157" s="135" t="s">
        <v>27</v>
      </c>
      <c r="G157" s="126">
        <v>828.07</v>
      </c>
    </row>
    <row r="158" spans="1:7" s="87" customFormat="1" ht="25.5" x14ac:dyDescent="0.2">
      <c r="A158" s="123" t="s">
        <v>295</v>
      </c>
      <c r="B158" s="144" t="s">
        <v>293</v>
      </c>
      <c r="C158" s="135" t="s">
        <v>44</v>
      </c>
      <c r="D158" s="135" t="s">
        <v>29</v>
      </c>
      <c r="E158" s="135" t="s">
        <v>276</v>
      </c>
      <c r="F158" s="135" t="s">
        <v>33</v>
      </c>
      <c r="G158" s="126">
        <v>971.93</v>
      </c>
    </row>
    <row r="159" spans="1:7" s="87" customFormat="1" ht="32.25" customHeight="1" x14ac:dyDescent="0.2">
      <c r="A159" s="123" t="s">
        <v>318</v>
      </c>
      <c r="B159" s="144" t="s">
        <v>293</v>
      </c>
      <c r="C159" s="135" t="s">
        <v>44</v>
      </c>
      <c r="D159" s="135" t="s">
        <v>29</v>
      </c>
      <c r="E159" s="135" t="s">
        <v>276</v>
      </c>
      <c r="F159" s="135" t="s">
        <v>124</v>
      </c>
      <c r="G159" s="126">
        <v>4300</v>
      </c>
    </row>
    <row r="160" spans="1:7" s="87" customFormat="1" ht="25.5" x14ac:dyDescent="0.2">
      <c r="A160" s="123" t="s">
        <v>295</v>
      </c>
      <c r="B160" s="144" t="s">
        <v>293</v>
      </c>
      <c r="C160" s="135" t="s">
        <v>44</v>
      </c>
      <c r="D160" s="135" t="s">
        <v>29</v>
      </c>
      <c r="E160" s="135" t="s">
        <v>282</v>
      </c>
      <c r="F160" s="135" t="s">
        <v>33</v>
      </c>
      <c r="G160" s="126">
        <v>46</v>
      </c>
    </row>
    <row r="161" spans="1:254" s="87" customFormat="1" ht="28.9" customHeight="1" x14ac:dyDescent="0.2">
      <c r="A161" s="123" t="s">
        <v>318</v>
      </c>
      <c r="B161" s="144" t="s">
        <v>293</v>
      </c>
      <c r="C161" s="135" t="s">
        <v>44</v>
      </c>
      <c r="D161" s="135" t="s">
        <v>29</v>
      </c>
      <c r="E161" s="135" t="s">
        <v>282</v>
      </c>
      <c r="F161" s="135" t="s">
        <v>124</v>
      </c>
      <c r="G161" s="126">
        <v>52388.92</v>
      </c>
    </row>
    <row r="162" spans="1:254" s="143" customFormat="1" ht="39" customHeight="1" x14ac:dyDescent="0.2">
      <c r="A162" s="128" t="s">
        <v>320</v>
      </c>
      <c r="B162" s="144" t="s">
        <v>293</v>
      </c>
      <c r="C162" s="144" t="s">
        <v>44</v>
      </c>
      <c r="D162" s="144" t="s">
        <v>29</v>
      </c>
      <c r="E162" s="144" t="s">
        <v>140</v>
      </c>
      <c r="F162" s="144"/>
      <c r="G162" s="131">
        <f>SUM(G163+G164+G165)</f>
        <v>20630.460000000003</v>
      </c>
    </row>
    <row r="163" spans="1:254" s="87" customFormat="1" ht="25.5" x14ac:dyDescent="0.2">
      <c r="A163" s="123" t="s">
        <v>295</v>
      </c>
      <c r="B163" s="135" t="s">
        <v>293</v>
      </c>
      <c r="C163" s="135" t="s">
        <v>44</v>
      </c>
      <c r="D163" s="135" t="s">
        <v>29</v>
      </c>
      <c r="E163" s="135" t="s">
        <v>141</v>
      </c>
      <c r="F163" s="135" t="s">
        <v>33</v>
      </c>
      <c r="G163" s="126">
        <v>2142.2800000000002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</row>
    <row r="164" spans="1:254" s="87" customFormat="1" ht="54" customHeight="1" x14ac:dyDescent="0.2">
      <c r="A164" s="123" t="s">
        <v>294</v>
      </c>
      <c r="B164" s="135" t="s">
        <v>293</v>
      </c>
      <c r="C164" s="135" t="s">
        <v>44</v>
      </c>
      <c r="D164" s="135" t="s">
        <v>29</v>
      </c>
      <c r="E164" s="135" t="s">
        <v>142</v>
      </c>
      <c r="F164" s="135" t="s">
        <v>27</v>
      </c>
      <c r="G164" s="126">
        <v>572.53</v>
      </c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</row>
    <row r="165" spans="1:254" s="87" customFormat="1" ht="27.6" customHeight="1" x14ac:dyDescent="0.2">
      <c r="A165" s="123" t="s">
        <v>295</v>
      </c>
      <c r="B165" s="135" t="s">
        <v>293</v>
      </c>
      <c r="C165" s="135" t="s">
        <v>44</v>
      </c>
      <c r="D165" s="135" t="s">
        <v>29</v>
      </c>
      <c r="E165" s="135" t="s">
        <v>142</v>
      </c>
      <c r="F165" s="135" t="s">
        <v>33</v>
      </c>
      <c r="G165" s="126">
        <v>17915.650000000001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</row>
    <row r="166" spans="1:254" ht="30" x14ac:dyDescent="0.25">
      <c r="A166" s="168" t="s">
        <v>144</v>
      </c>
      <c r="B166" s="165" t="s">
        <v>293</v>
      </c>
      <c r="C166" s="173" t="s">
        <v>44</v>
      </c>
      <c r="D166" s="173" t="s">
        <v>44</v>
      </c>
      <c r="E166" s="165"/>
      <c r="F166" s="165"/>
      <c r="G166" s="166">
        <f>SUM(G169+G167+G175)</f>
        <v>26667.050000000003</v>
      </c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27"/>
      <c r="DF166" s="127"/>
      <c r="DG166" s="127"/>
      <c r="DH166" s="127"/>
      <c r="DI166" s="127"/>
      <c r="DJ166" s="127"/>
      <c r="DK166" s="127"/>
      <c r="DL166" s="127"/>
      <c r="DM166" s="127"/>
      <c r="DN166" s="127"/>
      <c r="DO166" s="127"/>
      <c r="DP166" s="127"/>
      <c r="DQ166" s="127"/>
      <c r="DR166" s="127"/>
      <c r="DS166" s="127"/>
      <c r="DT166" s="127"/>
      <c r="DU166" s="127"/>
      <c r="DV166" s="127"/>
      <c r="DW166" s="127"/>
      <c r="DX166" s="127"/>
      <c r="DY166" s="127"/>
      <c r="DZ166" s="127"/>
      <c r="EA166" s="127"/>
      <c r="EB166" s="127"/>
      <c r="EC166" s="127"/>
      <c r="ED166" s="127"/>
      <c r="EE166" s="127"/>
      <c r="EF166" s="127"/>
      <c r="EG166" s="127"/>
      <c r="EH166" s="127"/>
      <c r="EI166" s="127"/>
      <c r="EJ166" s="127"/>
      <c r="EK166" s="127"/>
      <c r="EL166" s="127"/>
      <c r="EM166" s="127"/>
      <c r="EN166" s="127"/>
      <c r="EO166" s="127"/>
      <c r="EP166" s="127"/>
      <c r="EQ166" s="127"/>
      <c r="ER166" s="127"/>
      <c r="ES166" s="127"/>
      <c r="ET166" s="127"/>
      <c r="EU166" s="127"/>
      <c r="EV166" s="127"/>
      <c r="EW166" s="127"/>
      <c r="EX166" s="127"/>
      <c r="EY166" s="127"/>
      <c r="EZ166" s="127"/>
      <c r="FA166" s="127"/>
      <c r="FB166" s="127"/>
      <c r="FC166" s="127"/>
      <c r="FD166" s="127"/>
      <c r="FE166" s="127"/>
      <c r="FF166" s="127"/>
      <c r="FG166" s="127"/>
      <c r="FH166" s="127"/>
      <c r="FI166" s="127"/>
      <c r="FJ166" s="127"/>
      <c r="FK166" s="127"/>
      <c r="FL166" s="127"/>
      <c r="FM166" s="127"/>
      <c r="FN166" s="127"/>
      <c r="FO166" s="127"/>
      <c r="FP166" s="127"/>
      <c r="FQ166" s="127"/>
      <c r="FR166" s="127"/>
      <c r="FS166" s="127"/>
      <c r="FT166" s="127"/>
      <c r="FU166" s="127"/>
      <c r="FV166" s="127"/>
      <c r="FW166" s="127"/>
      <c r="FX166" s="127"/>
      <c r="FY166" s="127"/>
      <c r="FZ166" s="127"/>
      <c r="GA166" s="127"/>
      <c r="GB166" s="127"/>
      <c r="GC166" s="127"/>
      <c r="GD166" s="127"/>
      <c r="GE166" s="127"/>
      <c r="GF166" s="127"/>
      <c r="GG166" s="127"/>
      <c r="GH166" s="127"/>
      <c r="GI166" s="127"/>
      <c r="GJ166" s="127"/>
      <c r="GK166" s="127"/>
      <c r="GL166" s="127"/>
      <c r="GM166" s="127"/>
      <c r="GN166" s="127"/>
      <c r="GO166" s="127"/>
      <c r="GP166" s="127"/>
      <c r="GQ166" s="127"/>
      <c r="GR166" s="127"/>
      <c r="GS166" s="127"/>
      <c r="GT166" s="127"/>
      <c r="GU166" s="127"/>
      <c r="GV166" s="127"/>
      <c r="GW166" s="127"/>
      <c r="GX166" s="127"/>
      <c r="GY166" s="127"/>
      <c r="GZ166" s="127"/>
      <c r="HA166" s="127"/>
      <c r="HB166" s="127"/>
      <c r="HC166" s="127"/>
      <c r="HD166" s="127"/>
      <c r="HE166" s="127"/>
      <c r="HF166" s="127"/>
      <c r="HG166" s="127"/>
      <c r="HH166" s="127"/>
      <c r="HI166" s="127"/>
      <c r="HJ166" s="127"/>
      <c r="HK166" s="127"/>
      <c r="HL166" s="127"/>
      <c r="HM166" s="127"/>
      <c r="HN166" s="127"/>
      <c r="HO166" s="127"/>
      <c r="HP166" s="127"/>
      <c r="HQ166" s="127"/>
      <c r="HR166" s="127"/>
      <c r="HS166" s="127"/>
      <c r="HT166" s="127"/>
      <c r="HU166" s="127"/>
      <c r="HV166" s="127"/>
      <c r="HW166" s="127"/>
      <c r="HX166" s="127"/>
      <c r="HY166" s="127"/>
      <c r="HZ166" s="127"/>
      <c r="IA166" s="127"/>
      <c r="IB166" s="127"/>
      <c r="IC166" s="127"/>
      <c r="ID166" s="127"/>
      <c r="IE166" s="127"/>
      <c r="IF166" s="127"/>
      <c r="IG166" s="127"/>
      <c r="IH166" s="127"/>
      <c r="II166" s="127"/>
      <c r="IJ166" s="127"/>
      <c r="IK166" s="127"/>
      <c r="IL166" s="127"/>
      <c r="IM166" s="127"/>
      <c r="IN166" s="127"/>
      <c r="IO166" s="127"/>
      <c r="IP166" s="127"/>
      <c r="IQ166" s="127"/>
      <c r="IR166" s="127"/>
      <c r="IS166" s="127"/>
      <c r="IT166" s="127"/>
    </row>
    <row r="167" spans="1:254" s="127" customFormat="1" ht="25.5" x14ac:dyDescent="0.2">
      <c r="A167" s="172" t="s">
        <v>350</v>
      </c>
      <c r="B167" s="130" t="s">
        <v>293</v>
      </c>
      <c r="C167" s="144" t="s">
        <v>44</v>
      </c>
      <c r="D167" s="144" t="s">
        <v>44</v>
      </c>
      <c r="E167" s="144" t="s">
        <v>146</v>
      </c>
      <c r="F167" s="144"/>
      <c r="G167" s="131">
        <f>SUM(G168)</f>
        <v>13718.52</v>
      </c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  <c r="FL167" s="95"/>
      <c r="FM167" s="95"/>
      <c r="FN167" s="95"/>
      <c r="FO167" s="95"/>
      <c r="FP167" s="95"/>
      <c r="FQ167" s="95"/>
      <c r="FR167" s="95"/>
      <c r="FS167" s="95"/>
      <c r="FT167" s="95"/>
      <c r="FU167" s="95"/>
      <c r="FV167" s="95"/>
      <c r="FW167" s="95"/>
      <c r="FX167" s="95"/>
      <c r="FY167" s="95"/>
      <c r="FZ167" s="95"/>
      <c r="GA167" s="95"/>
      <c r="GB167" s="95"/>
      <c r="GC167" s="95"/>
      <c r="GD167" s="95"/>
      <c r="GE167" s="95"/>
      <c r="GF167" s="95"/>
      <c r="GG167" s="95"/>
      <c r="GH167" s="95"/>
      <c r="GI167" s="95"/>
      <c r="GJ167" s="95"/>
      <c r="GK167" s="95"/>
      <c r="GL167" s="95"/>
      <c r="GM167" s="95"/>
      <c r="GN167" s="95"/>
      <c r="GO167" s="95"/>
      <c r="GP167" s="95"/>
      <c r="GQ167" s="95"/>
      <c r="GR167" s="95"/>
      <c r="GS167" s="95"/>
      <c r="GT167" s="95"/>
      <c r="GU167" s="95"/>
      <c r="GV167" s="95"/>
      <c r="GW167" s="95"/>
      <c r="GX167" s="95"/>
      <c r="GY167" s="95"/>
      <c r="GZ167" s="95"/>
      <c r="HA167" s="95"/>
      <c r="HB167" s="95"/>
      <c r="HC167" s="95"/>
      <c r="HD167" s="95"/>
      <c r="HE167" s="95"/>
      <c r="HF167" s="95"/>
      <c r="HG167" s="95"/>
      <c r="HH167" s="95"/>
      <c r="HI167" s="95"/>
      <c r="HJ167" s="95"/>
      <c r="HK167" s="95"/>
      <c r="HL167" s="95"/>
      <c r="HM167" s="95"/>
      <c r="HN167" s="95"/>
      <c r="HO167" s="95"/>
      <c r="HP167" s="95"/>
      <c r="HQ167" s="95"/>
      <c r="HR167" s="95"/>
      <c r="HS167" s="95"/>
      <c r="HT167" s="95"/>
      <c r="HU167" s="95"/>
      <c r="HV167" s="95"/>
      <c r="HW167" s="95"/>
      <c r="HX167" s="95"/>
      <c r="HY167" s="95"/>
      <c r="HZ167" s="95"/>
      <c r="IA167" s="95"/>
      <c r="IB167" s="95"/>
      <c r="IC167" s="95"/>
      <c r="ID167" s="95"/>
      <c r="IE167" s="95"/>
      <c r="IF167" s="95"/>
      <c r="IG167" s="95"/>
      <c r="IH167" s="95"/>
      <c r="II167" s="95"/>
      <c r="IJ167" s="95"/>
      <c r="IK167" s="95"/>
      <c r="IL167" s="95"/>
      <c r="IM167" s="95"/>
      <c r="IN167" s="95"/>
      <c r="IO167" s="95"/>
      <c r="IP167" s="95"/>
      <c r="IQ167" s="95"/>
      <c r="IR167" s="95"/>
      <c r="IS167" s="95"/>
      <c r="IT167" s="95"/>
    </row>
    <row r="168" spans="1:254" s="152" customFormat="1" ht="26.25" x14ac:dyDescent="0.25">
      <c r="A168" s="123" t="s">
        <v>295</v>
      </c>
      <c r="B168" s="125" t="s">
        <v>293</v>
      </c>
      <c r="C168" s="135" t="s">
        <v>44</v>
      </c>
      <c r="D168" s="135" t="s">
        <v>44</v>
      </c>
      <c r="E168" s="135" t="s">
        <v>146</v>
      </c>
      <c r="F168" s="135" t="s">
        <v>33</v>
      </c>
      <c r="G168" s="126">
        <v>13718.52</v>
      </c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  <c r="FR168" s="95"/>
      <c r="FS168" s="95"/>
      <c r="FT168" s="95"/>
      <c r="FU168" s="95"/>
      <c r="FV168" s="95"/>
      <c r="FW168" s="95"/>
      <c r="FX168" s="95"/>
      <c r="FY168" s="95"/>
      <c r="FZ168" s="95"/>
      <c r="GA168" s="95"/>
      <c r="GB168" s="95"/>
      <c r="GC168" s="95"/>
      <c r="GD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  <c r="IH168" s="95"/>
      <c r="II168" s="95"/>
      <c r="IJ168" s="95"/>
      <c r="IK168" s="95"/>
      <c r="IL168" s="95"/>
      <c r="IM168" s="95"/>
      <c r="IN168" s="95"/>
      <c r="IO168" s="95"/>
      <c r="IP168" s="95"/>
      <c r="IQ168" s="95"/>
      <c r="IR168" s="95"/>
      <c r="IS168" s="95"/>
      <c r="IT168" s="95"/>
    </row>
    <row r="169" spans="1:254" s="87" customFormat="1" ht="13.5" x14ac:dyDescent="0.25">
      <c r="A169" s="118" t="s">
        <v>77</v>
      </c>
      <c r="B169" s="120" t="s">
        <v>293</v>
      </c>
      <c r="C169" s="120" t="s">
        <v>44</v>
      </c>
      <c r="D169" s="120" t="s">
        <v>44</v>
      </c>
      <c r="E169" s="133" t="s">
        <v>78</v>
      </c>
      <c r="F169" s="133"/>
      <c r="G169" s="121">
        <f>SUM(G170+G173)</f>
        <v>4615.5600000000004</v>
      </c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2"/>
      <c r="BS169" s="152"/>
      <c r="BT169" s="152"/>
      <c r="BU169" s="152"/>
      <c r="BV169" s="152"/>
      <c r="BW169" s="152"/>
      <c r="BX169" s="152"/>
      <c r="BY169" s="152"/>
      <c r="BZ169" s="152"/>
      <c r="CA169" s="152"/>
      <c r="CB169" s="152"/>
      <c r="CC169" s="152"/>
      <c r="CD169" s="152"/>
      <c r="CE169" s="152"/>
      <c r="CF169" s="152"/>
      <c r="CG169" s="152"/>
      <c r="CH169" s="152"/>
      <c r="CI169" s="152"/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  <c r="CX169" s="152"/>
      <c r="CY169" s="152"/>
      <c r="CZ169" s="152"/>
      <c r="DA169" s="152"/>
      <c r="DB169" s="152"/>
      <c r="DC169" s="152"/>
      <c r="DD169" s="152"/>
      <c r="DE169" s="152"/>
      <c r="DF169" s="152"/>
      <c r="DG169" s="152"/>
      <c r="DH169" s="152"/>
      <c r="DI169" s="152"/>
      <c r="DJ169" s="152"/>
      <c r="DK169" s="152"/>
      <c r="DL169" s="152"/>
      <c r="DM169" s="152"/>
      <c r="DN169" s="152"/>
      <c r="DO169" s="152"/>
      <c r="DP169" s="152"/>
      <c r="DQ169" s="152"/>
      <c r="DR169" s="152"/>
      <c r="DS169" s="152"/>
      <c r="DT169" s="152"/>
      <c r="DU169" s="152"/>
      <c r="DV169" s="152"/>
      <c r="DW169" s="152"/>
      <c r="DX169" s="152"/>
      <c r="DY169" s="152"/>
      <c r="DZ169" s="152"/>
      <c r="EA169" s="152"/>
      <c r="EB169" s="152"/>
      <c r="EC169" s="152"/>
      <c r="ED169" s="152"/>
      <c r="EE169" s="152"/>
      <c r="EF169" s="152"/>
      <c r="EG169" s="152"/>
      <c r="EH169" s="152"/>
      <c r="EI169" s="152"/>
      <c r="EJ169" s="152"/>
      <c r="EK169" s="152"/>
      <c r="EL169" s="152"/>
      <c r="EM169" s="152"/>
      <c r="EN169" s="152"/>
      <c r="EO169" s="152"/>
      <c r="EP169" s="152"/>
      <c r="EQ169" s="152"/>
      <c r="ER169" s="152"/>
      <c r="ES169" s="152"/>
      <c r="ET169" s="152"/>
      <c r="EU169" s="152"/>
      <c r="EV169" s="152"/>
      <c r="EW169" s="152"/>
      <c r="EX169" s="152"/>
      <c r="EY169" s="152"/>
      <c r="EZ169" s="152"/>
      <c r="FA169" s="152"/>
      <c r="FB169" s="152"/>
      <c r="FC169" s="152"/>
      <c r="FD169" s="152"/>
      <c r="FE169" s="152"/>
      <c r="FF169" s="152"/>
      <c r="FG169" s="152"/>
      <c r="FH169" s="152"/>
      <c r="FI169" s="152"/>
      <c r="FJ169" s="152"/>
      <c r="FK169" s="152"/>
      <c r="FL169" s="152"/>
      <c r="FM169" s="152"/>
      <c r="FN169" s="152"/>
      <c r="FO169" s="152"/>
      <c r="FP169" s="152"/>
      <c r="FQ169" s="152"/>
      <c r="FR169" s="152"/>
      <c r="FS169" s="152"/>
      <c r="FT169" s="152"/>
      <c r="FU169" s="152"/>
      <c r="FV169" s="152"/>
      <c r="FW169" s="152"/>
      <c r="FX169" s="152"/>
      <c r="FY169" s="152"/>
      <c r="FZ169" s="152"/>
      <c r="GA169" s="152"/>
      <c r="GB169" s="152"/>
      <c r="GC169" s="152"/>
      <c r="GD169" s="152"/>
      <c r="GE169" s="152"/>
      <c r="GF169" s="152"/>
      <c r="GG169" s="152"/>
      <c r="GH169" s="152"/>
      <c r="GI169" s="152"/>
      <c r="GJ169" s="152"/>
      <c r="GK169" s="152"/>
      <c r="GL169" s="152"/>
      <c r="GM169" s="152"/>
      <c r="GN169" s="152"/>
      <c r="GO169" s="152"/>
      <c r="GP169" s="152"/>
      <c r="GQ169" s="152"/>
      <c r="GR169" s="152"/>
      <c r="GS169" s="152"/>
      <c r="GT169" s="152"/>
      <c r="GU169" s="152"/>
      <c r="GV169" s="152"/>
      <c r="GW169" s="152"/>
      <c r="GX169" s="152"/>
      <c r="GY169" s="152"/>
      <c r="GZ169" s="152"/>
      <c r="HA169" s="152"/>
      <c r="HB169" s="152"/>
      <c r="HC169" s="152"/>
      <c r="HD169" s="152"/>
      <c r="HE169" s="152"/>
      <c r="HF169" s="152"/>
      <c r="HG169" s="152"/>
      <c r="HH169" s="152"/>
      <c r="HI169" s="152"/>
      <c r="HJ169" s="152"/>
      <c r="HK169" s="152"/>
      <c r="HL169" s="152"/>
      <c r="HM169" s="152"/>
      <c r="HN169" s="152"/>
      <c r="HO169" s="152"/>
      <c r="HP169" s="152"/>
      <c r="HQ169" s="152"/>
      <c r="HR169" s="152"/>
      <c r="HS169" s="152"/>
      <c r="HT169" s="152"/>
      <c r="HU169" s="152"/>
      <c r="HV169" s="152"/>
      <c r="HW169" s="152"/>
      <c r="HX169" s="152"/>
      <c r="HY169" s="152"/>
      <c r="HZ169" s="152"/>
      <c r="IA169" s="152"/>
      <c r="IB169" s="152"/>
      <c r="IC169" s="152"/>
      <c r="ID169" s="152"/>
      <c r="IE169" s="152"/>
      <c r="IF169" s="152"/>
      <c r="IG169" s="152"/>
      <c r="IH169" s="152"/>
      <c r="II169" s="152"/>
      <c r="IJ169" s="152"/>
      <c r="IK169" s="152"/>
      <c r="IL169" s="152"/>
      <c r="IM169" s="152"/>
      <c r="IN169" s="152"/>
      <c r="IO169" s="152"/>
      <c r="IP169" s="152"/>
      <c r="IQ169" s="152"/>
      <c r="IR169" s="152"/>
      <c r="IS169" s="152"/>
      <c r="IT169" s="152"/>
    </row>
    <row r="170" spans="1:254" s="87" customFormat="1" ht="45.75" customHeight="1" x14ac:dyDescent="0.2">
      <c r="A170" s="128" t="s">
        <v>147</v>
      </c>
      <c r="B170" s="129" t="s">
        <v>293</v>
      </c>
      <c r="C170" s="130" t="s">
        <v>44</v>
      </c>
      <c r="D170" s="130" t="s">
        <v>44</v>
      </c>
      <c r="E170" s="144" t="s">
        <v>148</v>
      </c>
      <c r="F170" s="144"/>
      <c r="G170" s="131">
        <f>SUM(G171+G172)</f>
        <v>500</v>
      </c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  <c r="FR170" s="95"/>
      <c r="FS170" s="95"/>
      <c r="FT170" s="95"/>
      <c r="FU170" s="95"/>
      <c r="FV170" s="95"/>
      <c r="FW170" s="95"/>
      <c r="FX170" s="95"/>
      <c r="FY170" s="95"/>
      <c r="FZ170" s="95"/>
      <c r="GA170" s="95"/>
      <c r="GB170" s="95"/>
      <c r="GC170" s="95"/>
      <c r="GD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  <c r="IH170" s="95"/>
      <c r="II170" s="95"/>
      <c r="IJ170" s="95"/>
      <c r="IK170" s="95"/>
      <c r="IL170" s="95"/>
      <c r="IM170" s="95"/>
      <c r="IN170" s="95"/>
      <c r="IO170" s="95"/>
      <c r="IP170" s="95"/>
      <c r="IQ170" s="95"/>
      <c r="IR170" s="95"/>
      <c r="IS170" s="95"/>
      <c r="IT170" s="95"/>
    </row>
    <row r="171" spans="1:254" ht="25.5" x14ac:dyDescent="0.2">
      <c r="A171" s="123" t="s">
        <v>295</v>
      </c>
      <c r="B171" s="135" t="s">
        <v>293</v>
      </c>
      <c r="C171" s="125" t="s">
        <v>44</v>
      </c>
      <c r="D171" s="125" t="s">
        <v>44</v>
      </c>
      <c r="E171" s="135" t="s">
        <v>148</v>
      </c>
      <c r="F171" s="135" t="s">
        <v>33</v>
      </c>
      <c r="G171" s="126">
        <v>346.16</v>
      </c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  <c r="IL171" s="127"/>
      <c r="IM171" s="127"/>
      <c r="IN171" s="127"/>
      <c r="IO171" s="127"/>
      <c r="IP171" s="127"/>
      <c r="IQ171" s="127"/>
      <c r="IR171" s="127"/>
      <c r="IS171" s="127"/>
      <c r="IT171" s="127"/>
    </row>
    <row r="172" spans="1:254" ht="25.5" x14ac:dyDescent="0.2">
      <c r="A172" s="123" t="s">
        <v>97</v>
      </c>
      <c r="B172" s="135" t="s">
        <v>293</v>
      </c>
      <c r="C172" s="125" t="s">
        <v>44</v>
      </c>
      <c r="D172" s="125" t="s">
        <v>44</v>
      </c>
      <c r="E172" s="135" t="s">
        <v>148</v>
      </c>
      <c r="F172" s="135" t="s">
        <v>98</v>
      </c>
      <c r="G172" s="126">
        <v>153.84</v>
      </c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  <c r="CX172" s="127"/>
      <c r="CY172" s="127"/>
      <c r="CZ172" s="127"/>
      <c r="DA172" s="127"/>
      <c r="DB172" s="127"/>
      <c r="DC172" s="127"/>
      <c r="DD172" s="127"/>
      <c r="DE172" s="127"/>
      <c r="DF172" s="127"/>
      <c r="DG172" s="127"/>
      <c r="DH172" s="127"/>
      <c r="DI172" s="127"/>
      <c r="DJ172" s="127"/>
      <c r="DK172" s="127"/>
      <c r="DL172" s="127"/>
      <c r="DM172" s="127"/>
      <c r="DN172" s="127"/>
      <c r="DO172" s="127"/>
      <c r="DP172" s="127"/>
      <c r="DQ172" s="127"/>
      <c r="DR172" s="127"/>
      <c r="DS172" s="127"/>
      <c r="DT172" s="127"/>
      <c r="DU172" s="127"/>
      <c r="DV172" s="127"/>
      <c r="DW172" s="127"/>
      <c r="DX172" s="127"/>
      <c r="DY172" s="127"/>
      <c r="DZ172" s="127"/>
      <c r="EA172" s="127"/>
      <c r="EB172" s="127"/>
      <c r="EC172" s="127"/>
      <c r="ED172" s="127"/>
      <c r="EE172" s="127"/>
      <c r="EF172" s="127"/>
      <c r="EG172" s="127"/>
      <c r="EH172" s="127"/>
      <c r="EI172" s="127"/>
      <c r="EJ172" s="127"/>
      <c r="EK172" s="127"/>
      <c r="EL172" s="127"/>
      <c r="EM172" s="127"/>
      <c r="EN172" s="127"/>
      <c r="EO172" s="127"/>
      <c r="EP172" s="127"/>
      <c r="EQ172" s="127"/>
      <c r="ER172" s="127"/>
      <c r="ES172" s="127"/>
      <c r="ET172" s="127"/>
      <c r="EU172" s="127"/>
      <c r="EV172" s="127"/>
      <c r="EW172" s="127"/>
      <c r="EX172" s="127"/>
      <c r="EY172" s="127"/>
      <c r="EZ172" s="127"/>
      <c r="FA172" s="127"/>
      <c r="FB172" s="127"/>
      <c r="FC172" s="127"/>
      <c r="FD172" s="127"/>
      <c r="FE172" s="127"/>
      <c r="FF172" s="127"/>
      <c r="FG172" s="127"/>
      <c r="FH172" s="127"/>
      <c r="FI172" s="127"/>
      <c r="FJ172" s="127"/>
      <c r="FK172" s="127"/>
      <c r="FL172" s="127"/>
      <c r="FM172" s="127"/>
      <c r="FN172" s="127"/>
      <c r="FO172" s="127"/>
      <c r="FP172" s="127"/>
      <c r="FQ172" s="127"/>
      <c r="FR172" s="127"/>
      <c r="FS172" s="127"/>
      <c r="FT172" s="127"/>
      <c r="FU172" s="127"/>
      <c r="FV172" s="127"/>
      <c r="FW172" s="127"/>
      <c r="FX172" s="127"/>
      <c r="FY172" s="127"/>
      <c r="FZ172" s="127"/>
      <c r="GA172" s="127"/>
      <c r="GB172" s="127"/>
      <c r="GC172" s="127"/>
      <c r="GD172" s="127"/>
      <c r="GE172" s="127"/>
      <c r="GF172" s="127"/>
      <c r="GG172" s="127"/>
      <c r="GH172" s="127"/>
      <c r="GI172" s="127"/>
      <c r="GJ172" s="127"/>
      <c r="GK172" s="127"/>
      <c r="GL172" s="127"/>
      <c r="GM172" s="127"/>
      <c r="GN172" s="127"/>
      <c r="GO172" s="127"/>
      <c r="GP172" s="127"/>
      <c r="GQ172" s="127"/>
      <c r="GR172" s="127"/>
      <c r="GS172" s="127"/>
      <c r="GT172" s="127"/>
      <c r="GU172" s="127"/>
      <c r="GV172" s="127"/>
      <c r="GW172" s="127"/>
      <c r="GX172" s="127"/>
      <c r="GY172" s="127"/>
      <c r="GZ172" s="127"/>
      <c r="HA172" s="127"/>
      <c r="HB172" s="127"/>
      <c r="HC172" s="127"/>
      <c r="HD172" s="127"/>
      <c r="HE172" s="127"/>
      <c r="HF172" s="127"/>
      <c r="HG172" s="127"/>
      <c r="HH172" s="127"/>
      <c r="HI172" s="127"/>
      <c r="HJ172" s="127"/>
      <c r="HK172" s="127"/>
      <c r="HL172" s="127"/>
      <c r="HM172" s="127"/>
      <c r="HN172" s="127"/>
      <c r="HO172" s="127"/>
      <c r="HP172" s="127"/>
      <c r="HQ172" s="127"/>
      <c r="HR172" s="127"/>
      <c r="HS172" s="127"/>
      <c r="HT172" s="127"/>
      <c r="HU172" s="127"/>
      <c r="HV172" s="127"/>
      <c r="HW172" s="127"/>
      <c r="HX172" s="127"/>
      <c r="HY172" s="127"/>
      <c r="HZ172" s="127"/>
      <c r="IA172" s="127"/>
      <c r="IB172" s="127"/>
      <c r="IC172" s="127"/>
      <c r="ID172" s="127"/>
      <c r="IE172" s="127"/>
      <c r="IF172" s="127"/>
      <c r="IG172" s="127"/>
      <c r="IH172" s="127"/>
      <c r="II172" s="127"/>
      <c r="IJ172" s="127"/>
      <c r="IK172" s="127"/>
      <c r="IL172" s="127"/>
      <c r="IM172" s="127"/>
      <c r="IN172" s="127"/>
      <c r="IO172" s="127"/>
      <c r="IP172" s="127"/>
      <c r="IQ172" s="127"/>
      <c r="IR172" s="127"/>
      <c r="IS172" s="127"/>
      <c r="IT172" s="127"/>
    </row>
    <row r="173" spans="1:254" ht="25.5" x14ac:dyDescent="0.2">
      <c r="A173" s="128" t="s">
        <v>351</v>
      </c>
      <c r="B173" s="130" t="s">
        <v>293</v>
      </c>
      <c r="C173" s="130" t="s">
        <v>44</v>
      </c>
      <c r="D173" s="130" t="s">
        <v>44</v>
      </c>
      <c r="E173" s="144" t="s">
        <v>149</v>
      </c>
      <c r="F173" s="144"/>
      <c r="G173" s="131">
        <f>SUM(G174)</f>
        <v>4115.5600000000004</v>
      </c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/>
      <c r="HN173" s="87"/>
      <c r="HO173" s="87"/>
      <c r="HP173" s="87"/>
      <c r="HQ173" s="87"/>
      <c r="HR173" s="87"/>
      <c r="HS173" s="87"/>
      <c r="HT173" s="87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/>
      <c r="II173" s="87"/>
      <c r="IJ173" s="87"/>
      <c r="IK173" s="87"/>
      <c r="IL173" s="87"/>
      <c r="IM173" s="87"/>
      <c r="IN173" s="87"/>
      <c r="IO173" s="87"/>
      <c r="IP173" s="87"/>
      <c r="IQ173" s="87"/>
      <c r="IR173" s="87"/>
      <c r="IS173" s="87"/>
      <c r="IT173" s="87"/>
    </row>
    <row r="174" spans="1:254" ht="29.25" customHeight="1" x14ac:dyDescent="0.2">
      <c r="A174" s="123" t="s">
        <v>295</v>
      </c>
      <c r="B174" s="125" t="s">
        <v>293</v>
      </c>
      <c r="C174" s="125" t="s">
        <v>44</v>
      </c>
      <c r="D174" s="125" t="s">
        <v>44</v>
      </c>
      <c r="E174" s="135" t="s">
        <v>149</v>
      </c>
      <c r="F174" s="135" t="s">
        <v>33</v>
      </c>
      <c r="G174" s="126">
        <v>4115.5600000000004</v>
      </c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/>
      <c r="HN174" s="87"/>
      <c r="HO174" s="87"/>
      <c r="HP174" s="87"/>
      <c r="HQ174" s="87"/>
      <c r="HR174" s="87"/>
      <c r="HS174" s="87"/>
      <c r="HT174" s="87"/>
      <c r="HU174" s="87"/>
      <c r="HV174" s="87"/>
      <c r="HW174" s="87"/>
      <c r="HX174" s="87"/>
      <c r="HY174" s="87"/>
      <c r="HZ174" s="87"/>
      <c r="IA174" s="87"/>
      <c r="IB174" s="87"/>
      <c r="IC174" s="87"/>
      <c r="ID174" s="87"/>
      <c r="IE174" s="87"/>
      <c r="IF174" s="87"/>
      <c r="IG174" s="87"/>
      <c r="IH174" s="87"/>
      <c r="II174" s="87"/>
      <c r="IJ174" s="87"/>
      <c r="IK174" s="87"/>
      <c r="IL174" s="87"/>
      <c r="IM174" s="87"/>
      <c r="IN174" s="87"/>
      <c r="IO174" s="87"/>
      <c r="IP174" s="87"/>
      <c r="IQ174" s="87"/>
      <c r="IR174" s="87"/>
      <c r="IS174" s="87"/>
      <c r="IT174" s="87"/>
    </row>
    <row r="175" spans="1:254" s="143" customFormat="1" ht="29.25" customHeight="1" x14ac:dyDescent="0.25">
      <c r="A175" s="118" t="s">
        <v>517</v>
      </c>
      <c r="B175" s="120" t="s">
        <v>293</v>
      </c>
      <c r="C175" s="120" t="s">
        <v>44</v>
      </c>
      <c r="D175" s="120" t="s">
        <v>44</v>
      </c>
      <c r="E175" s="133" t="s">
        <v>122</v>
      </c>
      <c r="F175" s="133"/>
      <c r="G175" s="121">
        <f>SUM(G176+G177)</f>
        <v>8332.9699999999993</v>
      </c>
    </row>
    <row r="176" spans="1:254" s="87" customFormat="1" ht="29.25" customHeight="1" x14ac:dyDescent="0.2">
      <c r="A176" s="123" t="s">
        <v>295</v>
      </c>
      <c r="B176" s="130" t="s">
        <v>293</v>
      </c>
      <c r="C176" s="130" t="s">
        <v>44</v>
      </c>
      <c r="D176" s="130" t="s">
        <v>44</v>
      </c>
      <c r="E176" s="144" t="s">
        <v>122</v>
      </c>
      <c r="F176" s="144" t="s">
        <v>33</v>
      </c>
      <c r="G176" s="131">
        <v>1878.22</v>
      </c>
    </row>
    <row r="177" spans="1:254" ht="29.25" customHeight="1" x14ac:dyDescent="0.2">
      <c r="A177" s="123" t="s">
        <v>318</v>
      </c>
      <c r="B177" s="130" t="s">
        <v>293</v>
      </c>
      <c r="C177" s="130" t="s">
        <v>44</v>
      </c>
      <c r="D177" s="130" t="s">
        <v>44</v>
      </c>
      <c r="E177" s="144" t="s">
        <v>122</v>
      </c>
      <c r="F177" s="135" t="s">
        <v>124</v>
      </c>
      <c r="G177" s="126">
        <v>6454.75</v>
      </c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  <c r="GR177" s="87"/>
      <c r="GS177" s="87"/>
      <c r="GT177" s="87"/>
      <c r="GU177" s="87"/>
      <c r="GV177" s="87"/>
      <c r="GW177" s="87"/>
      <c r="GX177" s="87"/>
      <c r="GY177" s="87"/>
      <c r="GZ177" s="87"/>
      <c r="HA177" s="87"/>
      <c r="HB177" s="87"/>
      <c r="HC177" s="87"/>
      <c r="HD177" s="87"/>
      <c r="HE177" s="87"/>
      <c r="HF177" s="87"/>
      <c r="HG177" s="87"/>
      <c r="HH177" s="87"/>
      <c r="HI177" s="87"/>
      <c r="HJ177" s="87"/>
      <c r="HK177" s="87"/>
      <c r="HL177" s="87"/>
      <c r="HM177" s="87"/>
      <c r="HN177" s="87"/>
      <c r="HO177" s="87"/>
      <c r="HP177" s="87"/>
      <c r="HQ177" s="87"/>
      <c r="HR177" s="87"/>
      <c r="HS177" s="87"/>
      <c r="HT177" s="87"/>
      <c r="HU177" s="87"/>
      <c r="HV177" s="87"/>
      <c r="HW177" s="87"/>
      <c r="HX177" s="87"/>
      <c r="HY177" s="87"/>
      <c r="HZ177" s="87"/>
      <c r="IA177" s="87"/>
      <c r="IB177" s="87"/>
      <c r="IC177" s="87"/>
      <c r="ID177" s="87"/>
      <c r="IE177" s="87"/>
      <c r="IF177" s="87"/>
      <c r="IG177" s="87"/>
      <c r="IH177" s="87"/>
      <c r="II177" s="87"/>
      <c r="IJ177" s="87"/>
      <c r="IK177" s="87"/>
      <c r="IL177" s="87"/>
      <c r="IM177" s="87"/>
      <c r="IN177" s="87"/>
      <c r="IO177" s="87"/>
      <c r="IP177" s="87"/>
      <c r="IQ177" s="87"/>
      <c r="IR177" s="87"/>
      <c r="IS177" s="87"/>
      <c r="IT177" s="87"/>
    </row>
    <row r="178" spans="1:254" ht="14.25" x14ac:dyDescent="0.2">
      <c r="A178" s="138" t="s">
        <v>150</v>
      </c>
      <c r="B178" s="139" t="s">
        <v>293</v>
      </c>
      <c r="C178" s="111" t="s">
        <v>151</v>
      </c>
      <c r="D178" s="111"/>
      <c r="E178" s="111"/>
      <c r="F178" s="111"/>
      <c r="G178" s="112">
        <f>SUM(G179)</f>
        <v>558.02</v>
      </c>
    </row>
    <row r="179" spans="1:254" ht="18.600000000000001" customHeight="1" x14ac:dyDescent="0.2">
      <c r="A179" s="113" t="s">
        <v>152</v>
      </c>
      <c r="B179" s="174">
        <v>510</v>
      </c>
      <c r="C179" s="115" t="s">
        <v>151</v>
      </c>
      <c r="D179" s="115" t="s">
        <v>44</v>
      </c>
      <c r="E179" s="115"/>
      <c r="F179" s="115"/>
      <c r="G179" s="116">
        <f>SUM(G180)</f>
        <v>558.02</v>
      </c>
    </row>
    <row r="180" spans="1:254" ht="13.5" x14ac:dyDescent="0.25">
      <c r="A180" s="118" t="s">
        <v>77</v>
      </c>
      <c r="B180" s="175">
        <v>510</v>
      </c>
      <c r="C180" s="120" t="s">
        <v>151</v>
      </c>
      <c r="D180" s="120" t="s">
        <v>44</v>
      </c>
      <c r="E180" s="115"/>
      <c r="F180" s="115"/>
      <c r="G180" s="121">
        <f>SUM(G181)</f>
        <v>558.02</v>
      </c>
    </row>
    <row r="181" spans="1:254" ht="38.25" x14ac:dyDescent="0.2">
      <c r="A181" s="128" t="s">
        <v>322</v>
      </c>
      <c r="B181" s="129" t="s">
        <v>293</v>
      </c>
      <c r="C181" s="144" t="s">
        <v>151</v>
      </c>
      <c r="D181" s="144" t="s">
        <v>44</v>
      </c>
      <c r="E181" s="144" t="s">
        <v>154</v>
      </c>
      <c r="F181" s="144"/>
      <c r="G181" s="131">
        <f>SUM(G182+G183+G184)</f>
        <v>558.02</v>
      </c>
    </row>
    <row r="182" spans="1:254" ht="25.5" x14ac:dyDescent="0.2">
      <c r="A182" s="123" t="s">
        <v>295</v>
      </c>
      <c r="B182" s="135" t="s">
        <v>293</v>
      </c>
      <c r="C182" s="135" t="s">
        <v>151</v>
      </c>
      <c r="D182" s="135" t="s">
        <v>44</v>
      </c>
      <c r="E182" s="135" t="s">
        <v>154</v>
      </c>
      <c r="F182" s="135" t="s">
        <v>33</v>
      </c>
      <c r="G182" s="126">
        <v>1.02</v>
      </c>
    </row>
    <row r="183" spans="1:254" ht="25.5" x14ac:dyDescent="0.2">
      <c r="A183" s="123" t="s">
        <v>318</v>
      </c>
      <c r="B183" s="135" t="s">
        <v>293</v>
      </c>
      <c r="C183" s="135" t="s">
        <v>151</v>
      </c>
      <c r="D183" s="135" t="s">
        <v>44</v>
      </c>
      <c r="E183" s="135" t="s">
        <v>154</v>
      </c>
      <c r="F183" s="135" t="s">
        <v>124</v>
      </c>
      <c r="G183" s="126">
        <v>221</v>
      </c>
    </row>
    <row r="184" spans="1:254" x14ac:dyDescent="0.2">
      <c r="A184" s="123" t="s">
        <v>41</v>
      </c>
      <c r="B184" s="135" t="s">
        <v>293</v>
      </c>
      <c r="C184" s="135" t="s">
        <v>151</v>
      </c>
      <c r="D184" s="135" t="s">
        <v>44</v>
      </c>
      <c r="E184" s="135" t="s">
        <v>154</v>
      </c>
      <c r="F184" s="135" t="s">
        <v>42</v>
      </c>
      <c r="G184" s="126">
        <v>336</v>
      </c>
    </row>
    <row r="185" spans="1:254" ht="15.75" x14ac:dyDescent="0.25">
      <c r="A185" s="109" t="s">
        <v>155</v>
      </c>
      <c r="B185" s="176" t="s">
        <v>293</v>
      </c>
      <c r="C185" s="154" t="s">
        <v>49</v>
      </c>
      <c r="D185" s="154"/>
      <c r="E185" s="154"/>
      <c r="F185" s="154"/>
      <c r="G185" s="155">
        <f>SUM(G186+G201+G235+G249+G227)</f>
        <v>515582.69999999995</v>
      </c>
    </row>
    <row r="186" spans="1:254" x14ac:dyDescent="0.2">
      <c r="A186" s="177" t="s">
        <v>156</v>
      </c>
      <c r="B186" s="115" t="s">
        <v>293</v>
      </c>
      <c r="C186" s="114" t="s">
        <v>49</v>
      </c>
      <c r="D186" s="114" t="s">
        <v>20</v>
      </c>
      <c r="E186" s="114"/>
      <c r="F186" s="114"/>
      <c r="G186" s="116">
        <f>SUM(G187+G189+G191+G193+G195+G197+G199)</f>
        <v>172186.23999999999</v>
      </c>
    </row>
    <row r="187" spans="1:254" ht="28.5" customHeight="1" x14ac:dyDescent="0.2">
      <c r="A187" s="128" t="s">
        <v>323</v>
      </c>
      <c r="B187" s="148" t="s">
        <v>293</v>
      </c>
      <c r="C187" s="144" t="s">
        <v>49</v>
      </c>
      <c r="D187" s="144" t="s">
        <v>20</v>
      </c>
      <c r="E187" s="144" t="s">
        <v>158</v>
      </c>
      <c r="F187" s="144"/>
      <c r="G187" s="131">
        <f>SUM(G188)</f>
        <v>44452.75</v>
      </c>
    </row>
    <row r="188" spans="1:254" s="87" customFormat="1" ht="30.6" customHeight="1" x14ac:dyDescent="0.2">
      <c r="A188" s="123" t="s">
        <v>97</v>
      </c>
      <c r="B188" s="135" t="s">
        <v>293</v>
      </c>
      <c r="C188" s="135" t="s">
        <v>49</v>
      </c>
      <c r="D188" s="135" t="s">
        <v>20</v>
      </c>
      <c r="E188" s="135" t="s">
        <v>158</v>
      </c>
      <c r="F188" s="135" t="s">
        <v>98</v>
      </c>
      <c r="G188" s="126">
        <v>44452.75</v>
      </c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  <c r="IH188" s="95"/>
      <c r="II188" s="95"/>
      <c r="IJ188" s="95"/>
      <c r="IK188" s="95"/>
      <c r="IL188" s="95"/>
      <c r="IM188" s="95"/>
      <c r="IN188" s="95"/>
      <c r="IO188" s="95"/>
      <c r="IP188" s="95"/>
      <c r="IQ188" s="95"/>
      <c r="IR188" s="95"/>
      <c r="IS188" s="95"/>
      <c r="IT188" s="95"/>
    </row>
    <row r="189" spans="1:254" s="127" customFormat="1" ht="105" customHeight="1" x14ac:dyDescent="0.2">
      <c r="A189" s="172" t="s">
        <v>324</v>
      </c>
      <c r="B189" s="130" t="s">
        <v>293</v>
      </c>
      <c r="C189" s="144" t="s">
        <v>49</v>
      </c>
      <c r="D189" s="144" t="s">
        <v>20</v>
      </c>
      <c r="E189" s="144" t="s">
        <v>160</v>
      </c>
      <c r="F189" s="144"/>
      <c r="G189" s="131">
        <f>SUM(G190)</f>
        <v>124580.59</v>
      </c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  <c r="FR189" s="95"/>
      <c r="FS189" s="95"/>
      <c r="FT189" s="95"/>
      <c r="FU189" s="95"/>
      <c r="FV189" s="95"/>
      <c r="FW189" s="95"/>
      <c r="FX189" s="95"/>
      <c r="FY189" s="95"/>
      <c r="FZ189" s="95"/>
      <c r="GA189" s="95"/>
      <c r="GB189" s="95"/>
      <c r="GC189" s="95"/>
      <c r="GD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  <c r="GR189" s="95"/>
      <c r="GS189" s="95"/>
      <c r="GT189" s="95"/>
      <c r="GU189" s="95"/>
      <c r="GV189" s="95"/>
      <c r="GW189" s="95"/>
      <c r="GX189" s="95"/>
      <c r="GY189" s="95"/>
      <c r="GZ189" s="95"/>
      <c r="HA189" s="95"/>
      <c r="HB189" s="95"/>
      <c r="HC189" s="95"/>
      <c r="HD189" s="95"/>
      <c r="HE189" s="95"/>
      <c r="HF189" s="95"/>
      <c r="HG189" s="95"/>
      <c r="HH189" s="95"/>
      <c r="HI189" s="95"/>
      <c r="HJ189" s="95"/>
      <c r="HK189" s="95"/>
      <c r="HL189" s="95"/>
      <c r="HM189" s="95"/>
      <c r="HN189" s="95"/>
      <c r="HO189" s="95"/>
      <c r="HP189" s="95"/>
      <c r="HQ189" s="95"/>
      <c r="HR189" s="95"/>
      <c r="HS189" s="95"/>
      <c r="HT189" s="95"/>
      <c r="HU189" s="95"/>
      <c r="HV189" s="95"/>
      <c r="HW189" s="95"/>
      <c r="HX189" s="95"/>
      <c r="HY189" s="95"/>
      <c r="HZ189" s="95"/>
      <c r="IA189" s="95"/>
      <c r="IB189" s="95"/>
      <c r="IC189" s="95"/>
      <c r="ID189" s="95"/>
      <c r="IE189" s="95"/>
      <c r="IF189" s="95"/>
      <c r="IG189" s="95"/>
      <c r="IH189" s="95"/>
      <c r="II189" s="95"/>
      <c r="IJ189" s="95"/>
      <c r="IK189" s="95"/>
      <c r="IL189" s="95"/>
      <c r="IM189" s="95"/>
      <c r="IN189" s="95"/>
      <c r="IO189" s="95"/>
      <c r="IP189" s="95"/>
      <c r="IQ189" s="95"/>
      <c r="IR189" s="95"/>
      <c r="IS189" s="95"/>
      <c r="IT189" s="95"/>
    </row>
    <row r="190" spans="1:254" s="127" customFormat="1" ht="30" customHeight="1" x14ac:dyDescent="0.2">
      <c r="A190" s="123" t="s">
        <v>97</v>
      </c>
      <c r="B190" s="125" t="s">
        <v>293</v>
      </c>
      <c r="C190" s="135" t="s">
        <v>49</v>
      </c>
      <c r="D190" s="135" t="s">
        <v>20</v>
      </c>
      <c r="E190" s="135" t="s">
        <v>160</v>
      </c>
      <c r="F190" s="135" t="s">
        <v>98</v>
      </c>
      <c r="G190" s="126">
        <v>124580.59</v>
      </c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  <c r="IH190" s="95"/>
      <c r="II190" s="95"/>
      <c r="IJ190" s="95"/>
      <c r="IK190" s="95"/>
      <c r="IL190" s="95"/>
      <c r="IM190" s="95"/>
      <c r="IN190" s="95"/>
      <c r="IO190" s="95"/>
      <c r="IP190" s="95"/>
      <c r="IQ190" s="95"/>
      <c r="IR190" s="95"/>
      <c r="IS190" s="95"/>
      <c r="IT190" s="95"/>
    </row>
    <row r="191" spans="1:254" s="127" customFormat="1" ht="25.5" x14ac:dyDescent="0.2">
      <c r="A191" s="128" t="s">
        <v>304</v>
      </c>
      <c r="B191" s="130" t="s">
        <v>293</v>
      </c>
      <c r="C191" s="144" t="s">
        <v>49</v>
      </c>
      <c r="D191" s="144" t="s">
        <v>20</v>
      </c>
      <c r="E191" s="144" t="s">
        <v>80</v>
      </c>
      <c r="F191" s="144"/>
      <c r="G191" s="131">
        <f>SUM(G192)</f>
        <v>473</v>
      </c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  <c r="FR191" s="95"/>
      <c r="FS191" s="95"/>
      <c r="FT191" s="95"/>
      <c r="FU191" s="95"/>
      <c r="FV191" s="95"/>
      <c r="FW191" s="95"/>
      <c r="FX191" s="95"/>
      <c r="FY191" s="95"/>
      <c r="FZ191" s="95"/>
      <c r="GA191" s="95"/>
      <c r="GB191" s="95"/>
      <c r="GC191" s="95"/>
      <c r="GD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  <c r="IH191" s="95"/>
      <c r="II191" s="95"/>
      <c r="IJ191" s="95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</row>
    <row r="192" spans="1:254" ht="32.25" customHeight="1" x14ac:dyDescent="0.2">
      <c r="A192" s="123" t="s">
        <v>97</v>
      </c>
      <c r="B192" s="125" t="s">
        <v>293</v>
      </c>
      <c r="C192" s="135" t="s">
        <v>49</v>
      </c>
      <c r="D192" s="135" t="s">
        <v>20</v>
      </c>
      <c r="E192" s="135" t="s">
        <v>80</v>
      </c>
      <c r="F192" s="135" t="s">
        <v>98</v>
      </c>
      <c r="G192" s="126">
        <v>473</v>
      </c>
    </row>
    <row r="193" spans="1:254" ht="48" customHeight="1" x14ac:dyDescent="0.2">
      <c r="A193" s="150" t="s">
        <v>161</v>
      </c>
      <c r="B193" s="125" t="s">
        <v>293</v>
      </c>
      <c r="C193" s="135" t="s">
        <v>49</v>
      </c>
      <c r="D193" s="135" t="s">
        <v>20</v>
      </c>
      <c r="E193" s="135" t="s">
        <v>162</v>
      </c>
      <c r="F193" s="135"/>
      <c r="G193" s="126">
        <f>SUM(G194)</f>
        <v>829.75</v>
      </c>
    </row>
    <row r="194" spans="1:254" s="87" customFormat="1" ht="33.75" customHeight="1" x14ac:dyDescent="0.2">
      <c r="A194" s="128" t="s">
        <v>97</v>
      </c>
      <c r="B194" s="125" t="s">
        <v>293</v>
      </c>
      <c r="C194" s="135" t="s">
        <v>49</v>
      </c>
      <c r="D194" s="135" t="s">
        <v>20</v>
      </c>
      <c r="E194" s="135" t="s">
        <v>162</v>
      </c>
      <c r="F194" s="135" t="s">
        <v>98</v>
      </c>
      <c r="G194" s="126">
        <v>829.75</v>
      </c>
    </row>
    <row r="195" spans="1:254" s="87" customFormat="1" ht="102" x14ac:dyDescent="0.2">
      <c r="A195" s="128" t="s">
        <v>283</v>
      </c>
      <c r="B195" s="125" t="s">
        <v>293</v>
      </c>
      <c r="C195" s="135" t="s">
        <v>49</v>
      </c>
      <c r="D195" s="135" t="s">
        <v>20</v>
      </c>
      <c r="E195" s="135" t="s">
        <v>277</v>
      </c>
      <c r="F195" s="135"/>
      <c r="G195" s="126">
        <f>SUM(G196)</f>
        <v>974.97</v>
      </c>
    </row>
    <row r="196" spans="1:254" s="87" customFormat="1" ht="34.5" customHeight="1" x14ac:dyDescent="0.2">
      <c r="A196" s="128" t="s">
        <v>97</v>
      </c>
      <c r="B196" s="125" t="s">
        <v>293</v>
      </c>
      <c r="C196" s="135" t="s">
        <v>49</v>
      </c>
      <c r="D196" s="135" t="s">
        <v>20</v>
      </c>
      <c r="E196" s="135" t="s">
        <v>277</v>
      </c>
      <c r="F196" s="135" t="s">
        <v>98</v>
      </c>
      <c r="G196" s="126">
        <v>974.97</v>
      </c>
    </row>
    <row r="197" spans="1:254" s="87" customFormat="1" ht="46.5" customHeight="1" x14ac:dyDescent="0.2">
      <c r="A197" s="123" t="s">
        <v>172</v>
      </c>
      <c r="B197" s="180">
        <v>510</v>
      </c>
      <c r="C197" s="125" t="s">
        <v>49</v>
      </c>
      <c r="D197" s="125" t="s">
        <v>20</v>
      </c>
      <c r="E197" s="125" t="s">
        <v>173</v>
      </c>
      <c r="F197" s="125"/>
      <c r="G197" s="126">
        <f>SUM(G198)</f>
        <v>0</v>
      </c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  <c r="FR197" s="95"/>
      <c r="FS197" s="95"/>
      <c r="FT197" s="95"/>
      <c r="FU197" s="95"/>
      <c r="FV197" s="95"/>
      <c r="FW197" s="95"/>
      <c r="FX197" s="95"/>
      <c r="FY197" s="95"/>
      <c r="FZ197" s="95"/>
      <c r="GA197" s="95"/>
      <c r="GB197" s="95"/>
      <c r="GC197" s="95"/>
      <c r="GD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95"/>
      <c r="GS197" s="95"/>
      <c r="GT197" s="95"/>
      <c r="GU197" s="95"/>
      <c r="GV197" s="95"/>
      <c r="GW197" s="95"/>
      <c r="GX197" s="95"/>
      <c r="GY197" s="95"/>
      <c r="GZ197" s="95"/>
      <c r="HA197" s="95"/>
      <c r="HB197" s="95"/>
      <c r="HC197" s="95"/>
      <c r="HD197" s="95"/>
      <c r="HE197" s="95"/>
      <c r="HF197" s="95"/>
      <c r="HG197" s="95"/>
      <c r="HH197" s="95"/>
      <c r="HI197" s="95"/>
      <c r="HJ197" s="95"/>
      <c r="HK197" s="95"/>
      <c r="HL197" s="95"/>
      <c r="HM197" s="95"/>
      <c r="HN197" s="95"/>
      <c r="HO197" s="95"/>
      <c r="HP197" s="95"/>
      <c r="HQ197" s="95"/>
      <c r="HR197" s="95"/>
      <c r="HS197" s="95"/>
      <c r="HT197" s="95"/>
      <c r="HU197" s="95"/>
      <c r="HV197" s="95"/>
      <c r="HW197" s="95"/>
      <c r="HX197" s="95"/>
      <c r="HY197" s="95"/>
      <c r="HZ197" s="95"/>
      <c r="IA197" s="95"/>
      <c r="IB197" s="95"/>
      <c r="IC197" s="95"/>
      <c r="ID197" s="95"/>
      <c r="IE197" s="95"/>
      <c r="IF197" s="95"/>
      <c r="IG197" s="95"/>
      <c r="IH197" s="95"/>
      <c r="II197" s="95"/>
      <c r="IJ197" s="95"/>
      <c r="IK197" s="95"/>
      <c r="IL197" s="95"/>
      <c r="IM197" s="95"/>
      <c r="IN197" s="95"/>
      <c r="IO197" s="95"/>
      <c r="IP197" s="95"/>
      <c r="IQ197" s="95"/>
      <c r="IR197" s="95"/>
      <c r="IS197" s="95"/>
      <c r="IT197" s="95"/>
    </row>
    <row r="198" spans="1:254" s="127" customFormat="1" ht="25.5" x14ac:dyDescent="0.2">
      <c r="A198" s="128" t="s">
        <v>97</v>
      </c>
      <c r="B198" s="180">
        <v>510</v>
      </c>
      <c r="C198" s="125" t="s">
        <v>49</v>
      </c>
      <c r="D198" s="125" t="s">
        <v>20</v>
      </c>
      <c r="E198" s="125" t="s">
        <v>173</v>
      </c>
      <c r="F198" s="130" t="s">
        <v>98</v>
      </c>
      <c r="G198" s="131">
        <v>0</v>
      </c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  <c r="IH198" s="95"/>
      <c r="II198" s="95"/>
      <c r="IJ198" s="95"/>
      <c r="IK198" s="95"/>
      <c r="IL198" s="95"/>
      <c r="IM198" s="95"/>
      <c r="IN198" s="95"/>
      <c r="IO198" s="95"/>
      <c r="IP198" s="95"/>
      <c r="IQ198" s="95"/>
      <c r="IR198" s="95"/>
      <c r="IS198" s="95"/>
      <c r="IT198" s="95"/>
    </row>
    <row r="199" spans="1:254" s="127" customFormat="1" ht="17.45" customHeight="1" x14ac:dyDescent="0.2">
      <c r="A199" s="123" t="s">
        <v>517</v>
      </c>
      <c r="B199" s="180">
        <v>510</v>
      </c>
      <c r="C199" s="125" t="s">
        <v>20</v>
      </c>
      <c r="D199" s="125" t="s">
        <v>20</v>
      </c>
      <c r="E199" s="125" t="s">
        <v>520</v>
      </c>
      <c r="F199" s="125"/>
      <c r="G199" s="126">
        <f>SUM(G200)</f>
        <v>875.18</v>
      </c>
    </row>
    <row r="200" spans="1:254" s="127" customFormat="1" ht="25.5" x14ac:dyDescent="0.2">
      <c r="A200" s="128" t="s">
        <v>97</v>
      </c>
      <c r="B200" s="181">
        <v>510</v>
      </c>
      <c r="C200" s="130" t="s">
        <v>20</v>
      </c>
      <c r="D200" s="130" t="s">
        <v>20</v>
      </c>
      <c r="E200" s="130" t="s">
        <v>520</v>
      </c>
      <c r="F200" s="130" t="s">
        <v>98</v>
      </c>
      <c r="G200" s="131">
        <v>875.18</v>
      </c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  <c r="FL200" s="95"/>
      <c r="FM200" s="95"/>
      <c r="FN200" s="95"/>
      <c r="FO200" s="95"/>
      <c r="FP200" s="95"/>
      <c r="FQ200" s="95"/>
      <c r="FR200" s="95"/>
      <c r="FS200" s="95"/>
      <c r="FT200" s="95"/>
      <c r="FU200" s="95"/>
      <c r="FV200" s="95"/>
      <c r="FW200" s="95"/>
      <c r="FX200" s="95"/>
      <c r="FY200" s="95"/>
      <c r="FZ200" s="95"/>
      <c r="GA200" s="95"/>
      <c r="GB200" s="95"/>
      <c r="GC200" s="95"/>
      <c r="GD200" s="95"/>
      <c r="GE200" s="95"/>
      <c r="GF200" s="95"/>
      <c r="GG200" s="95"/>
      <c r="GH200" s="95"/>
      <c r="GI200" s="95"/>
      <c r="GJ200" s="95"/>
      <c r="GK200" s="95"/>
      <c r="GL200" s="95"/>
      <c r="GM200" s="95"/>
      <c r="GN200" s="95"/>
      <c r="GO200" s="95"/>
      <c r="GP200" s="95"/>
      <c r="GQ200" s="95"/>
      <c r="GR200" s="95"/>
      <c r="GS200" s="95"/>
      <c r="GT200" s="95"/>
      <c r="GU200" s="95"/>
      <c r="GV200" s="95"/>
      <c r="GW200" s="95"/>
      <c r="GX200" s="95"/>
      <c r="GY200" s="95"/>
      <c r="GZ200" s="95"/>
      <c r="HA200" s="95"/>
      <c r="HB200" s="95"/>
      <c r="HC200" s="95"/>
      <c r="HD200" s="95"/>
      <c r="HE200" s="95"/>
      <c r="HF200" s="95"/>
      <c r="HG200" s="95"/>
      <c r="HH200" s="95"/>
      <c r="HI200" s="95"/>
      <c r="HJ200" s="95"/>
      <c r="HK200" s="95"/>
      <c r="HL200" s="95"/>
      <c r="HM200" s="95"/>
      <c r="HN200" s="95"/>
      <c r="HO200" s="95"/>
      <c r="HP200" s="95"/>
      <c r="HQ200" s="95"/>
      <c r="HR200" s="95"/>
      <c r="HS200" s="95"/>
      <c r="HT200" s="95"/>
      <c r="HU200" s="95"/>
      <c r="HV200" s="95"/>
      <c r="HW200" s="95"/>
      <c r="HX200" s="95"/>
      <c r="HY200" s="95"/>
      <c r="HZ200" s="95"/>
      <c r="IA200" s="95"/>
      <c r="IB200" s="95"/>
      <c r="IC200" s="95"/>
      <c r="ID200" s="95"/>
      <c r="IE200" s="95"/>
      <c r="IF200" s="95"/>
      <c r="IG200" s="95"/>
      <c r="IH200" s="95"/>
      <c r="II200" s="95"/>
      <c r="IJ200" s="95"/>
      <c r="IK200" s="95"/>
      <c r="IL200" s="95"/>
      <c r="IM200" s="95"/>
      <c r="IN200" s="95"/>
      <c r="IO200" s="95"/>
      <c r="IP200" s="95"/>
      <c r="IQ200" s="95"/>
      <c r="IR200" s="95"/>
      <c r="IS200" s="95"/>
      <c r="IT200" s="95"/>
    </row>
    <row r="201" spans="1:254" s="127" customFormat="1" ht="17.25" customHeight="1" x14ac:dyDescent="0.2">
      <c r="A201" s="177" t="s">
        <v>278</v>
      </c>
      <c r="B201" s="115" t="s">
        <v>293</v>
      </c>
      <c r="C201" s="114" t="s">
        <v>49</v>
      </c>
      <c r="D201" s="114" t="s">
        <v>22</v>
      </c>
      <c r="E201" s="114"/>
      <c r="F201" s="114"/>
      <c r="G201" s="116">
        <f>SUM(G213+G215+G219+G221+G223+G217+G204+G210+G202+G206+G208+G225)</f>
        <v>293219.52999999997</v>
      </c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  <c r="FL201" s="95"/>
      <c r="FM201" s="95"/>
      <c r="FN201" s="95"/>
      <c r="FO201" s="95"/>
      <c r="FP201" s="95"/>
      <c r="FQ201" s="95"/>
      <c r="FR201" s="95"/>
      <c r="FS201" s="95"/>
      <c r="FT201" s="95"/>
      <c r="FU201" s="95"/>
      <c r="FV201" s="95"/>
      <c r="FW201" s="95"/>
      <c r="FX201" s="95"/>
      <c r="FY201" s="95"/>
      <c r="FZ201" s="95"/>
      <c r="GA201" s="95"/>
      <c r="GB201" s="95"/>
      <c r="GC201" s="95"/>
      <c r="GD201" s="95"/>
      <c r="GE201" s="95"/>
      <c r="GF201" s="95"/>
      <c r="GG201" s="95"/>
      <c r="GH201" s="95"/>
      <c r="GI201" s="95"/>
      <c r="GJ201" s="95"/>
      <c r="GK201" s="95"/>
      <c r="GL201" s="95"/>
      <c r="GM201" s="95"/>
      <c r="GN201" s="95"/>
      <c r="GO201" s="95"/>
      <c r="GP201" s="95"/>
      <c r="GQ201" s="95"/>
      <c r="GR201" s="95"/>
      <c r="GS201" s="95"/>
      <c r="GT201" s="95"/>
      <c r="GU201" s="95"/>
      <c r="GV201" s="95"/>
      <c r="GW201" s="95"/>
      <c r="GX201" s="95"/>
      <c r="GY201" s="95"/>
      <c r="GZ201" s="95"/>
      <c r="HA201" s="95"/>
      <c r="HB201" s="95"/>
      <c r="HC201" s="95"/>
      <c r="HD201" s="95"/>
      <c r="HE201" s="95"/>
      <c r="HF201" s="95"/>
      <c r="HG201" s="95"/>
      <c r="HH201" s="95"/>
      <c r="HI201" s="95"/>
      <c r="HJ201" s="95"/>
      <c r="HK201" s="95"/>
      <c r="HL201" s="95"/>
      <c r="HM201" s="95"/>
      <c r="HN201" s="95"/>
      <c r="HO201" s="95"/>
      <c r="HP201" s="95"/>
      <c r="HQ201" s="95"/>
      <c r="HR201" s="95"/>
      <c r="HS201" s="95"/>
      <c r="HT201" s="95"/>
      <c r="HU201" s="95"/>
      <c r="HV201" s="95"/>
      <c r="HW201" s="95"/>
      <c r="HX201" s="95"/>
      <c r="HY201" s="95"/>
      <c r="HZ201" s="95"/>
      <c r="IA201" s="95"/>
      <c r="IB201" s="95"/>
      <c r="IC201" s="95"/>
      <c r="ID201" s="95"/>
      <c r="IE201" s="95"/>
      <c r="IF201" s="95"/>
      <c r="IG201" s="95"/>
      <c r="IH201" s="95"/>
      <c r="II201" s="95"/>
      <c r="IJ201" s="95"/>
      <c r="IK201" s="95"/>
      <c r="IL201" s="95"/>
      <c r="IM201" s="95"/>
      <c r="IN201" s="95"/>
      <c r="IO201" s="95"/>
      <c r="IP201" s="95"/>
      <c r="IQ201" s="95"/>
      <c r="IR201" s="95"/>
      <c r="IS201" s="95"/>
      <c r="IT201" s="95"/>
    </row>
    <row r="202" spans="1:254" s="127" customFormat="1" ht="38.450000000000003" customHeight="1" x14ac:dyDescent="0.2">
      <c r="A202" s="123" t="s">
        <v>521</v>
      </c>
      <c r="B202" s="125" t="s">
        <v>293</v>
      </c>
      <c r="C202" s="135" t="s">
        <v>49</v>
      </c>
      <c r="D202" s="135" t="s">
        <v>22</v>
      </c>
      <c r="E202" s="135" t="s">
        <v>522</v>
      </c>
      <c r="F202" s="135"/>
      <c r="G202" s="126">
        <f>SUM(G203)</f>
        <v>4244.5200000000004</v>
      </c>
    </row>
    <row r="203" spans="1:254" s="127" customFormat="1" ht="28.9" customHeight="1" x14ac:dyDescent="0.2">
      <c r="A203" s="128" t="s">
        <v>97</v>
      </c>
      <c r="B203" s="125" t="s">
        <v>293</v>
      </c>
      <c r="C203" s="135" t="s">
        <v>49</v>
      </c>
      <c r="D203" s="135" t="s">
        <v>22</v>
      </c>
      <c r="E203" s="135" t="s">
        <v>522</v>
      </c>
      <c r="F203" s="144" t="s">
        <v>98</v>
      </c>
      <c r="G203" s="131">
        <v>4244.5200000000004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  <c r="FR203" s="95"/>
      <c r="FS203" s="95"/>
      <c r="FT203" s="95"/>
      <c r="FU203" s="95"/>
      <c r="FV203" s="95"/>
      <c r="FW203" s="95"/>
      <c r="FX203" s="95"/>
      <c r="FY203" s="95"/>
      <c r="FZ203" s="95"/>
      <c r="GA203" s="95"/>
      <c r="GB203" s="95"/>
      <c r="GC203" s="95"/>
      <c r="GD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95"/>
      <c r="HC203" s="95"/>
      <c r="HD203" s="95"/>
      <c r="HE203" s="95"/>
      <c r="HF203" s="95"/>
      <c r="HG203" s="95"/>
      <c r="HH203" s="95"/>
      <c r="HI203" s="95"/>
      <c r="HJ203" s="95"/>
      <c r="HK203" s="95"/>
      <c r="HL203" s="95"/>
      <c r="HM203" s="95"/>
      <c r="HN203" s="95"/>
      <c r="HO203" s="95"/>
      <c r="HP203" s="95"/>
      <c r="HQ203" s="95"/>
      <c r="HR203" s="95"/>
      <c r="HS203" s="95"/>
      <c r="HT203" s="95"/>
      <c r="HU203" s="95"/>
      <c r="HV203" s="95"/>
      <c r="HW203" s="95"/>
      <c r="HX203" s="95"/>
      <c r="HY203" s="95"/>
      <c r="HZ203" s="95"/>
      <c r="IA203" s="95"/>
      <c r="IB203" s="95"/>
      <c r="IC203" s="95"/>
      <c r="ID203" s="95"/>
      <c r="IE203" s="95"/>
      <c r="IF203" s="95"/>
      <c r="IG203" s="95"/>
      <c r="IH203" s="95"/>
      <c r="II203" s="95"/>
      <c r="IJ203" s="95"/>
      <c r="IK203" s="95"/>
      <c r="IL203" s="95"/>
      <c r="IM203" s="95"/>
      <c r="IN203" s="95"/>
      <c r="IO203" s="95"/>
      <c r="IP203" s="95"/>
      <c r="IQ203" s="95"/>
      <c r="IR203" s="95"/>
      <c r="IS203" s="95"/>
      <c r="IT203" s="95"/>
    </row>
    <row r="204" spans="1:254" s="127" customFormat="1" ht="39.6" customHeight="1" x14ac:dyDescent="0.2">
      <c r="A204" s="150" t="s">
        <v>161</v>
      </c>
      <c r="B204" s="125" t="s">
        <v>293</v>
      </c>
      <c r="C204" s="135" t="s">
        <v>49</v>
      </c>
      <c r="D204" s="135" t="s">
        <v>22</v>
      </c>
      <c r="E204" s="135" t="s">
        <v>162</v>
      </c>
      <c r="F204" s="135"/>
      <c r="G204" s="126">
        <f>SUM(G205)</f>
        <v>8322.67</v>
      </c>
    </row>
    <row r="205" spans="1:254" s="127" customFormat="1" ht="25.5" x14ac:dyDescent="0.2">
      <c r="A205" s="128" t="s">
        <v>97</v>
      </c>
      <c r="B205" s="130" t="s">
        <v>293</v>
      </c>
      <c r="C205" s="144" t="s">
        <v>49</v>
      </c>
      <c r="D205" s="144" t="s">
        <v>22</v>
      </c>
      <c r="E205" s="144" t="s">
        <v>162</v>
      </c>
      <c r="F205" s="144" t="s">
        <v>98</v>
      </c>
      <c r="G205" s="131">
        <v>8322.67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  <c r="IH205" s="95"/>
      <c r="II205" s="95"/>
      <c r="IJ205" s="95"/>
      <c r="IK205" s="95"/>
      <c r="IL205" s="95"/>
      <c r="IM205" s="95"/>
      <c r="IN205" s="95"/>
      <c r="IO205" s="95"/>
      <c r="IP205" s="95"/>
      <c r="IQ205" s="95"/>
      <c r="IR205" s="95"/>
      <c r="IS205" s="95"/>
      <c r="IT205" s="95"/>
    </row>
    <row r="206" spans="1:254" s="127" customFormat="1" ht="40.9" customHeight="1" x14ac:dyDescent="0.2">
      <c r="A206" s="311" t="s">
        <v>523</v>
      </c>
      <c r="B206" s="130" t="s">
        <v>293</v>
      </c>
      <c r="C206" s="144" t="s">
        <v>49</v>
      </c>
      <c r="D206" s="144" t="s">
        <v>22</v>
      </c>
      <c r="E206" s="144" t="s">
        <v>528</v>
      </c>
      <c r="F206" s="144"/>
      <c r="G206" s="131">
        <f>SUM(G207)</f>
        <v>7979.53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</row>
    <row r="207" spans="1:254" s="127" customFormat="1" ht="28.9" customHeight="1" x14ac:dyDescent="0.2">
      <c r="A207" s="128" t="s">
        <v>97</v>
      </c>
      <c r="B207" s="130" t="s">
        <v>293</v>
      </c>
      <c r="C207" s="144" t="s">
        <v>49</v>
      </c>
      <c r="D207" s="144" t="s">
        <v>22</v>
      </c>
      <c r="E207" s="144" t="s">
        <v>528</v>
      </c>
      <c r="F207" s="144" t="s">
        <v>98</v>
      </c>
      <c r="G207" s="131">
        <v>7979.53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  <c r="FR207" s="95"/>
      <c r="FS207" s="95"/>
      <c r="FT207" s="95"/>
      <c r="FU207" s="95"/>
      <c r="FV207" s="95"/>
      <c r="FW207" s="95"/>
      <c r="FX207" s="95"/>
      <c r="FY207" s="95"/>
      <c r="FZ207" s="95"/>
      <c r="GA207" s="95"/>
      <c r="GB207" s="95"/>
      <c r="GC207" s="95"/>
      <c r="GD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  <c r="IH207" s="95"/>
      <c r="II207" s="95"/>
      <c r="IJ207" s="95"/>
      <c r="IK207" s="95"/>
      <c r="IL207" s="95"/>
      <c r="IM207" s="95"/>
      <c r="IN207" s="95"/>
      <c r="IO207" s="95"/>
      <c r="IP207" s="95"/>
      <c r="IQ207" s="95"/>
      <c r="IR207" s="95"/>
      <c r="IS207" s="95"/>
      <c r="IT207" s="95"/>
    </row>
    <row r="208" spans="1:254" s="127" customFormat="1" ht="39.6" customHeight="1" x14ac:dyDescent="0.2">
      <c r="A208" s="311" t="s">
        <v>523</v>
      </c>
      <c r="B208" s="130" t="s">
        <v>293</v>
      </c>
      <c r="C208" s="144" t="s">
        <v>49</v>
      </c>
      <c r="D208" s="144" t="s">
        <v>22</v>
      </c>
      <c r="E208" s="144" t="s">
        <v>525</v>
      </c>
      <c r="F208" s="144"/>
      <c r="G208" s="131">
        <f>SUM(G209)</f>
        <v>1832.14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  <c r="FR208" s="95"/>
      <c r="FS208" s="95"/>
      <c r="FT208" s="95"/>
      <c r="FU208" s="95"/>
      <c r="FV208" s="95"/>
      <c r="FW208" s="95"/>
      <c r="FX208" s="95"/>
      <c r="FY208" s="95"/>
      <c r="FZ208" s="95"/>
      <c r="GA208" s="95"/>
      <c r="GB208" s="95"/>
      <c r="GC208" s="95"/>
      <c r="GD208" s="95"/>
      <c r="GE208" s="95"/>
      <c r="GF208" s="95"/>
      <c r="GG208" s="95"/>
      <c r="GH208" s="95"/>
      <c r="GI208" s="95"/>
      <c r="GJ208" s="95"/>
      <c r="GK208" s="95"/>
      <c r="GL208" s="95"/>
      <c r="GM208" s="95"/>
      <c r="GN208" s="95"/>
      <c r="GO208" s="95"/>
      <c r="GP208" s="95"/>
      <c r="GQ208" s="95"/>
      <c r="GR208" s="95"/>
      <c r="GS208" s="95"/>
      <c r="GT208" s="95"/>
      <c r="GU208" s="95"/>
      <c r="GV208" s="95"/>
      <c r="GW208" s="95"/>
      <c r="GX208" s="95"/>
      <c r="GY208" s="95"/>
      <c r="GZ208" s="95"/>
      <c r="HA208" s="95"/>
      <c r="HB208" s="95"/>
      <c r="HC208" s="95"/>
      <c r="HD208" s="95"/>
      <c r="HE208" s="95"/>
      <c r="HF208" s="95"/>
      <c r="HG208" s="95"/>
      <c r="HH208" s="95"/>
      <c r="HI208" s="95"/>
      <c r="HJ208" s="95"/>
      <c r="HK208" s="95"/>
      <c r="HL208" s="95"/>
      <c r="HM208" s="95"/>
      <c r="HN208" s="95"/>
      <c r="HO208" s="95"/>
      <c r="HP208" s="95"/>
      <c r="HQ208" s="95"/>
      <c r="HR208" s="95"/>
      <c r="HS208" s="95"/>
      <c r="HT208" s="95"/>
      <c r="HU208" s="95"/>
      <c r="HV208" s="95"/>
      <c r="HW208" s="95"/>
      <c r="HX208" s="95"/>
      <c r="HY208" s="95"/>
      <c r="HZ208" s="95"/>
      <c r="IA208" s="95"/>
      <c r="IB208" s="95"/>
      <c r="IC208" s="95"/>
      <c r="ID208" s="95"/>
      <c r="IE208" s="95"/>
      <c r="IF208" s="95"/>
      <c r="IG208" s="95"/>
      <c r="IH208" s="95"/>
      <c r="II208" s="95"/>
      <c r="IJ208" s="95"/>
      <c r="IK208" s="95"/>
      <c r="IL208" s="95"/>
      <c r="IM208" s="95"/>
      <c r="IN208" s="95"/>
      <c r="IO208" s="95"/>
      <c r="IP208" s="95"/>
      <c r="IQ208" s="95"/>
      <c r="IR208" s="95"/>
      <c r="IS208" s="95"/>
      <c r="IT208" s="95"/>
    </row>
    <row r="209" spans="1:254" s="127" customFormat="1" ht="28.9" customHeight="1" x14ac:dyDescent="0.2">
      <c r="A209" s="128" t="s">
        <v>97</v>
      </c>
      <c r="B209" s="130" t="s">
        <v>293</v>
      </c>
      <c r="C209" s="144" t="s">
        <v>49</v>
      </c>
      <c r="D209" s="144" t="s">
        <v>22</v>
      </c>
      <c r="E209" s="144" t="s">
        <v>525</v>
      </c>
      <c r="F209" s="144" t="s">
        <v>98</v>
      </c>
      <c r="G209" s="131">
        <v>1832.14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  <c r="FR209" s="95"/>
      <c r="FS209" s="95"/>
      <c r="FT209" s="95"/>
      <c r="FU209" s="95"/>
      <c r="FV209" s="95"/>
      <c r="FW209" s="95"/>
      <c r="FX209" s="95"/>
      <c r="FY209" s="95"/>
      <c r="FZ209" s="95"/>
      <c r="GA209" s="95"/>
      <c r="GB209" s="95"/>
      <c r="GC209" s="95"/>
      <c r="GD209" s="95"/>
      <c r="GE209" s="95"/>
      <c r="GF209" s="95"/>
      <c r="GG209" s="95"/>
      <c r="GH209" s="95"/>
      <c r="GI209" s="95"/>
      <c r="GJ209" s="95"/>
      <c r="GK209" s="95"/>
      <c r="GL209" s="95"/>
      <c r="GM209" s="95"/>
      <c r="GN209" s="95"/>
      <c r="GO209" s="95"/>
      <c r="GP209" s="95"/>
      <c r="GQ209" s="95"/>
      <c r="GR209" s="95"/>
      <c r="GS209" s="95"/>
      <c r="GT209" s="95"/>
      <c r="GU209" s="95"/>
      <c r="GV209" s="95"/>
      <c r="GW209" s="95"/>
      <c r="GX209" s="95"/>
      <c r="GY209" s="95"/>
      <c r="GZ209" s="95"/>
      <c r="HA209" s="95"/>
      <c r="HB209" s="95"/>
      <c r="HC209" s="95"/>
      <c r="HD209" s="95"/>
      <c r="HE209" s="95"/>
      <c r="HF209" s="95"/>
      <c r="HG209" s="95"/>
      <c r="HH209" s="95"/>
      <c r="HI209" s="95"/>
      <c r="HJ209" s="95"/>
      <c r="HK209" s="95"/>
      <c r="HL209" s="95"/>
      <c r="HM209" s="95"/>
      <c r="HN209" s="95"/>
      <c r="HO209" s="95"/>
      <c r="HP209" s="95"/>
      <c r="HQ209" s="95"/>
      <c r="HR209" s="95"/>
      <c r="HS209" s="95"/>
      <c r="HT209" s="95"/>
      <c r="HU209" s="95"/>
      <c r="HV209" s="95"/>
      <c r="HW209" s="95"/>
      <c r="HX209" s="95"/>
      <c r="HY209" s="95"/>
      <c r="HZ209" s="95"/>
      <c r="IA209" s="95"/>
      <c r="IB209" s="95"/>
      <c r="IC209" s="95"/>
      <c r="ID209" s="95"/>
      <c r="IE209" s="95"/>
      <c r="IF209" s="95"/>
      <c r="IG209" s="95"/>
      <c r="IH209" s="95"/>
      <c r="II209" s="95"/>
      <c r="IJ209" s="95"/>
      <c r="IK209" s="95"/>
      <c r="IL209" s="95"/>
      <c r="IM209" s="95"/>
      <c r="IN209" s="95"/>
      <c r="IO209" s="95"/>
      <c r="IP209" s="95"/>
      <c r="IQ209" s="95"/>
      <c r="IR209" s="95"/>
      <c r="IS209" s="95"/>
      <c r="IT209" s="95"/>
    </row>
    <row r="210" spans="1:254" s="127" customFormat="1" ht="38.25" x14ac:dyDescent="0.2">
      <c r="A210" s="123" t="s">
        <v>2</v>
      </c>
      <c r="B210" s="125" t="s">
        <v>293</v>
      </c>
      <c r="C210" s="135" t="s">
        <v>49</v>
      </c>
      <c r="D210" s="135" t="s">
        <v>22</v>
      </c>
      <c r="E210" s="135" t="s">
        <v>325</v>
      </c>
      <c r="F210" s="135"/>
      <c r="G210" s="126">
        <f>SUM(G212+G211)</f>
        <v>2234.11</v>
      </c>
    </row>
    <row r="211" spans="1:254" s="127" customFormat="1" ht="25.5" x14ac:dyDescent="0.2">
      <c r="A211" s="123" t="s">
        <v>295</v>
      </c>
      <c r="B211" s="125" t="s">
        <v>293</v>
      </c>
      <c r="C211" s="135" t="s">
        <v>49</v>
      </c>
      <c r="D211" s="135" t="s">
        <v>22</v>
      </c>
      <c r="E211" s="135" t="s">
        <v>325</v>
      </c>
      <c r="F211" s="135" t="s">
        <v>33</v>
      </c>
      <c r="G211" s="126">
        <v>2205.31</v>
      </c>
    </row>
    <row r="212" spans="1:254" s="127" customFormat="1" ht="25.5" x14ac:dyDescent="0.2">
      <c r="A212" s="128" t="s">
        <v>97</v>
      </c>
      <c r="B212" s="125" t="s">
        <v>293</v>
      </c>
      <c r="C212" s="135" t="s">
        <v>49</v>
      </c>
      <c r="D212" s="135" t="s">
        <v>22</v>
      </c>
      <c r="E212" s="135" t="s">
        <v>325</v>
      </c>
      <c r="F212" s="144" t="s">
        <v>98</v>
      </c>
      <c r="G212" s="131">
        <v>28.8</v>
      </c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  <c r="FR212" s="95"/>
      <c r="FS212" s="95"/>
      <c r="FT212" s="95"/>
      <c r="FU212" s="95"/>
      <c r="FV212" s="95"/>
      <c r="FW212" s="95"/>
      <c r="FX212" s="95"/>
      <c r="FY212" s="95"/>
      <c r="FZ212" s="95"/>
      <c r="GA212" s="95"/>
      <c r="GB212" s="95"/>
      <c r="GC212" s="95"/>
      <c r="GD212" s="95"/>
      <c r="GE212" s="95"/>
      <c r="GF212" s="95"/>
      <c r="GG212" s="95"/>
      <c r="GH212" s="95"/>
      <c r="GI212" s="95"/>
      <c r="GJ212" s="95"/>
      <c r="GK212" s="95"/>
      <c r="GL212" s="95"/>
      <c r="GM212" s="95"/>
      <c r="GN212" s="95"/>
      <c r="GO212" s="95"/>
      <c r="GP212" s="95"/>
      <c r="GQ212" s="95"/>
      <c r="GR212" s="95"/>
      <c r="GS212" s="95"/>
      <c r="GT212" s="95"/>
      <c r="GU212" s="95"/>
      <c r="GV212" s="95"/>
      <c r="GW212" s="95"/>
      <c r="GX212" s="95"/>
      <c r="GY212" s="95"/>
      <c r="GZ212" s="95"/>
      <c r="HA212" s="95"/>
      <c r="HB212" s="95"/>
      <c r="HC212" s="95"/>
      <c r="HD212" s="95"/>
      <c r="HE212" s="95"/>
      <c r="HF212" s="95"/>
      <c r="HG212" s="95"/>
      <c r="HH212" s="95"/>
      <c r="HI212" s="95"/>
      <c r="HJ212" s="95"/>
      <c r="HK212" s="95"/>
      <c r="HL212" s="95"/>
      <c r="HM212" s="95"/>
      <c r="HN212" s="95"/>
      <c r="HO212" s="95"/>
      <c r="HP212" s="95"/>
      <c r="HQ212" s="95"/>
      <c r="HR212" s="95"/>
      <c r="HS212" s="95"/>
      <c r="HT212" s="95"/>
      <c r="HU212" s="95"/>
      <c r="HV212" s="95"/>
      <c r="HW212" s="95"/>
      <c r="HX212" s="95"/>
      <c r="HY212" s="95"/>
      <c r="HZ212" s="95"/>
      <c r="IA212" s="95"/>
      <c r="IB212" s="95"/>
      <c r="IC212" s="95"/>
      <c r="ID212" s="95"/>
      <c r="IE212" s="95"/>
      <c r="IF212" s="95"/>
      <c r="IG212" s="95"/>
      <c r="IH212" s="95"/>
      <c r="II212" s="95"/>
      <c r="IJ212" s="95"/>
      <c r="IK212" s="95"/>
      <c r="IL212" s="95"/>
      <c r="IM212" s="95"/>
      <c r="IN212" s="95"/>
      <c r="IO212" s="95"/>
      <c r="IP212" s="95"/>
      <c r="IQ212" s="95"/>
      <c r="IR212" s="95"/>
      <c r="IS212" s="95"/>
      <c r="IT212" s="95"/>
    </row>
    <row r="213" spans="1:254" s="87" customFormat="1" ht="25.5" x14ac:dyDescent="0.2">
      <c r="A213" s="123" t="s">
        <v>304</v>
      </c>
      <c r="B213" s="125" t="s">
        <v>293</v>
      </c>
      <c r="C213" s="125" t="s">
        <v>49</v>
      </c>
      <c r="D213" s="125" t="s">
        <v>22</v>
      </c>
      <c r="E213" s="125" t="s">
        <v>80</v>
      </c>
      <c r="F213" s="125"/>
      <c r="G213" s="162">
        <f>SUM(G214)</f>
        <v>948</v>
      </c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  <c r="CW213" s="127"/>
      <c r="CX213" s="127"/>
      <c r="CY213" s="127"/>
      <c r="CZ213" s="127"/>
      <c r="DA213" s="127"/>
      <c r="DB213" s="127"/>
      <c r="DC213" s="127"/>
      <c r="DD213" s="127"/>
      <c r="DE213" s="127"/>
      <c r="DF213" s="127"/>
      <c r="DG213" s="127"/>
      <c r="DH213" s="127"/>
      <c r="DI213" s="127"/>
      <c r="DJ213" s="127"/>
      <c r="DK213" s="127"/>
      <c r="DL213" s="127"/>
      <c r="DM213" s="127"/>
      <c r="DN213" s="127"/>
      <c r="DO213" s="127"/>
      <c r="DP213" s="127"/>
      <c r="DQ213" s="127"/>
      <c r="DR213" s="127"/>
      <c r="DS213" s="127"/>
      <c r="DT213" s="127"/>
      <c r="DU213" s="127"/>
      <c r="DV213" s="127"/>
      <c r="DW213" s="127"/>
      <c r="DX213" s="127"/>
      <c r="DY213" s="127"/>
      <c r="DZ213" s="127"/>
      <c r="EA213" s="127"/>
      <c r="EB213" s="127"/>
      <c r="EC213" s="127"/>
      <c r="ED213" s="127"/>
      <c r="EE213" s="127"/>
      <c r="EF213" s="127"/>
      <c r="EG213" s="127"/>
      <c r="EH213" s="127"/>
      <c r="EI213" s="127"/>
      <c r="EJ213" s="127"/>
      <c r="EK213" s="127"/>
      <c r="EL213" s="127"/>
      <c r="EM213" s="127"/>
      <c r="EN213" s="127"/>
      <c r="EO213" s="127"/>
      <c r="EP213" s="127"/>
      <c r="EQ213" s="127"/>
      <c r="ER213" s="127"/>
      <c r="ES213" s="127"/>
      <c r="ET213" s="127"/>
      <c r="EU213" s="127"/>
      <c r="EV213" s="127"/>
      <c r="EW213" s="127"/>
      <c r="EX213" s="127"/>
      <c r="EY213" s="127"/>
      <c r="EZ213" s="127"/>
      <c r="FA213" s="127"/>
      <c r="FB213" s="127"/>
      <c r="FC213" s="127"/>
      <c r="FD213" s="127"/>
      <c r="FE213" s="127"/>
      <c r="FF213" s="127"/>
      <c r="FG213" s="127"/>
      <c r="FH213" s="127"/>
      <c r="FI213" s="127"/>
      <c r="FJ213" s="127"/>
      <c r="FK213" s="127"/>
      <c r="FL213" s="127"/>
      <c r="FM213" s="127"/>
      <c r="FN213" s="127"/>
      <c r="FO213" s="127"/>
      <c r="FP213" s="127"/>
      <c r="FQ213" s="127"/>
      <c r="FR213" s="127"/>
      <c r="FS213" s="127"/>
      <c r="FT213" s="127"/>
      <c r="FU213" s="127"/>
      <c r="FV213" s="127"/>
      <c r="FW213" s="127"/>
      <c r="FX213" s="127"/>
      <c r="FY213" s="127"/>
      <c r="FZ213" s="127"/>
      <c r="GA213" s="127"/>
      <c r="GB213" s="127"/>
      <c r="GC213" s="127"/>
      <c r="GD213" s="127"/>
      <c r="GE213" s="127"/>
      <c r="GF213" s="127"/>
      <c r="GG213" s="127"/>
      <c r="GH213" s="127"/>
      <c r="GI213" s="127"/>
      <c r="GJ213" s="127"/>
      <c r="GK213" s="127"/>
      <c r="GL213" s="127"/>
      <c r="GM213" s="127"/>
      <c r="GN213" s="127"/>
      <c r="GO213" s="127"/>
      <c r="GP213" s="127"/>
      <c r="GQ213" s="127"/>
      <c r="GR213" s="127"/>
      <c r="GS213" s="127"/>
      <c r="GT213" s="127"/>
      <c r="GU213" s="127"/>
      <c r="GV213" s="127"/>
      <c r="GW213" s="127"/>
      <c r="GX213" s="127"/>
      <c r="GY213" s="127"/>
      <c r="GZ213" s="127"/>
      <c r="HA213" s="127"/>
      <c r="HB213" s="127"/>
      <c r="HC213" s="127"/>
      <c r="HD213" s="127"/>
      <c r="HE213" s="127"/>
      <c r="HF213" s="127"/>
      <c r="HG213" s="127"/>
      <c r="HH213" s="127"/>
      <c r="HI213" s="127"/>
      <c r="HJ213" s="127"/>
      <c r="HK213" s="127"/>
      <c r="HL213" s="127"/>
      <c r="HM213" s="127"/>
      <c r="HN213" s="127"/>
      <c r="HO213" s="127"/>
      <c r="HP213" s="127"/>
      <c r="HQ213" s="127"/>
      <c r="HR213" s="127"/>
      <c r="HS213" s="127"/>
      <c r="HT213" s="127"/>
      <c r="HU213" s="127"/>
      <c r="HV213" s="127"/>
      <c r="HW213" s="127"/>
      <c r="HX213" s="127"/>
      <c r="HY213" s="127"/>
      <c r="HZ213" s="127"/>
      <c r="IA213" s="127"/>
      <c r="IB213" s="127"/>
      <c r="IC213" s="127"/>
      <c r="ID213" s="127"/>
      <c r="IE213" s="127"/>
      <c r="IF213" s="127"/>
      <c r="IG213" s="127"/>
      <c r="IH213" s="127"/>
      <c r="II213" s="127"/>
      <c r="IJ213" s="127"/>
      <c r="IK213" s="127"/>
      <c r="IL213" s="127"/>
      <c r="IM213" s="127"/>
      <c r="IN213" s="127"/>
      <c r="IO213" s="127"/>
      <c r="IP213" s="127"/>
      <c r="IQ213" s="127"/>
      <c r="IR213" s="127"/>
      <c r="IS213" s="127"/>
      <c r="IT213" s="127"/>
    </row>
    <row r="214" spans="1:254" ht="25.5" x14ac:dyDescent="0.2">
      <c r="A214" s="128" t="s">
        <v>97</v>
      </c>
      <c r="B214" s="130" t="s">
        <v>293</v>
      </c>
      <c r="C214" s="130" t="s">
        <v>49</v>
      </c>
      <c r="D214" s="130" t="s">
        <v>22</v>
      </c>
      <c r="E214" s="130" t="s">
        <v>80</v>
      </c>
      <c r="F214" s="130" t="s">
        <v>98</v>
      </c>
      <c r="G214" s="171">
        <v>948</v>
      </c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  <c r="GR214" s="87"/>
      <c r="GS214" s="87"/>
      <c r="GT214" s="87"/>
      <c r="GU214" s="87"/>
      <c r="GV214" s="87"/>
      <c r="GW214" s="87"/>
      <c r="GX214" s="87"/>
      <c r="GY214" s="87"/>
      <c r="GZ214" s="87"/>
      <c r="HA214" s="87"/>
      <c r="HB214" s="87"/>
      <c r="HC214" s="87"/>
      <c r="HD214" s="87"/>
      <c r="HE214" s="87"/>
      <c r="HF214" s="87"/>
      <c r="HG214" s="87"/>
      <c r="HH214" s="87"/>
      <c r="HI214" s="87"/>
      <c r="HJ214" s="87"/>
      <c r="HK214" s="87"/>
      <c r="HL214" s="87"/>
      <c r="HM214" s="87"/>
      <c r="HN214" s="87"/>
      <c r="HO214" s="87"/>
      <c r="HP214" s="87"/>
      <c r="HQ214" s="87"/>
      <c r="HR214" s="87"/>
      <c r="HS214" s="87"/>
      <c r="HT214" s="87"/>
      <c r="HU214" s="87"/>
      <c r="HV214" s="87"/>
      <c r="HW214" s="87"/>
      <c r="HX214" s="87"/>
      <c r="HY214" s="87"/>
      <c r="HZ214" s="87"/>
      <c r="IA214" s="87"/>
      <c r="IB214" s="87"/>
      <c r="IC214" s="87"/>
      <c r="ID214" s="87"/>
      <c r="IE214" s="87"/>
      <c r="IF214" s="87"/>
      <c r="IG214" s="87"/>
      <c r="IH214" s="87"/>
      <c r="II214" s="87"/>
      <c r="IJ214" s="87"/>
      <c r="IK214" s="87"/>
      <c r="IL214" s="87"/>
      <c r="IM214" s="87"/>
      <c r="IN214" s="87"/>
      <c r="IO214" s="87"/>
      <c r="IP214" s="87"/>
      <c r="IQ214" s="87"/>
      <c r="IR214" s="87"/>
      <c r="IS214" s="87"/>
      <c r="IT214" s="87"/>
    </row>
    <row r="215" spans="1:254" ht="25.5" x14ac:dyDescent="0.2">
      <c r="A215" s="178" t="s">
        <v>323</v>
      </c>
      <c r="B215" s="125" t="s">
        <v>293</v>
      </c>
      <c r="C215" s="135" t="s">
        <v>49</v>
      </c>
      <c r="D215" s="135" t="s">
        <v>22</v>
      </c>
      <c r="E215" s="135" t="s">
        <v>164</v>
      </c>
      <c r="F215" s="135"/>
      <c r="G215" s="126">
        <f>SUM(G216)</f>
        <v>45055.21</v>
      </c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  <c r="CW215" s="127"/>
      <c r="CX215" s="127"/>
      <c r="CY215" s="127"/>
      <c r="CZ215" s="127"/>
      <c r="DA215" s="127"/>
      <c r="DB215" s="127"/>
      <c r="DC215" s="127"/>
      <c r="DD215" s="127"/>
      <c r="DE215" s="127"/>
      <c r="DF215" s="127"/>
      <c r="DG215" s="127"/>
      <c r="DH215" s="127"/>
      <c r="DI215" s="127"/>
      <c r="DJ215" s="127"/>
      <c r="DK215" s="127"/>
      <c r="DL215" s="127"/>
      <c r="DM215" s="127"/>
      <c r="DN215" s="127"/>
      <c r="DO215" s="127"/>
      <c r="DP215" s="127"/>
      <c r="DQ215" s="127"/>
      <c r="DR215" s="127"/>
      <c r="DS215" s="127"/>
      <c r="DT215" s="127"/>
      <c r="DU215" s="127"/>
      <c r="DV215" s="127"/>
      <c r="DW215" s="127"/>
      <c r="DX215" s="127"/>
      <c r="DY215" s="127"/>
      <c r="DZ215" s="127"/>
      <c r="EA215" s="127"/>
      <c r="EB215" s="127"/>
      <c r="EC215" s="127"/>
      <c r="ED215" s="127"/>
      <c r="EE215" s="127"/>
      <c r="EF215" s="127"/>
      <c r="EG215" s="127"/>
      <c r="EH215" s="127"/>
      <c r="EI215" s="127"/>
      <c r="EJ215" s="127"/>
      <c r="EK215" s="127"/>
      <c r="EL215" s="127"/>
      <c r="EM215" s="127"/>
      <c r="EN215" s="127"/>
      <c r="EO215" s="127"/>
      <c r="EP215" s="127"/>
      <c r="EQ215" s="127"/>
      <c r="ER215" s="127"/>
      <c r="ES215" s="127"/>
      <c r="ET215" s="127"/>
      <c r="EU215" s="127"/>
      <c r="EV215" s="127"/>
      <c r="EW215" s="127"/>
      <c r="EX215" s="127"/>
      <c r="EY215" s="127"/>
      <c r="EZ215" s="127"/>
      <c r="FA215" s="127"/>
      <c r="FB215" s="127"/>
      <c r="FC215" s="127"/>
      <c r="FD215" s="127"/>
      <c r="FE215" s="127"/>
      <c r="FF215" s="127"/>
      <c r="FG215" s="127"/>
      <c r="FH215" s="127"/>
      <c r="FI215" s="127"/>
      <c r="FJ215" s="127"/>
      <c r="FK215" s="127"/>
      <c r="FL215" s="127"/>
      <c r="FM215" s="127"/>
      <c r="FN215" s="127"/>
      <c r="FO215" s="127"/>
      <c r="FP215" s="127"/>
      <c r="FQ215" s="127"/>
      <c r="FR215" s="127"/>
      <c r="FS215" s="127"/>
      <c r="FT215" s="127"/>
      <c r="FU215" s="127"/>
      <c r="FV215" s="127"/>
      <c r="FW215" s="127"/>
      <c r="FX215" s="127"/>
      <c r="FY215" s="127"/>
      <c r="FZ215" s="127"/>
      <c r="GA215" s="127"/>
      <c r="GB215" s="127"/>
      <c r="GC215" s="127"/>
      <c r="GD215" s="127"/>
      <c r="GE215" s="127"/>
      <c r="GF215" s="127"/>
      <c r="GG215" s="127"/>
      <c r="GH215" s="127"/>
      <c r="GI215" s="127"/>
      <c r="GJ215" s="127"/>
      <c r="GK215" s="127"/>
      <c r="GL215" s="127"/>
      <c r="GM215" s="127"/>
      <c r="GN215" s="127"/>
      <c r="GO215" s="127"/>
      <c r="GP215" s="127"/>
      <c r="GQ215" s="127"/>
      <c r="GR215" s="127"/>
      <c r="GS215" s="127"/>
      <c r="GT215" s="127"/>
      <c r="GU215" s="127"/>
      <c r="GV215" s="127"/>
      <c r="GW215" s="127"/>
      <c r="GX215" s="127"/>
      <c r="GY215" s="127"/>
      <c r="GZ215" s="127"/>
      <c r="HA215" s="127"/>
      <c r="HB215" s="127"/>
      <c r="HC215" s="127"/>
      <c r="HD215" s="127"/>
      <c r="HE215" s="127"/>
      <c r="HF215" s="127"/>
      <c r="HG215" s="127"/>
      <c r="HH215" s="127"/>
      <c r="HI215" s="127"/>
      <c r="HJ215" s="127"/>
      <c r="HK215" s="127"/>
      <c r="HL215" s="127"/>
      <c r="HM215" s="127"/>
      <c r="HN215" s="127"/>
      <c r="HO215" s="127"/>
      <c r="HP215" s="127"/>
      <c r="HQ215" s="127"/>
      <c r="HR215" s="127"/>
      <c r="HS215" s="127"/>
      <c r="HT215" s="127"/>
      <c r="HU215" s="127"/>
      <c r="HV215" s="127"/>
      <c r="HW215" s="127"/>
      <c r="HX215" s="127"/>
      <c r="HY215" s="127"/>
      <c r="HZ215" s="127"/>
      <c r="IA215" s="127"/>
      <c r="IB215" s="127"/>
      <c r="IC215" s="127"/>
      <c r="ID215" s="127"/>
      <c r="IE215" s="127"/>
      <c r="IF215" s="127"/>
      <c r="IG215" s="127"/>
      <c r="IH215" s="127"/>
      <c r="II215" s="127"/>
      <c r="IJ215" s="127"/>
      <c r="IK215" s="127"/>
      <c r="IL215" s="127"/>
      <c r="IM215" s="127"/>
      <c r="IN215" s="127"/>
      <c r="IO215" s="127"/>
      <c r="IP215" s="127"/>
      <c r="IQ215" s="127"/>
      <c r="IR215" s="127"/>
      <c r="IS215" s="127"/>
      <c r="IT215" s="127"/>
    </row>
    <row r="216" spans="1:254" ht="25.5" x14ac:dyDescent="0.2">
      <c r="A216" s="128" t="s">
        <v>97</v>
      </c>
      <c r="B216" s="144" t="s">
        <v>293</v>
      </c>
      <c r="C216" s="144" t="s">
        <v>49</v>
      </c>
      <c r="D216" s="144" t="s">
        <v>22</v>
      </c>
      <c r="E216" s="144" t="s">
        <v>164</v>
      </c>
      <c r="F216" s="144" t="s">
        <v>98</v>
      </c>
      <c r="G216" s="131">
        <v>45055.21</v>
      </c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  <c r="GR216" s="87"/>
      <c r="GS216" s="87"/>
      <c r="GT216" s="87"/>
      <c r="GU216" s="87"/>
      <c r="GV216" s="87"/>
      <c r="GW216" s="87"/>
      <c r="GX216" s="87"/>
      <c r="GY216" s="87"/>
      <c r="GZ216" s="87"/>
      <c r="HA216" s="87"/>
      <c r="HB216" s="87"/>
      <c r="HC216" s="87"/>
      <c r="HD216" s="87"/>
      <c r="HE216" s="87"/>
      <c r="HF216" s="87"/>
      <c r="HG216" s="87"/>
      <c r="HH216" s="87"/>
      <c r="HI216" s="87"/>
      <c r="HJ216" s="87"/>
      <c r="HK216" s="87"/>
      <c r="HL216" s="87"/>
      <c r="HM216" s="87"/>
      <c r="HN216" s="87"/>
      <c r="HO216" s="87"/>
      <c r="HP216" s="87"/>
      <c r="HQ216" s="87"/>
      <c r="HR216" s="87"/>
      <c r="HS216" s="87"/>
      <c r="HT216" s="87"/>
      <c r="HU216" s="87"/>
      <c r="HV216" s="87"/>
      <c r="HW216" s="87"/>
      <c r="HX216" s="87"/>
      <c r="HY216" s="87"/>
      <c r="HZ216" s="87"/>
      <c r="IA216" s="87"/>
      <c r="IB216" s="87"/>
      <c r="IC216" s="87"/>
      <c r="ID216" s="87"/>
      <c r="IE216" s="87"/>
      <c r="IF216" s="87"/>
      <c r="IG216" s="87"/>
      <c r="IH216" s="87"/>
      <c r="II216" s="87"/>
      <c r="IJ216" s="87"/>
      <c r="IK216" s="87"/>
      <c r="IL216" s="87"/>
      <c r="IM216" s="87"/>
      <c r="IN216" s="87"/>
      <c r="IO216" s="87"/>
      <c r="IP216" s="87"/>
      <c r="IQ216" s="87"/>
      <c r="IR216" s="87"/>
      <c r="IS216" s="87"/>
      <c r="IT216" s="87"/>
    </row>
    <row r="217" spans="1:254" ht="38.25" x14ac:dyDescent="0.2">
      <c r="A217" s="123" t="s">
        <v>165</v>
      </c>
      <c r="B217" s="135" t="s">
        <v>293</v>
      </c>
      <c r="C217" s="135" t="s">
        <v>49</v>
      </c>
      <c r="D217" s="135" t="s">
        <v>22</v>
      </c>
      <c r="E217" s="135" t="s">
        <v>166</v>
      </c>
      <c r="F217" s="135"/>
      <c r="G217" s="126">
        <f>SUM(G218)</f>
        <v>16555.009999999998</v>
      </c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  <c r="CW217" s="127"/>
      <c r="CX217" s="127"/>
      <c r="CY217" s="127"/>
      <c r="CZ217" s="127"/>
      <c r="DA217" s="127"/>
      <c r="DB217" s="127"/>
      <c r="DC217" s="127"/>
      <c r="DD217" s="127"/>
      <c r="DE217" s="127"/>
      <c r="DF217" s="127"/>
      <c r="DG217" s="127"/>
      <c r="DH217" s="127"/>
      <c r="DI217" s="127"/>
      <c r="DJ217" s="127"/>
      <c r="DK217" s="127"/>
      <c r="DL217" s="127"/>
      <c r="DM217" s="127"/>
      <c r="DN217" s="127"/>
      <c r="DO217" s="127"/>
      <c r="DP217" s="127"/>
      <c r="DQ217" s="127"/>
      <c r="DR217" s="127"/>
      <c r="DS217" s="127"/>
      <c r="DT217" s="127"/>
      <c r="DU217" s="127"/>
      <c r="DV217" s="127"/>
      <c r="DW217" s="127"/>
      <c r="DX217" s="127"/>
      <c r="DY217" s="127"/>
      <c r="DZ217" s="127"/>
      <c r="EA217" s="127"/>
      <c r="EB217" s="127"/>
      <c r="EC217" s="127"/>
      <c r="ED217" s="127"/>
      <c r="EE217" s="127"/>
      <c r="EF217" s="127"/>
      <c r="EG217" s="127"/>
      <c r="EH217" s="127"/>
      <c r="EI217" s="127"/>
      <c r="EJ217" s="127"/>
      <c r="EK217" s="127"/>
      <c r="EL217" s="127"/>
      <c r="EM217" s="127"/>
      <c r="EN217" s="127"/>
      <c r="EO217" s="127"/>
      <c r="EP217" s="127"/>
      <c r="EQ217" s="127"/>
      <c r="ER217" s="127"/>
      <c r="ES217" s="127"/>
      <c r="ET217" s="127"/>
      <c r="EU217" s="127"/>
      <c r="EV217" s="127"/>
      <c r="EW217" s="127"/>
      <c r="EX217" s="127"/>
      <c r="EY217" s="127"/>
      <c r="EZ217" s="127"/>
      <c r="FA217" s="127"/>
      <c r="FB217" s="127"/>
      <c r="FC217" s="127"/>
      <c r="FD217" s="127"/>
      <c r="FE217" s="127"/>
      <c r="FF217" s="127"/>
      <c r="FG217" s="127"/>
      <c r="FH217" s="127"/>
      <c r="FI217" s="127"/>
      <c r="FJ217" s="127"/>
      <c r="FK217" s="127"/>
      <c r="FL217" s="127"/>
      <c r="FM217" s="127"/>
      <c r="FN217" s="127"/>
      <c r="FO217" s="127"/>
      <c r="FP217" s="127"/>
      <c r="FQ217" s="127"/>
      <c r="FR217" s="127"/>
      <c r="FS217" s="127"/>
      <c r="FT217" s="127"/>
      <c r="FU217" s="127"/>
      <c r="FV217" s="127"/>
      <c r="FW217" s="127"/>
      <c r="FX217" s="127"/>
      <c r="FY217" s="127"/>
      <c r="FZ217" s="127"/>
      <c r="GA217" s="127"/>
      <c r="GB217" s="127"/>
      <c r="GC217" s="127"/>
      <c r="GD217" s="127"/>
      <c r="GE217" s="127"/>
      <c r="GF217" s="127"/>
      <c r="GG217" s="127"/>
      <c r="GH217" s="127"/>
      <c r="GI217" s="127"/>
      <c r="GJ217" s="127"/>
      <c r="GK217" s="127"/>
      <c r="GL217" s="127"/>
      <c r="GM217" s="127"/>
      <c r="GN217" s="127"/>
      <c r="GO217" s="127"/>
      <c r="GP217" s="127"/>
      <c r="GQ217" s="127"/>
      <c r="GR217" s="127"/>
      <c r="GS217" s="127"/>
      <c r="GT217" s="127"/>
      <c r="GU217" s="127"/>
      <c r="GV217" s="127"/>
      <c r="GW217" s="127"/>
      <c r="GX217" s="127"/>
      <c r="GY217" s="127"/>
      <c r="GZ217" s="127"/>
      <c r="HA217" s="127"/>
      <c r="HB217" s="127"/>
      <c r="HC217" s="127"/>
      <c r="HD217" s="127"/>
      <c r="HE217" s="127"/>
      <c r="HF217" s="127"/>
      <c r="HG217" s="127"/>
      <c r="HH217" s="127"/>
      <c r="HI217" s="127"/>
      <c r="HJ217" s="127"/>
      <c r="HK217" s="127"/>
      <c r="HL217" s="127"/>
      <c r="HM217" s="127"/>
      <c r="HN217" s="127"/>
      <c r="HO217" s="127"/>
      <c r="HP217" s="127"/>
      <c r="HQ217" s="127"/>
      <c r="HR217" s="127"/>
      <c r="HS217" s="127"/>
      <c r="HT217" s="127"/>
      <c r="HU217" s="127"/>
      <c r="HV217" s="127"/>
      <c r="HW217" s="127"/>
      <c r="HX217" s="127"/>
      <c r="HY217" s="127"/>
      <c r="HZ217" s="127"/>
      <c r="IA217" s="127"/>
      <c r="IB217" s="127"/>
      <c r="IC217" s="127"/>
      <c r="ID217" s="127"/>
      <c r="IE217" s="127"/>
      <c r="IF217" s="127"/>
      <c r="IG217" s="127"/>
      <c r="IH217" s="127"/>
      <c r="II217" s="127"/>
      <c r="IJ217" s="127"/>
      <c r="IK217" s="127"/>
      <c r="IL217" s="127"/>
      <c r="IM217" s="127"/>
      <c r="IN217" s="127"/>
      <c r="IO217" s="127"/>
      <c r="IP217" s="127"/>
      <c r="IQ217" s="127"/>
      <c r="IR217" s="127"/>
      <c r="IS217" s="127"/>
      <c r="IT217" s="127"/>
    </row>
    <row r="218" spans="1:254" s="143" customFormat="1" ht="25.5" x14ac:dyDescent="0.2">
      <c r="A218" s="128" t="s">
        <v>97</v>
      </c>
      <c r="B218" s="144" t="s">
        <v>293</v>
      </c>
      <c r="C218" s="144" t="s">
        <v>49</v>
      </c>
      <c r="D218" s="144" t="s">
        <v>22</v>
      </c>
      <c r="E218" s="144" t="s">
        <v>166</v>
      </c>
      <c r="F218" s="144" t="s">
        <v>98</v>
      </c>
      <c r="G218" s="131">
        <v>16555.009999999998</v>
      </c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7"/>
      <c r="HT218" s="87"/>
      <c r="HU218" s="87"/>
      <c r="HV218" s="87"/>
      <c r="HW218" s="87"/>
      <c r="HX218" s="87"/>
      <c r="HY218" s="87"/>
      <c r="HZ218" s="87"/>
      <c r="IA218" s="87"/>
      <c r="IB218" s="87"/>
      <c r="IC218" s="87"/>
      <c r="ID218" s="87"/>
      <c r="IE218" s="87"/>
      <c r="IF218" s="87"/>
      <c r="IG218" s="87"/>
      <c r="IH218" s="87"/>
      <c r="II218" s="87"/>
      <c r="IJ218" s="87"/>
      <c r="IK218" s="87"/>
      <c r="IL218" s="87"/>
      <c r="IM218" s="87"/>
      <c r="IN218" s="87"/>
      <c r="IO218" s="87"/>
      <c r="IP218" s="87"/>
      <c r="IQ218" s="87"/>
      <c r="IR218" s="87"/>
      <c r="IS218" s="87"/>
      <c r="IT218" s="87"/>
    </row>
    <row r="219" spans="1:254" s="143" customFormat="1" ht="106.9" customHeight="1" x14ac:dyDescent="0.2">
      <c r="A219" s="179" t="s">
        <v>324</v>
      </c>
      <c r="B219" s="125" t="s">
        <v>293</v>
      </c>
      <c r="C219" s="135" t="s">
        <v>49</v>
      </c>
      <c r="D219" s="135" t="s">
        <v>22</v>
      </c>
      <c r="E219" s="135" t="s">
        <v>167</v>
      </c>
      <c r="F219" s="135"/>
      <c r="G219" s="126">
        <f>SUM(G220)</f>
        <v>119168.78</v>
      </c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7"/>
      <c r="FF219" s="127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7"/>
      <c r="FS219" s="127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  <c r="HJ219" s="127"/>
      <c r="HK219" s="127"/>
      <c r="HL219" s="127"/>
      <c r="HM219" s="127"/>
      <c r="HN219" s="127"/>
      <c r="HO219" s="127"/>
      <c r="HP219" s="127"/>
      <c r="HQ219" s="127"/>
      <c r="HR219" s="127"/>
      <c r="HS219" s="127"/>
      <c r="HT219" s="127"/>
      <c r="HU219" s="127"/>
      <c r="HV219" s="127"/>
      <c r="HW219" s="127"/>
      <c r="HX219" s="127"/>
      <c r="HY219" s="127"/>
      <c r="HZ219" s="127"/>
      <c r="IA219" s="127"/>
      <c r="IB219" s="127"/>
      <c r="IC219" s="127"/>
      <c r="ID219" s="127"/>
      <c r="IE219" s="127"/>
      <c r="IF219" s="127"/>
      <c r="IG219" s="127"/>
      <c r="IH219" s="127"/>
      <c r="II219" s="127"/>
      <c r="IJ219" s="127"/>
      <c r="IK219" s="127"/>
      <c r="IL219" s="127"/>
      <c r="IM219" s="127"/>
      <c r="IN219" s="127"/>
      <c r="IO219" s="127"/>
      <c r="IP219" s="127"/>
      <c r="IQ219" s="127"/>
      <c r="IR219" s="127"/>
      <c r="IS219" s="127"/>
      <c r="IT219" s="127"/>
    </row>
    <row r="220" spans="1:254" s="143" customFormat="1" ht="25.5" x14ac:dyDescent="0.2">
      <c r="A220" s="128" t="s">
        <v>97</v>
      </c>
      <c r="B220" s="130" t="s">
        <v>293</v>
      </c>
      <c r="C220" s="144" t="s">
        <v>49</v>
      </c>
      <c r="D220" s="144" t="s">
        <v>22</v>
      </c>
      <c r="E220" s="144" t="s">
        <v>167</v>
      </c>
      <c r="F220" s="144" t="s">
        <v>98</v>
      </c>
      <c r="G220" s="131">
        <v>119168.78</v>
      </c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  <c r="GR220" s="87"/>
      <c r="GS220" s="87"/>
      <c r="GT220" s="87"/>
      <c r="GU220" s="87"/>
      <c r="GV220" s="87"/>
      <c r="GW220" s="87"/>
      <c r="GX220" s="87"/>
      <c r="GY220" s="87"/>
      <c r="GZ220" s="87"/>
      <c r="HA220" s="87"/>
      <c r="HB220" s="87"/>
      <c r="HC220" s="87"/>
      <c r="HD220" s="87"/>
      <c r="HE220" s="87"/>
      <c r="HF220" s="87"/>
      <c r="HG220" s="87"/>
      <c r="HH220" s="87"/>
      <c r="HI220" s="87"/>
      <c r="HJ220" s="87"/>
      <c r="HK220" s="87"/>
      <c r="HL220" s="87"/>
      <c r="HM220" s="87"/>
      <c r="HN220" s="87"/>
      <c r="HO220" s="87"/>
      <c r="HP220" s="87"/>
      <c r="HQ220" s="87"/>
      <c r="HR220" s="87"/>
      <c r="HS220" s="87"/>
      <c r="HT220" s="87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/>
      <c r="II220" s="87"/>
      <c r="IJ220" s="87"/>
      <c r="IK220" s="87"/>
      <c r="IL220" s="87"/>
      <c r="IM220" s="87"/>
      <c r="IN220" s="87"/>
      <c r="IO220" s="87"/>
      <c r="IP220" s="87"/>
      <c r="IQ220" s="87"/>
      <c r="IR220" s="87"/>
      <c r="IS220" s="87"/>
      <c r="IT220" s="87"/>
    </row>
    <row r="221" spans="1:254" s="143" customFormat="1" ht="27.6" customHeight="1" x14ac:dyDescent="0.2">
      <c r="A221" s="178" t="s">
        <v>323</v>
      </c>
      <c r="B221" s="125" t="s">
        <v>293</v>
      </c>
      <c r="C221" s="135" t="s">
        <v>49</v>
      </c>
      <c r="D221" s="135" t="s">
        <v>168</v>
      </c>
      <c r="E221" s="135" t="s">
        <v>169</v>
      </c>
      <c r="F221" s="135"/>
      <c r="G221" s="126">
        <f>SUM(G222)</f>
        <v>23949.96</v>
      </c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  <c r="FR221" s="95"/>
      <c r="FS221" s="95"/>
      <c r="FT221" s="95"/>
      <c r="FU221" s="95"/>
      <c r="FV221" s="95"/>
      <c r="FW221" s="95"/>
      <c r="FX221" s="95"/>
      <c r="FY221" s="95"/>
      <c r="FZ221" s="95"/>
      <c r="GA221" s="95"/>
      <c r="GB221" s="95"/>
      <c r="GC221" s="95"/>
      <c r="GD221" s="95"/>
      <c r="GE221" s="95"/>
      <c r="GF221" s="95"/>
      <c r="GG221" s="95"/>
      <c r="GH221" s="95"/>
      <c r="GI221" s="95"/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5"/>
      <c r="HI221" s="95"/>
      <c r="HJ221" s="95"/>
      <c r="HK221" s="95"/>
      <c r="HL221" s="95"/>
      <c r="HM221" s="95"/>
      <c r="HN221" s="95"/>
      <c r="HO221" s="95"/>
      <c r="HP221" s="95"/>
      <c r="HQ221" s="95"/>
      <c r="HR221" s="95"/>
      <c r="HS221" s="95"/>
      <c r="HT221" s="95"/>
      <c r="HU221" s="95"/>
      <c r="HV221" s="95"/>
      <c r="HW221" s="95"/>
      <c r="HX221" s="95"/>
      <c r="HY221" s="95"/>
      <c r="HZ221" s="95"/>
      <c r="IA221" s="95"/>
      <c r="IB221" s="95"/>
      <c r="IC221" s="95"/>
      <c r="ID221" s="95"/>
      <c r="IE221" s="95"/>
      <c r="IF221" s="95"/>
      <c r="IG221" s="95"/>
      <c r="IH221" s="95"/>
      <c r="II221" s="95"/>
      <c r="IJ221" s="95"/>
      <c r="IK221" s="95"/>
      <c r="IL221" s="95"/>
      <c r="IM221" s="95"/>
      <c r="IN221" s="95"/>
      <c r="IO221" s="95"/>
      <c r="IP221" s="95"/>
      <c r="IQ221" s="95"/>
      <c r="IR221" s="95"/>
      <c r="IS221" s="95"/>
      <c r="IT221" s="95"/>
    </row>
    <row r="222" spans="1:254" ht="29.45" customHeight="1" x14ac:dyDescent="0.2">
      <c r="A222" s="128" t="s">
        <v>97</v>
      </c>
      <c r="B222" s="130" t="s">
        <v>293</v>
      </c>
      <c r="C222" s="130" t="s">
        <v>49</v>
      </c>
      <c r="D222" s="130" t="s">
        <v>22</v>
      </c>
      <c r="E222" s="130" t="s">
        <v>169</v>
      </c>
      <c r="F222" s="130" t="s">
        <v>98</v>
      </c>
      <c r="G222" s="131">
        <v>23949.96</v>
      </c>
    </row>
    <row r="223" spans="1:254" ht="104.45" customHeight="1" x14ac:dyDescent="0.2">
      <c r="A223" s="179" t="s">
        <v>324</v>
      </c>
      <c r="B223" s="129" t="s">
        <v>293</v>
      </c>
      <c r="C223" s="130" t="s">
        <v>49</v>
      </c>
      <c r="D223" s="130" t="s">
        <v>22</v>
      </c>
      <c r="E223" s="130" t="s">
        <v>170</v>
      </c>
      <c r="F223" s="130"/>
      <c r="G223" s="171">
        <f>SUM(G224)</f>
        <v>61791.94</v>
      </c>
    </row>
    <row r="224" spans="1:254" ht="26.45" customHeight="1" x14ac:dyDescent="0.2">
      <c r="A224" s="128" t="s">
        <v>97</v>
      </c>
      <c r="B224" s="135" t="s">
        <v>293</v>
      </c>
      <c r="C224" s="125" t="s">
        <v>49</v>
      </c>
      <c r="D224" s="125" t="s">
        <v>22</v>
      </c>
      <c r="E224" s="125" t="s">
        <v>170</v>
      </c>
      <c r="F224" s="125" t="s">
        <v>98</v>
      </c>
      <c r="G224" s="162">
        <v>61791.94</v>
      </c>
    </row>
    <row r="225" spans="1:254" s="127" customFormat="1" ht="27" customHeight="1" x14ac:dyDescent="0.2">
      <c r="A225" s="123" t="s">
        <v>121</v>
      </c>
      <c r="B225" s="135" t="s">
        <v>293</v>
      </c>
      <c r="C225" s="125" t="s">
        <v>49</v>
      </c>
      <c r="D225" s="125" t="s">
        <v>22</v>
      </c>
      <c r="E225" s="125" t="s">
        <v>520</v>
      </c>
      <c r="F225" s="125"/>
      <c r="G225" s="162">
        <f>SUM(G226)</f>
        <v>1137.6600000000001</v>
      </c>
    </row>
    <row r="226" spans="1:254" ht="24.6" customHeight="1" x14ac:dyDescent="0.2">
      <c r="A226" s="128" t="s">
        <v>97</v>
      </c>
      <c r="B226" s="135" t="s">
        <v>293</v>
      </c>
      <c r="C226" s="125" t="s">
        <v>49</v>
      </c>
      <c r="D226" s="125" t="s">
        <v>22</v>
      </c>
      <c r="E226" s="125" t="s">
        <v>520</v>
      </c>
      <c r="F226" s="125" t="s">
        <v>98</v>
      </c>
      <c r="G226" s="162">
        <v>1137.6600000000001</v>
      </c>
    </row>
    <row r="227" spans="1:254" s="152" customFormat="1" ht="13.5" x14ac:dyDescent="0.25">
      <c r="A227" s="113" t="s">
        <v>171</v>
      </c>
      <c r="B227" s="115" t="s">
        <v>293</v>
      </c>
      <c r="C227" s="115" t="s">
        <v>49</v>
      </c>
      <c r="D227" s="115" t="s">
        <v>29</v>
      </c>
      <c r="E227" s="114"/>
      <c r="F227" s="114"/>
      <c r="G227" s="116">
        <f>SUM(G231+G233+G228)</f>
        <v>42849.659999999996</v>
      </c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  <c r="BW227" s="143"/>
      <c r="BX227" s="143"/>
      <c r="BY227" s="143"/>
      <c r="BZ227" s="143"/>
      <c r="CA227" s="143"/>
      <c r="CB227" s="143"/>
      <c r="CC227" s="143"/>
      <c r="CD227" s="143"/>
      <c r="CE227" s="143"/>
      <c r="CF227" s="143"/>
      <c r="CG227" s="143"/>
      <c r="CH227" s="143"/>
      <c r="CI227" s="143"/>
      <c r="CJ227" s="143"/>
      <c r="CK227" s="143"/>
      <c r="CL227" s="143"/>
      <c r="CM227" s="143"/>
      <c r="CN227" s="143"/>
      <c r="CO227" s="143"/>
      <c r="CP227" s="143"/>
      <c r="CQ227" s="143"/>
      <c r="CR227" s="143"/>
      <c r="CS227" s="143"/>
      <c r="CT227" s="143"/>
      <c r="CU227" s="143"/>
      <c r="CV227" s="143"/>
      <c r="CW227" s="143"/>
      <c r="CX227" s="143"/>
      <c r="CY227" s="143"/>
      <c r="CZ227" s="143"/>
      <c r="DA227" s="143"/>
      <c r="DB227" s="143"/>
      <c r="DC227" s="143"/>
      <c r="DD227" s="143"/>
      <c r="DE227" s="143"/>
      <c r="DF227" s="143"/>
      <c r="DG227" s="143"/>
      <c r="DH227" s="143"/>
      <c r="DI227" s="143"/>
      <c r="DJ227" s="143"/>
      <c r="DK227" s="143"/>
      <c r="DL227" s="143"/>
      <c r="DM227" s="143"/>
      <c r="DN227" s="143"/>
      <c r="DO227" s="143"/>
      <c r="DP227" s="143"/>
      <c r="DQ227" s="143"/>
      <c r="DR227" s="143"/>
      <c r="DS227" s="143"/>
      <c r="DT227" s="143"/>
      <c r="DU227" s="143"/>
      <c r="DV227" s="143"/>
      <c r="DW227" s="143"/>
      <c r="DX227" s="143"/>
      <c r="DY227" s="143"/>
      <c r="DZ227" s="143"/>
      <c r="EA227" s="143"/>
      <c r="EB227" s="143"/>
      <c r="EC227" s="143"/>
      <c r="ED227" s="143"/>
      <c r="EE227" s="143"/>
      <c r="EF227" s="143"/>
      <c r="EG227" s="143"/>
      <c r="EH227" s="143"/>
      <c r="EI227" s="143"/>
      <c r="EJ227" s="143"/>
      <c r="EK227" s="143"/>
      <c r="EL227" s="143"/>
      <c r="EM227" s="143"/>
      <c r="EN227" s="143"/>
      <c r="EO227" s="143"/>
      <c r="EP227" s="143"/>
      <c r="EQ227" s="143"/>
      <c r="ER227" s="143"/>
      <c r="ES227" s="143"/>
      <c r="ET227" s="143"/>
      <c r="EU227" s="143"/>
      <c r="EV227" s="143"/>
      <c r="EW227" s="143"/>
      <c r="EX227" s="143"/>
      <c r="EY227" s="143"/>
      <c r="EZ227" s="143"/>
      <c r="FA227" s="143"/>
      <c r="FB227" s="143"/>
      <c r="FC227" s="143"/>
      <c r="FD227" s="143"/>
      <c r="FE227" s="143"/>
      <c r="FF227" s="143"/>
      <c r="FG227" s="143"/>
      <c r="FH227" s="143"/>
      <c r="FI227" s="143"/>
      <c r="FJ227" s="143"/>
      <c r="FK227" s="143"/>
      <c r="FL227" s="143"/>
      <c r="FM227" s="143"/>
      <c r="FN227" s="143"/>
      <c r="FO227" s="143"/>
      <c r="FP227" s="143"/>
      <c r="FQ227" s="143"/>
      <c r="FR227" s="143"/>
      <c r="FS227" s="143"/>
      <c r="FT227" s="143"/>
      <c r="FU227" s="143"/>
      <c r="FV227" s="143"/>
      <c r="FW227" s="143"/>
      <c r="FX227" s="143"/>
      <c r="FY227" s="143"/>
      <c r="FZ227" s="143"/>
      <c r="GA227" s="143"/>
      <c r="GB227" s="143"/>
      <c r="GC227" s="143"/>
      <c r="GD227" s="143"/>
      <c r="GE227" s="143"/>
      <c r="GF227" s="143"/>
      <c r="GG227" s="143"/>
      <c r="GH227" s="143"/>
      <c r="GI227" s="143"/>
      <c r="GJ227" s="143"/>
      <c r="GK227" s="143"/>
      <c r="GL227" s="143"/>
      <c r="GM227" s="143"/>
      <c r="GN227" s="143"/>
      <c r="GO227" s="143"/>
      <c r="GP227" s="143"/>
      <c r="GQ227" s="143"/>
      <c r="GR227" s="143"/>
      <c r="GS227" s="143"/>
      <c r="GT227" s="143"/>
      <c r="GU227" s="143"/>
      <c r="GV227" s="143"/>
      <c r="GW227" s="143"/>
      <c r="GX227" s="143"/>
      <c r="GY227" s="143"/>
      <c r="GZ227" s="143"/>
      <c r="HA227" s="143"/>
      <c r="HB227" s="143"/>
      <c r="HC227" s="143"/>
      <c r="HD227" s="143"/>
      <c r="HE227" s="143"/>
      <c r="HF227" s="143"/>
      <c r="HG227" s="143"/>
      <c r="HH227" s="143"/>
      <c r="HI227" s="143"/>
      <c r="HJ227" s="143"/>
      <c r="HK227" s="143"/>
      <c r="HL227" s="143"/>
      <c r="HM227" s="143"/>
      <c r="HN227" s="143"/>
      <c r="HO227" s="143"/>
      <c r="HP227" s="143"/>
      <c r="HQ227" s="143"/>
      <c r="HR227" s="143"/>
      <c r="HS227" s="143"/>
      <c r="HT227" s="143"/>
      <c r="HU227" s="143"/>
      <c r="HV227" s="143"/>
      <c r="HW227" s="143"/>
      <c r="HX227" s="143"/>
      <c r="HY227" s="143"/>
      <c r="HZ227" s="143"/>
      <c r="IA227" s="143"/>
      <c r="IB227" s="143"/>
      <c r="IC227" s="143"/>
      <c r="ID227" s="143"/>
      <c r="IE227" s="143"/>
      <c r="IF227" s="143"/>
      <c r="IG227" s="143"/>
      <c r="IH227" s="143"/>
      <c r="II227" s="143"/>
      <c r="IJ227" s="143"/>
      <c r="IK227" s="143"/>
      <c r="IL227" s="143"/>
      <c r="IM227" s="143"/>
      <c r="IN227" s="143"/>
      <c r="IO227" s="143"/>
      <c r="IP227" s="143"/>
      <c r="IQ227" s="143"/>
      <c r="IR227" s="143"/>
      <c r="IS227" s="143"/>
      <c r="IT227" s="143"/>
    </row>
    <row r="228" spans="1:254" s="127" customFormat="1" ht="38.25" x14ac:dyDescent="0.2">
      <c r="A228" s="128" t="s">
        <v>4</v>
      </c>
      <c r="B228" s="130" t="s">
        <v>293</v>
      </c>
      <c r="C228" s="130" t="s">
        <v>49</v>
      </c>
      <c r="D228" s="130" t="s">
        <v>29</v>
      </c>
      <c r="E228" s="144" t="s">
        <v>348</v>
      </c>
      <c r="F228" s="144"/>
      <c r="G228" s="131">
        <f>SUM(G230+G229)</f>
        <v>1434.81</v>
      </c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  <c r="FT228" s="87"/>
      <c r="FU228" s="87"/>
      <c r="FV228" s="87"/>
      <c r="FW228" s="87"/>
      <c r="FX228" s="87"/>
      <c r="FY228" s="87"/>
      <c r="FZ228" s="87"/>
      <c r="GA228" s="87"/>
      <c r="GB228" s="87"/>
      <c r="GC228" s="87"/>
      <c r="GD228" s="87"/>
      <c r="GE228" s="87"/>
      <c r="GF228" s="87"/>
      <c r="GG228" s="87"/>
      <c r="GH228" s="87"/>
      <c r="GI228" s="87"/>
      <c r="GJ228" s="87"/>
      <c r="GK228" s="87"/>
      <c r="GL228" s="87"/>
      <c r="GM228" s="87"/>
      <c r="GN228" s="87"/>
      <c r="GO228" s="87"/>
      <c r="GP228" s="87"/>
      <c r="GQ228" s="87"/>
      <c r="GR228" s="87"/>
      <c r="GS228" s="87"/>
      <c r="GT228" s="87"/>
      <c r="GU228" s="87"/>
      <c r="GV228" s="87"/>
      <c r="GW228" s="87"/>
      <c r="GX228" s="87"/>
      <c r="GY228" s="87"/>
      <c r="GZ228" s="87"/>
      <c r="HA228" s="87"/>
      <c r="HB228" s="87"/>
      <c r="HC228" s="87"/>
      <c r="HD228" s="87"/>
      <c r="HE228" s="87"/>
      <c r="HF228" s="87"/>
      <c r="HG228" s="87"/>
      <c r="HH228" s="87"/>
      <c r="HI228" s="87"/>
      <c r="HJ228" s="87"/>
      <c r="HK228" s="87"/>
      <c r="HL228" s="87"/>
      <c r="HM228" s="87"/>
      <c r="HN228" s="87"/>
      <c r="HO228" s="87"/>
      <c r="HP228" s="87"/>
      <c r="HQ228" s="87"/>
      <c r="HR228" s="87"/>
      <c r="HS228" s="87"/>
      <c r="HT228" s="87"/>
      <c r="HU228" s="87"/>
      <c r="HV228" s="87"/>
      <c r="HW228" s="87"/>
      <c r="HX228" s="87"/>
      <c r="HY228" s="87"/>
      <c r="HZ228" s="87"/>
      <c r="IA228" s="87"/>
      <c r="IB228" s="87"/>
      <c r="IC228" s="87"/>
      <c r="ID228" s="87"/>
      <c r="IE228" s="87"/>
      <c r="IF228" s="87"/>
      <c r="IG228" s="87"/>
      <c r="IH228" s="87"/>
      <c r="II228" s="87"/>
      <c r="IJ228" s="87"/>
      <c r="IK228" s="87"/>
      <c r="IL228" s="87"/>
      <c r="IM228" s="87"/>
      <c r="IN228" s="87"/>
      <c r="IO228" s="87"/>
      <c r="IP228" s="87"/>
      <c r="IQ228" s="87"/>
      <c r="IR228" s="87"/>
      <c r="IS228" s="87"/>
      <c r="IT228" s="87"/>
    </row>
    <row r="229" spans="1:254" s="127" customFormat="1" ht="25.5" x14ac:dyDescent="0.2">
      <c r="A229" s="128" t="s">
        <v>295</v>
      </c>
      <c r="B229" s="130" t="s">
        <v>293</v>
      </c>
      <c r="C229" s="130" t="s">
        <v>49</v>
      </c>
      <c r="D229" s="130" t="s">
        <v>29</v>
      </c>
      <c r="E229" s="144" t="s">
        <v>348</v>
      </c>
      <c r="F229" s="144" t="s">
        <v>33</v>
      </c>
      <c r="G229" s="131">
        <v>607.37</v>
      </c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  <c r="FT229" s="87"/>
      <c r="FU229" s="87"/>
      <c r="FV229" s="87"/>
      <c r="FW229" s="87"/>
      <c r="FX229" s="87"/>
      <c r="FY229" s="87"/>
      <c r="FZ229" s="87"/>
      <c r="GA229" s="87"/>
      <c r="GB229" s="87"/>
      <c r="GC229" s="87"/>
      <c r="GD229" s="87"/>
      <c r="GE229" s="87"/>
      <c r="GF229" s="87"/>
      <c r="GG229" s="87"/>
      <c r="GH229" s="87"/>
      <c r="GI229" s="87"/>
      <c r="GJ229" s="87"/>
      <c r="GK229" s="87"/>
      <c r="GL229" s="87"/>
      <c r="GM229" s="87"/>
      <c r="GN229" s="87"/>
      <c r="GO229" s="87"/>
      <c r="GP229" s="87"/>
      <c r="GQ229" s="87"/>
      <c r="GR229" s="87"/>
      <c r="GS229" s="87"/>
      <c r="GT229" s="87"/>
      <c r="GU229" s="87"/>
      <c r="GV229" s="87"/>
      <c r="GW229" s="87"/>
      <c r="GX229" s="87"/>
      <c r="GY229" s="87"/>
      <c r="GZ229" s="87"/>
      <c r="HA229" s="87"/>
      <c r="HB229" s="87"/>
      <c r="HC229" s="87"/>
      <c r="HD229" s="87"/>
      <c r="HE229" s="87"/>
      <c r="HF229" s="87"/>
      <c r="HG229" s="87"/>
      <c r="HH229" s="87"/>
      <c r="HI229" s="87"/>
      <c r="HJ229" s="87"/>
      <c r="HK229" s="87"/>
      <c r="HL229" s="87"/>
      <c r="HM229" s="87"/>
      <c r="HN229" s="87"/>
      <c r="HO229" s="87"/>
      <c r="HP229" s="87"/>
      <c r="HQ229" s="87"/>
      <c r="HR229" s="87"/>
      <c r="HS229" s="87"/>
      <c r="HT229" s="87"/>
      <c r="HU229" s="87"/>
      <c r="HV229" s="87"/>
      <c r="HW229" s="87"/>
      <c r="HX229" s="87"/>
      <c r="HY229" s="87"/>
      <c r="HZ229" s="87"/>
      <c r="IA229" s="87"/>
      <c r="IB229" s="87"/>
      <c r="IC229" s="87"/>
      <c r="ID229" s="87"/>
      <c r="IE229" s="87"/>
      <c r="IF229" s="87"/>
      <c r="IG229" s="87"/>
      <c r="IH229" s="87"/>
      <c r="II229" s="87"/>
      <c r="IJ229" s="87"/>
      <c r="IK229" s="87"/>
      <c r="IL229" s="87"/>
      <c r="IM229" s="87"/>
      <c r="IN229" s="87"/>
      <c r="IO229" s="87"/>
      <c r="IP229" s="87"/>
      <c r="IQ229" s="87"/>
      <c r="IR229" s="87"/>
      <c r="IS229" s="87"/>
      <c r="IT229" s="87"/>
    </row>
    <row r="230" spans="1:254" s="127" customFormat="1" ht="25.5" x14ac:dyDescent="0.2">
      <c r="A230" s="128" t="s">
        <v>97</v>
      </c>
      <c r="B230" s="130" t="s">
        <v>293</v>
      </c>
      <c r="C230" s="130" t="s">
        <v>49</v>
      </c>
      <c r="D230" s="130" t="s">
        <v>29</v>
      </c>
      <c r="E230" s="144" t="s">
        <v>348</v>
      </c>
      <c r="F230" s="144" t="s">
        <v>98</v>
      </c>
      <c r="G230" s="131">
        <v>827.44</v>
      </c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  <c r="FT230" s="87"/>
      <c r="FU230" s="87"/>
      <c r="FV230" s="87"/>
      <c r="FW230" s="87"/>
      <c r="FX230" s="87"/>
      <c r="FY230" s="87"/>
      <c r="FZ230" s="87"/>
      <c r="GA230" s="87"/>
      <c r="GB230" s="87"/>
      <c r="GC230" s="87"/>
      <c r="GD230" s="87"/>
      <c r="GE230" s="87"/>
      <c r="GF230" s="87"/>
      <c r="GG230" s="87"/>
      <c r="GH230" s="87"/>
      <c r="GI230" s="87"/>
      <c r="GJ230" s="87"/>
      <c r="GK230" s="87"/>
      <c r="GL230" s="87"/>
      <c r="GM230" s="87"/>
      <c r="GN230" s="87"/>
      <c r="GO230" s="87"/>
      <c r="GP230" s="87"/>
      <c r="GQ230" s="87"/>
      <c r="GR230" s="87"/>
      <c r="GS230" s="87"/>
      <c r="GT230" s="87"/>
      <c r="GU230" s="87"/>
      <c r="GV230" s="87"/>
      <c r="GW230" s="87"/>
      <c r="GX230" s="87"/>
      <c r="GY230" s="87"/>
      <c r="GZ230" s="87"/>
      <c r="HA230" s="87"/>
      <c r="HB230" s="87"/>
      <c r="HC230" s="87"/>
      <c r="HD230" s="87"/>
      <c r="HE230" s="87"/>
      <c r="HF230" s="87"/>
      <c r="HG230" s="87"/>
      <c r="HH230" s="87"/>
      <c r="HI230" s="87"/>
      <c r="HJ230" s="87"/>
      <c r="HK230" s="87"/>
      <c r="HL230" s="87"/>
      <c r="HM230" s="87"/>
      <c r="HN230" s="87"/>
      <c r="HO230" s="87"/>
      <c r="HP230" s="87"/>
      <c r="HQ230" s="87"/>
      <c r="HR230" s="87"/>
      <c r="HS230" s="87"/>
      <c r="HT230" s="87"/>
      <c r="HU230" s="87"/>
      <c r="HV230" s="87"/>
      <c r="HW230" s="87"/>
      <c r="HX230" s="87"/>
      <c r="HY230" s="87"/>
      <c r="HZ230" s="87"/>
      <c r="IA230" s="87"/>
      <c r="IB230" s="87"/>
      <c r="IC230" s="87"/>
      <c r="ID230" s="87"/>
      <c r="IE230" s="87"/>
      <c r="IF230" s="87"/>
      <c r="IG230" s="87"/>
      <c r="IH230" s="87"/>
      <c r="II230" s="87"/>
      <c r="IJ230" s="87"/>
      <c r="IK230" s="87"/>
      <c r="IL230" s="87"/>
      <c r="IM230" s="87"/>
      <c r="IN230" s="87"/>
      <c r="IO230" s="87"/>
      <c r="IP230" s="87"/>
      <c r="IQ230" s="87"/>
      <c r="IR230" s="87"/>
      <c r="IS230" s="87"/>
      <c r="IT230" s="87"/>
    </row>
    <row r="231" spans="1:254" ht="25.5" x14ac:dyDescent="0.2">
      <c r="A231" s="178" t="s">
        <v>323</v>
      </c>
      <c r="B231" s="180">
        <v>510</v>
      </c>
      <c r="C231" s="125" t="s">
        <v>49</v>
      </c>
      <c r="D231" s="125" t="s">
        <v>29</v>
      </c>
      <c r="E231" s="135" t="s">
        <v>174</v>
      </c>
      <c r="F231" s="135"/>
      <c r="G231" s="126">
        <f>SUM(G232)</f>
        <v>41239.85</v>
      </c>
    </row>
    <row r="232" spans="1:254" ht="25.5" x14ac:dyDescent="0.2">
      <c r="A232" s="128" t="s">
        <v>97</v>
      </c>
      <c r="B232" s="181">
        <v>510</v>
      </c>
      <c r="C232" s="130" t="s">
        <v>49</v>
      </c>
      <c r="D232" s="130" t="s">
        <v>29</v>
      </c>
      <c r="E232" s="130" t="s">
        <v>174</v>
      </c>
      <c r="F232" s="130" t="s">
        <v>98</v>
      </c>
      <c r="G232" s="131">
        <v>41239.85</v>
      </c>
    </row>
    <row r="233" spans="1:254" s="127" customFormat="1" ht="30" customHeight="1" x14ac:dyDescent="0.2">
      <c r="A233" s="123" t="s">
        <v>304</v>
      </c>
      <c r="B233" s="148" t="s">
        <v>293</v>
      </c>
      <c r="C233" s="182" t="s">
        <v>49</v>
      </c>
      <c r="D233" s="182" t="s">
        <v>29</v>
      </c>
      <c r="E233" s="182" t="s">
        <v>80</v>
      </c>
      <c r="F233" s="182"/>
      <c r="G233" s="183">
        <f>SUM(G234)</f>
        <v>175</v>
      </c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  <c r="FR233" s="95"/>
      <c r="FS233" s="95"/>
      <c r="FT233" s="95"/>
      <c r="FU233" s="95"/>
      <c r="FV233" s="95"/>
      <c r="FW233" s="95"/>
      <c r="FX233" s="95"/>
      <c r="FY233" s="95"/>
      <c r="FZ233" s="95"/>
      <c r="GA233" s="95"/>
      <c r="GB233" s="95"/>
      <c r="GC233" s="95"/>
      <c r="GD233" s="95"/>
      <c r="GE233" s="95"/>
      <c r="GF233" s="95"/>
      <c r="GG233" s="95"/>
      <c r="GH233" s="95"/>
      <c r="GI233" s="95"/>
      <c r="GJ233" s="95"/>
      <c r="GK233" s="95"/>
      <c r="GL233" s="95"/>
      <c r="GM233" s="95"/>
      <c r="GN233" s="95"/>
      <c r="GO233" s="95"/>
      <c r="GP233" s="95"/>
      <c r="GQ233" s="95"/>
      <c r="GR233" s="95"/>
      <c r="GS233" s="95"/>
      <c r="GT233" s="95"/>
      <c r="GU233" s="95"/>
      <c r="GV233" s="95"/>
      <c r="GW233" s="95"/>
      <c r="GX233" s="95"/>
      <c r="GY233" s="95"/>
      <c r="GZ233" s="95"/>
      <c r="HA233" s="95"/>
      <c r="HB233" s="95"/>
      <c r="HC233" s="95"/>
      <c r="HD233" s="95"/>
      <c r="HE233" s="95"/>
      <c r="HF233" s="95"/>
      <c r="HG233" s="95"/>
      <c r="HH233" s="95"/>
      <c r="HI233" s="95"/>
      <c r="HJ233" s="95"/>
      <c r="HK233" s="95"/>
      <c r="HL233" s="95"/>
      <c r="HM233" s="95"/>
      <c r="HN233" s="95"/>
      <c r="HO233" s="95"/>
      <c r="HP233" s="95"/>
      <c r="HQ233" s="95"/>
      <c r="HR233" s="95"/>
      <c r="HS233" s="95"/>
      <c r="HT233" s="95"/>
      <c r="HU233" s="95"/>
      <c r="HV233" s="95"/>
      <c r="HW233" s="95"/>
      <c r="HX233" s="95"/>
      <c r="HY233" s="95"/>
      <c r="HZ233" s="95"/>
      <c r="IA233" s="95"/>
      <c r="IB233" s="95"/>
      <c r="IC233" s="95"/>
      <c r="ID233" s="95"/>
      <c r="IE233" s="95"/>
      <c r="IF233" s="95"/>
      <c r="IG233" s="95"/>
      <c r="IH233" s="95"/>
      <c r="II233" s="95"/>
      <c r="IJ233" s="95"/>
      <c r="IK233" s="95"/>
      <c r="IL233" s="95"/>
      <c r="IM233" s="95"/>
      <c r="IN233" s="95"/>
      <c r="IO233" s="95"/>
      <c r="IP233" s="95"/>
      <c r="IQ233" s="95"/>
      <c r="IR233" s="95"/>
      <c r="IS233" s="95"/>
      <c r="IT233" s="95"/>
    </row>
    <row r="234" spans="1:254" ht="25.5" x14ac:dyDescent="0.2">
      <c r="A234" s="128" t="s">
        <v>97</v>
      </c>
      <c r="B234" s="148" t="s">
        <v>293</v>
      </c>
      <c r="C234" s="184" t="s">
        <v>49</v>
      </c>
      <c r="D234" s="184" t="s">
        <v>29</v>
      </c>
      <c r="E234" s="184" t="s">
        <v>80</v>
      </c>
      <c r="F234" s="184" t="s">
        <v>98</v>
      </c>
      <c r="G234" s="185">
        <v>175</v>
      </c>
    </row>
    <row r="235" spans="1:254" x14ac:dyDescent="0.2">
      <c r="A235" s="177" t="s">
        <v>326</v>
      </c>
      <c r="B235" s="115" t="s">
        <v>293</v>
      </c>
      <c r="C235" s="114" t="s">
        <v>49</v>
      </c>
      <c r="D235" s="114" t="s">
        <v>49</v>
      </c>
      <c r="E235" s="114"/>
      <c r="F235" s="114"/>
      <c r="G235" s="116">
        <f>SUM(G241+G238+G236+G247)</f>
        <v>6877.27</v>
      </c>
    </row>
    <row r="236" spans="1:254" ht="18.600000000000001" customHeight="1" x14ac:dyDescent="0.25">
      <c r="A236" s="157" t="s">
        <v>327</v>
      </c>
      <c r="B236" s="120" t="s">
        <v>293</v>
      </c>
      <c r="C236" s="133" t="s">
        <v>49</v>
      </c>
      <c r="D236" s="133" t="s">
        <v>49</v>
      </c>
      <c r="E236" s="133" t="s">
        <v>280</v>
      </c>
      <c r="F236" s="133"/>
      <c r="G236" s="121">
        <f>SUM(G237)</f>
        <v>1194.04</v>
      </c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2"/>
      <c r="AX236" s="152"/>
      <c r="AY236" s="152"/>
      <c r="AZ236" s="152"/>
      <c r="BA236" s="152"/>
      <c r="BB236" s="152"/>
      <c r="BC236" s="152"/>
      <c r="BD236" s="152"/>
      <c r="BE236" s="152"/>
      <c r="BF236" s="152"/>
      <c r="BG236" s="152"/>
      <c r="BH236" s="152"/>
      <c r="BI236" s="152"/>
      <c r="BJ236" s="152"/>
      <c r="BK236" s="152"/>
      <c r="BL236" s="152"/>
      <c r="BM236" s="152"/>
      <c r="BN236" s="152"/>
      <c r="BO236" s="152"/>
      <c r="BP236" s="152"/>
      <c r="BQ236" s="152"/>
      <c r="BR236" s="152"/>
      <c r="BS236" s="152"/>
      <c r="BT236" s="152"/>
      <c r="BU236" s="152"/>
      <c r="BV236" s="152"/>
      <c r="BW236" s="152"/>
      <c r="BX236" s="152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  <c r="CL236" s="152"/>
      <c r="CM236" s="152"/>
      <c r="CN236" s="152"/>
      <c r="CO236" s="152"/>
      <c r="CP236" s="152"/>
      <c r="CQ236" s="152"/>
      <c r="CR236" s="152"/>
      <c r="CS236" s="152"/>
      <c r="CT236" s="152"/>
      <c r="CU236" s="152"/>
      <c r="CV236" s="152"/>
      <c r="CW236" s="152"/>
      <c r="CX236" s="152"/>
      <c r="CY236" s="152"/>
      <c r="CZ236" s="152"/>
      <c r="DA236" s="152"/>
      <c r="DB236" s="152"/>
      <c r="DC236" s="152"/>
      <c r="DD236" s="152"/>
      <c r="DE236" s="152"/>
      <c r="DF236" s="152"/>
      <c r="DG236" s="152"/>
      <c r="DH236" s="152"/>
      <c r="DI236" s="152"/>
      <c r="DJ236" s="152"/>
      <c r="DK236" s="152"/>
      <c r="DL236" s="152"/>
      <c r="DM236" s="152"/>
      <c r="DN236" s="152"/>
      <c r="DO236" s="152"/>
      <c r="DP236" s="152"/>
      <c r="DQ236" s="152"/>
      <c r="DR236" s="152"/>
      <c r="DS236" s="152"/>
      <c r="DT236" s="152"/>
      <c r="DU236" s="152"/>
      <c r="DV236" s="152"/>
      <c r="DW236" s="152"/>
      <c r="DX236" s="152"/>
      <c r="DY236" s="152"/>
      <c r="DZ236" s="152"/>
      <c r="EA236" s="152"/>
      <c r="EB236" s="152"/>
      <c r="EC236" s="152"/>
      <c r="ED236" s="152"/>
      <c r="EE236" s="152"/>
      <c r="EF236" s="152"/>
      <c r="EG236" s="152"/>
      <c r="EH236" s="152"/>
      <c r="EI236" s="152"/>
      <c r="EJ236" s="152"/>
      <c r="EK236" s="152"/>
      <c r="EL236" s="152"/>
      <c r="EM236" s="152"/>
      <c r="EN236" s="152"/>
      <c r="EO236" s="152"/>
      <c r="EP236" s="152"/>
      <c r="EQ236" s="152"/>
      <c r="ER236" s="152"/>
      <c r="ES236" s="152"/>
      <c r="ET236" s="152"/>
      <c r="EU236" s="152"/>
      <c r="EV236" s="152"/>
      <c r="EW236" s="152"/>
      <c r="EX236" s="152"/>
      <c r="EY236" s="152"/>
      <c r="EZ236" s="152"/>
      <c r="FA236" s="152"/>
      <c r="FB236" s="152"/>
      <c r="FC236" s="152"/>
      <c r="FD236" s="152"/>
      <c r="FE236" s="152"/>
      <c r="FF236" s="152"/>
      <c r="FG236" s="152"/>
      <c r="FH236" s="152"/>
      <c r="FI236" s="152"/>
      <c r="FJ236" s="152"/>
      <c r="FK236" s="152"/>
      <c r="FL236" s="152"/>
      <c r="FM236" s="152"/>
      <c r="FN236" s="152"/>
      <c r="FO236" s="152"/>
      <c r="FP236" s="152"/>
      <c r="FQ236" s="152"/>
      <c r="FR236" s="152"/>
      <c r="FS236" s="152"/>
      <c r="FT236" s="152"/>
      <c r="FU236" s="152"/>
      <c r="FV236" s="152"/>
      <c r="FW236" s="152"/>
      <c r="FX236" s="152"/>
      <c r="FY236" s="152"/>
      <c r="FZ236" s="152"/>
      <c r="GA236" s="152"/>
      <c r="GB236" s="152"/>
      <c r="GC236" s="152"/>
      <c r="GD236" s="152"/>
      <c r="GE236" s="152"/>
      <c r="GF236" s="152"/>
      <c r="GG236" s="152"/>
      <c r="GH236" s="152"/>
      <c r="GI236" s="152"/>
      <c r="GJ236" s="152"/>
      <c r="GK236" s="152"/>
      <c r="GL236" s="152"/>
      <c r="GM236" s="152"/>
      <c r="GN236" s="152"/>
      <c r="GO236" s="152"/>
      <c r="GP236" s="152"/>
      <c r="GQ236" s="152"/>
      <c r="GR236" s="152"/>
      <c r="GS236" s="152"/>
      <c r="GT236" s="152"/>
      <c r="GU236" s="152"/>
      <c r="GV236" s="152"/>
      <c r="GW236" s="152"/>
      <c r="GX236" s="152"/>
      <c r="GY236" s="152"/>
      <c r="GZ236" s="152"/>
      <c r="HA236" s="152"/>
      <c r="HB236" s="152"/>
      <c r="HC236" s="152"/>
      <c r="HD236" s="152"/>
      <c r="HE236" s="152"/>
      <c r="HF236" s="152"/>
      <c r="HG236" s="152"/>
      <c r="HH236" s="152"/>
      <c r="HI236" s="152"/>
      <c r="HJ236" s="152"/>
      <c r="HK236" s="152"/>
      <c r="HL236" s="152"/>
      <c r="HM236" s="152"/>
      <c r="HN236" s="152"/>
      <c r="HO236" s="152"/>
      <c r="HP236" s="152"/>
      <c r="HQ236" s="152"/>
      <c r="HR236" s="152"/>
      <c r="HS236" s="152"/>
      <c r="HT236" s="152"/>
      <c r="HU236" s="152"/>
      <c r="HV236" s="152"/>
      <c r="HW236" s="152"/>
      <c r="HX236" s="152"/>
      <c r="HY236" s="152"/>
      <c r="HZ236" s="152"/>
      <c r="IA236" s="152"/>
      <c r="IB236" s="152"/>
      <c r="IC236" s="152"/>
      <c r="ID236" s="152"/>
      <c r="IE236" s="152"/>
      <c r="IF236" s="152"/>
      <c r="IG236" s="152"/>
      <c r="IH236" s="152"/>
      <c r="II236" s="152"/>
      <c r="IJ236" s="152"/>
      <c r="IK236" s="152"/>
      <c r="IL236" s="152"/>
      <c r="IM236" s="152"/>
      <c r="IN236" s="152"/>
      <c r="IO236" s="152"/>
      <c r="IP236" s="152"/>
      <c r="IQ236" s="152"/>
      <c r="IR236" s="152"/>
      <c r="IS236" s="152"/>
      <c r="IT236" s="152"/>
    </row>
    <row r="237" spans="1:254" ht="25.5" x14ac:dyDescent="0.2">
      <c r="A237" s="123" t="s">
        <v>97</v>
      </c>
      <c r="B237" s="125" t="s">
        <v>293</v>
      </c>
      <c r="C237" s="135" t="s">
        <v>49</v>
      </c>
      <c r="D237" s="135" t="s">
        <v>49</v>
      </c>
      <c r="E237" s="135" t="s">
        <v>280</v>
      </c>
      <c r="F237" s="135" t="s">
        <v>98</v>
      </c>
      <c r="G237" s="126">
        <v>1194.04</v>
      </c>
    </row>
    <row r="238" spans="1:254" s="87" customFormat="1" ht="20.45" customHeight="1" x14ac:dyDescent="0.25">
      <c r="A238" s="157" t="s">
        <v>327</v>
      </c>
      <c r="B238" s="133" t="s">
        <v>293</v>
      </c>
      <c r="C238" s="133" t="s">
        <v>49</v>
      </c>
      <c r="D238" s="133" t="s">
        <v>49</v>
      </c>
      <c r="E238" s="133" t="s">
        <v>181</v>
      </c>
      <c r="F238" s="133"/>
      <c r="G238" s="121">
        <f>SUM(G240+G239)</f>
        <v>3592.09</v>
      </c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  <c r="FL238" s="95"/>
      <c r="FM238" s="95"/>
      <c r="FN238" s="95"/>
      <c r="FO238" s="95"/>
      <c r="FP238" s="95"/>
      <c r="FQ238" s="95"/>
      <c r="FR238" s="95"/>
      <c r="FS238" s="95"/>
      <c r="FT238" s="95"/>
      <c r="FU238" s="95"/>
      <c r="FV238" s="95"/>
      <c r="FW238" s="95"/>
      <c r="FX238" s="95"/>
      <c r="FY238" s="95"/>
      <c r="FZ238" s="95"/>
      <c r="GA238" s="95"/>
      <c r="GB238" s="95"/>
      <c r="GC238" s="95"/>
      <c r="GD238" s="95"/>
      <c r="GE238" s="95"/>
      <c r="GF238" s="95"/>
      <c r="GG238" s="95"/>
      <c r="GH238" s="95"/>
      <c r="GI238" s="95"/>
      <c r="GJ238" s="95"/>
      <c r="GK238" s="95"/>
      <c r="GL238" s="95"/>
      <c r="GM238" s="95"/>
      <c r="GN238" s="95"/>
      <c r="GO238" s="95"/>
      <c r="GP238" s="95"/>
      <c r="GQ238" s="95"/>
      <c r="GR238" s="95"/>
      <c r="GS238" s="95"/>
      <c r="GT238" s="95"/>
      <c r="GU238" s="95"/>
      <c r="GV238" s="95"/>
      <c r="GW238" s="95"/>
      <c r="GX238" s="95"/>
      <c r="GY238" s="95"/>
      <c r="GZ238" s="95"/>
      <c r="HA238" s="95"/>
      <c r="HB238" s="95"/>
      <c r="HC238" s="95"/>
      <c r="HD238" s="95"/>
      <c r="HE238" s="95"/>
      <c r="HF238" s="95"/>
      <c r="HG238" s="95"/>
      <c r="HH238" s="95"/>
      <c r="HI238" s="95"/>
      <c r="HJ238" s="95"/>
      <c r="HK238" s="95"/>
      <c r="HL238" s="95"/>
      <c r="HM238" s="95"/>
      <c r="HN238" s="95"/>
      <c r="HO238" s="95"/>
      <c r="HP238" s="95"/>
      <c r="HQ238" s="95"/>
      <c r="HR238" s="95"/>
      <c r="HS238" s="95"/>
      <c r="HT238" s="95"/>
      <c r="HU238" s="95"/>
      <c r="HV238" s="95"/>
      <c r="HW238" s="95"/>
      <c r="HX238" s="95"/>
      <c r="HY238" s="95"/>
      <c r="HZ238" s="95"/>
      <c r="IA238" s="95"/>
      <c r="IB238" s="95"/>
      <c r="IC238" s="95"/>
      <c r="ID238" s="95"/>
      <c r="IE238" s="95"/>
      <c r="IF238" s="95"/>
      <c r="IG238" s="95"/>
      <c r="IH238" s="95"/>
      <c r="II238" s="95"/>
      <c r="IJ238" s="95"/>
      <c r="IK238" s="95"/>
      <c r="IL238" s="95"/>
      <c r="IM238" s="95"/>
      <c r="IN238" s="95"/>
      <c r="IO238" s="95"/>
      <c r="IP238" s="95"/>
      <c r="IQ238" s="95"/>
      <c r="IR238" s="95"/>
      <c r="IS238" s="95"/>
      <c r="IT238" s="95"/>
    </row>
    <row r="239" spans="1:254" s="87" customFormat="1" ht="51.6" customHeight="1" x14ac:dyDescent="0.2">
      <c r="A239" s="123" t="s">
        <v>294</v>
      </c>
      <c r="B239" s="135" t="s">
        <v>293</v>
      </c>
      <c r="C239" s="135" t="s">
        <v>49</v>
      </c>
      <c r="D239" s="135" t="s">
        <v>49</v>
      </c>
      <c r="E239" s="135" t="s">
        <v>181</v>
      </c>
      <c r="F239" s="135" t="s">
        <v>27</v>
      </c>
      <c r="G239" s="126">
        <v>35.92</v>
      </c>
    </row>
    <row r="240" spans="1:254" s="127" customFormat="1" ht="25.5" x14ac:dyDescent="0.2">
      <c r="A240" s="123" t="s">
        <v>97</v>
      </c>
      <c r="B240" s="135" t="s">
        <v>293</v>
      </c>
      <c r="C240" s="135" t="s">
        <v>49</v>
      </c>
      <c r="D240" s="135" t="s">
        <v>49</v>
      </c>
      <c r="E240" s="135" t="s">
        <v>181</v>
      </c>
      <c r="F240" s="135" t="s">
        <v>98</v>
      </c>
      <c r="G240" s="126">
        <v>3556.17</v>
      </c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  <c r="FR240" s="95"/>
      <c r="FS240" s="95"/>
      <c r="FT240" s="95"/>
      <c r="FU240" s="95"/>
      <c r="FV240" s="95"/>
      <c r="FW240" s="95"/>
      <c r="FX240" s="95"/>
      <c r="FY240" s="95"/>
      <c r="FZ240" s="95"/>
      <c r="GA240" s="95"/>
      <c r="GB240" s="95"/>
      <c r="GC240" s="95"/>
      <c r="GD240" s="95"/>
      <c r="GE240" s="95"/>
      <c r="GF240" s="95"/>
      <c r="GG240" s="95"/>
      <c r="GH240" s="95"/>
      <c r="GI240" s="95"/>
      <c r="GJ240" s="95"/>
      <c r="GK240" s="95"/>
      <c r="GL240" s="95"/>
      <c r="GM240" s="95"/>
      <c r="GN240" s="95"/>
      <c r="GO240" s="95"/>
      <c r="GP240" s="95"/>
      <c r="GQ240" s="95"/>
      <c r="GR240" s="95"/>
      <c r="GS240" s="95"/>
      <c r="GT240" s="95"/>
      <c r="GU240" s="95"/>
      <c r="GV240" s="95"/>
      <c r="GW240" s="95"/>
      <c r="GX240" s="95"/>
      <c r="GY240" s="95"/>
      <c r="GZ240" s="95"/>
      <c r="HA240" s="95"/>
      <c r="HB240" s="95"/>
      <c r="HC240" s="95"/>
      <c r="HD240" s="95"/>
      <c r="HE240" s="95"/>
      <c r="HF240" s="95"/>
      <c r="HG240" s="95"/>
      <c r="HH240" s="95"/>
      <c r="HI240" s="95"/>
      <c r="HJ240" s="95"/>
      <c r="HK240" s="95"/>
      <c r="HL240" s="95"/>
      <c r="HM240" s="95"/>
      <c r="HN240" s="95"/>
      <c r="HO240" s="95"/>
      <c r="HP240" s="95"/>
      <c r="HQ240" s="95"/>
      <c r="HR240" s="95"/>
      <c r="HS240" s="95"/>
      <c r="HT240" s="95"/>
      <c r="HU240" s="95"/>
      <c r="HV240" s="95"/>
      <c r="HW240" s="95"/>
      <c r="HX240" s="95"/>
      <c r="HY240" s="95"/>
      <c r="HZ240" s="95"/>
      <c r="IA240" s="95"/>
      <c r="IB240" s="95"/>
      <c r="IC240" s="95"/>
      <c r="ID240" s="95"/>
      <c r="IE240" s="95"/>
      <c r="IF240" s="95"/>
      <c r="IG240" s="95"/>
      <c r="IH240" s="95"/>
      <c r="II240" s="95"/>
      <c r="IJ240" s="95"/>
      <c r="IK240" s="95"/>
      <c r="IL240" s="95"/>
      <c r="IM240" s="95"/>
      <c r="IN240" s="95"/>
      <c r="IO240" s="95"/>
      <c r="IP240" s="95"/>
      <c r="IQ240" s="95"/>
      <c r="IR240" s="95"/>
      <c r="IS240" s="95"/>
      <c r="IT240" s="95"/>
    </row>
    <row r="241" spans="1:254" s="127" customFormat="1" ht="13.5" x14ac:dyDescent="0.25">
      <c r="A241" s="118" t="s">
        <v>77</v>
      </c>
      <c r="B241" s="120" t="s">
        <v>293</v>
      </c>
      <c r="C241" s="133" t="s">
        <v>49</v>
      </c>
      <c r="D241" s="133" t="s">
        <v>49</v>
      </c>
      <c r="E241" s="133" t="s">
        <v>78</v>
      </c>
      <c r="F241" s="133"/>
      <c r="G241" s="121">
        <f>SUM(G244+G242)</f>
        <v>1418</v>
      </c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  <c r="FL241" s="95"/>
      <c r="FM241" s="95"/>
      <c r="FN241" s="95"/>
      <c r="FO241" s="95"/>
      <c r="FP241" s="95"/>
      <c r="FQ241" s="95"/>
      <c r="FR241" s="95"/>
      <c r="FS241" s="95"/>
      <c r="FT241" s="95"/>
      <c r="FU241" s="95"/>
      <c r="FV241" s="95"/>
      <c r="FW241" s="95"/>
      <c r="FX241" s="95"/>
      <c r="FY241" s="95"/>
      <c r="FZ241" s="95"/>
      <c r="GA241" s="95"/>
      <c r="GB241" s="95"/>
      <c r="GC241" s="95"/>
      <c r="GD241" s="95"/>
      <c r="GE241" s="95"/>
      <c r="GF241" s="95"/>
      <c r="GG241" s="95"/>
      <c r="GH241" s="95"/>
      <c r="GI241" s="95"/>
      <c r="GJ241" s="95"/>
      <c r="GK241" s="95"/>
      <c r="GL241" s="95"/>
      <c r="GM241" s="95"/>
      <c r="GN241" s="95"/>
      <c r="GO241" s="95"/>
      <c r="GP241" s="95"/>
      <c r="GQ241" s="95"/>
      <c r="GR241" s="95"/>
      <c r="GS241" s="95"/>
      <c r="GT241" s="95"/>
      <c r="GU241" s="95"/>
      <c r="GV241" s="95"/>
      <c r="GW241" s="95"/>
      <c r="GX241" s="95"/>
      <c r="GY241" s="95"/>
      <c r="GZ241" s="95"/>
      <c r="HA241" s="95"/>
      <c r="HB241" s="95"/>
      <c r="HC241" s="95"/>
      <c r="HD241" s="95"/>
      <c r="HE241" s="95"/>
      <c r="HF241" s="95"/>
      <c r="HG241" s="95"/>
      <c r="HH241" s="95"/>
      <c r="HI241" s="95"/>
      <c r="HJ241" s="95"/>
      <c r="HK241" s="95"/>
      <c r="HL241" s="95"/>
      <c r="HM241" s="95"/>
      <c r="HN241" s="95"/>
      <c r="HO241" s="95"/>
      <c r="HP241" s="95"/>
      <c r="HQ241" s="95"/>
      <c r="HR241" s="95"/>
      <c r="HS241" s="95"/>
      <c r="HT241" s="95"/>
      <c r="HU241" s="95"/>
      <c r="HV241" s="95"/>
      <c r="HW241" s="95"/>
      <c r="HX241" s="95"/>
      <c r="HY241" s="95"/>
      <c r="HZ241" s="95"/>
      <c r="IA241" s="95"/>
      <c r="IB241" s="95"/>
      <c r="IC241" s="95"/>
      <c r="ID241" s="95"/>
      <c r="IE241" s="95"/>
      <c r="IF241" s="95"/>
      <c r="IG241" s="95"/>
      <c r="IH241" s="95"/>
      <c r="II241" s="95"/>
      <c r="IJ241" s="95"/>
      <c r="IK241" s="95"/>
      <c r="IL241" s="95"/>
      <c r="IM241" s="95"/>
      <c r="IN241" s="95"/>
      <c r="IO241" s="95"/>
      <c r="IP241" s="95"/>
      <c r="IQ241" s="95"/>
      <c r="IR241" s="95"/>
      <c r="IS241" s="95"/>
      <c r="IT241" s="95"/>
    </row>
    <row r="242" spans="1:254" ht="28.5" customHeight="1" x14ac:dyDescent="0.2">
      <c r="A242" s="172" t="s">
        <v>323</v>
      </c>
      <c r="B242" s="148" t="s">
        <v>293</v>
      </c>
      <c r="C242" s="144" t="s">
        <v>49</v>
      </c>
      <c r="D242" s="144" t="s">
        <v>49</v>
      </c>
      <c r="E242" s="144" t="s">
        <v>182</v>
      </c>
      <c r="F242" s="144"/>
      <c r="G242" s="131">
        <f>SUM(G243)</f>
        <v>1000</v>
      </c>
    </row>
    <row r="243" spans="1:254" ht="30.75" customHeight="1" x14ac:dyDescent="0.2">
      <c r="A243" s="123" t="s">
        <v>97</v>
      </c>
      <c r="B243" s="125" t="s">
        <v>293</v>
      </c>
      <c r="C243" s="135" t="s">
        <v>49</v>
      </c>
      <c r="D243" s="135" t="s">
        <v>49</v>
      </c>
      <c r="E243" s="135" t="s">
        <v>182</v>
      </c>
      <c r="F243" s="135" t="s">
        <v>98</v>
      </c>
      <c r="G243" s="126">
        <v>1000</v>
      </c>
    </row>
    <row r="244" spans="1:254" s="127" customFormat="1" ht="17.25" customHeight="1" x14ac:dyDescent="0.2">
      <c r="A244" s="172" t="s">
        <v>183</v>
      </c>
      <c r="B244" s="130" t="s">
        <v>293</v>
      </c>
      <c r="C244" s="144" t="s">
        <v>49</v>
      </c>
      <c r="D244" s="144" t="s">
        <v>49</v>
      </c>
      <c r="E244" s="130" t="s">
        <v>184</v>
      </c>
      <c r="F244" s="130"/>
      <c r="G244" s="171">
        <f>SUM(G245+G246)</f>
        <v>418</v>
      </c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/>
      <c r="HN244" s="87"/>
      <c r="HO244" s="87"/>
      <c r="HP244" s="87"/>
      <c r="HQ244" s="87"/>
      <c r="HR244" s="87"/>
      <c r="HS244" s="87"/>
      <c r="HT244" s="87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/>
      <c r="II244" s="87"/>
      <c r="IJ244" s="87"/>
      <c r="IK244" s="87"/>
      <c r="IL244" s="87"/>
      <c r="IM244" s="87"/>
      <c r="IN244" s="87"/>
      <c r="IO244" s="87"/>
      <c r="IP244" s="87"/>
      <c r="IQ244" s="87"/>
      <c r="IR244" s="87"/>
      <c r="IS244" s="87"/>
      <c r="IT244" s="87"/>
    </row>
    <row r="245" spans="1:254" ht="29.25" customHeight="1" x14ac:dyDescent="0.2">
      <c r="A245" s="123" t="s">
        <v>295</v>
      </c>
      <c r="B245" s="125" t="s">
        <v>293</v>
      </c>
      <c r="C245" s="135" t="s">
        <v>49</v>
      </c>
      <c r="D245" s="135" t="s">
        <v>49</v>
      </c>
      <c r="E245" s="135" t="s">
        <v>184</v>
      </c>
      <c r="F245" s="125" t="s">
        <v>33</v>
      </c>
      <c r="G245" s="162">
        <v>389</v>
      </c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  <c r="CW245" s="127"/>
      <c r="CX245" s="127"/>
      <c r="CY245" s="127"/>
      <c r="CZ245" s="127"/>
      <c r="DA245" s="127"/>
      <c r="DB245" s="127"/>
      <c r="DC245" s="127"/>
      <c r="DD245" s="127"/>
      <c r="DE245" s="127"/>
      <c r="DF245" s="127"/>
      <c r="DG245" s="127"/>
      <c r="DH245" s="127"/>
      <c r="DI245" s="127"/>
      <c r="DJ245" s="127"/>
      <c r="DK245" s="127"/>
      <c r="DL245" s="127"/>
      <c r="DM245" s="127"/>
      <c r="DN245" s="127"/>
      <c r="DO245" s="127"/>
      <c r="DP245" s="127"/>
      <c r="DQ245" s="127"/>
      <c r="DR245" s="127"/>
      <c r="DS245" s="127"/>
      <c r="DT245" s="127"/>
      <c r="DU245" s="127"/>
      <c r="DV245" s="127"/>
      <c r="DW245" s="127"/>
      <c r="DX245" s="127"/>
      <c r="DY245" s="127"/>
      <c r="DZ245" s="127"/>
      <c r="EA245" s="127"/>
      <c r="EB245" s="127"/>
      <c r="EC245" s="127"/>
      <c r="ED245" s="127"/>
      <c r="EE245" s="127"/>
      <c r="EF245" s="127"/>
      <c r="EG245" s="127"/>
      <c r="EH245" s="127"/>
      <c r="EI245" s="127"/>
      <c r="EJ245" s="127"/>
      <c r="EK245" s="127"/>
      <c r="EL245" s="127"/>
      <c r="EM245" s="127"/>
      <c r="EN245" s="127"/>
      <c r="EO245" s="127"/>
      <c r="EP245" s="127"/>
      <c r="EQ245" s="127"/>
      <c r="ER245" s="127"/>
      <c r="ES245" s="127"/>
      <c r="ET245" s="127"/>
      <c r="EU245" s="127"/>
      <c r="EV245" s="127"/>
      <c r="EW245" s="127"/>
      <c r="EX245" s="127"/>
      <c r="EY245" s="127"/>
      <c r="EZ245" s="127"/>
      <c r="FA245" s="127"/>
      <c r="FB245" s="127"/>
      <c r="FC245" s="127"/>
      <c r="FD245" s="127"/>
      <c r="FE245" s="127"/>
      <c r="FF245" s="127"/>
      <c r="FG245" s="127"/>
      <c r="FH245" s="127"/>
      <c r="FI245" s="127"/>
      <c r="FJ245" s="127"/>
      <c r="FK245" s="127"/>
      <c r="FL245" s="127"/>
      <c r="FM245" s="127"/>
      <c r="FN245" s="127"/>
      <c r="FO245" s="127"/>
      <c r="FP245" s="127"/>
      <c r="FQ245" s="127"/>
      <c r="FR245" s="127"/>
      <c r="FS245" s="127"/>
      <c r="FT245" s="127"/>
      <c r="FU245" s="127"/>
      <c r="FV245" s="127"/>
      <c r="FW245" s="127"/>
      <c r="FX245" s="127"/>
      <c r="FY245" s="127"/>
      <c r="FZ245" s="127"/>
      <c r="GA245" s="127"/>
      <c r="GB245" s="127"/>
      <c r="GC245" s="127"/>
      <c r="GD245" s="127"/>
      <c r="GE245" s="127"/>
      <c r="GF245" s="127"/>
      <c r="GG245" s="127"/>
      <c r="GH245" s="127"/>
      <c r="GI245" s="127"/>
      <c r="GJ245" s="127"/>
      <c r="GK245" s="127"/>
      <c r="GL245" s="127"/>
      <c r="GM245" s="127"/>
      <c r="GN245" s="127"/>
      <c r="GO245" s="127"/>
      <c r="GP245" s="127"/>
      <c r="GQ245" s="127"/>
      <c r="GR245" s="127"/>
      <c r="GS245" s="127"/>
      <c r="GT245" s="127"/>
      <c r="GU245" s="127"/>
      <c r="GV245" s="127"/>
      <c r="GW245" s="127"/>
      <c r="GX245" s="127"/>
      <c r="GY245" s="127"/>
      <c r="GZ245" s="127"/>
      <c r="HA245" s="127"/>
      <c r="HB245" s="127"/>
      <c r="HC245" s="127"/>
      <c r="HD245" s="127"/>
      <c r="HE245" s="127"/>
      <c r="HF245" s="127"/>
      <c r="HG245" s="127"/>
      <c r="HH245" s="127"/>
      <c r="HI245" s="127"/>
      <c r="HJ245" s="127"/>
      <c r="HK245" s="127"/>
      <c r="HL245" s="127"/>
      <c r="HM245" s="127"/>
      <c r="HN245" s="127"/>
      <c r="HO245" s="127"/>
      <c r="HP245" s="127"/>
      <c r="HQ245" s="127"/>
      <c r="HR245" s="127"/>
      <c r="HS245" s="127"/>
      <c r="HT245" s="127"/>
      <c r="HU245" s="127"/>
      <c r="HV245" s="127"/>
      <c r="HW245" s="127"/>
      <c r="HX245" s="127"/>
      <c r="HY245" s="127"/>
      <c r="HZ245" s="127"/>
      <c r="IA245" s="127"/>
      <c r="IB245" s="127"/>
      <c r="IC245" s="127"/>
      <c r="ID245" s="127"/>
      <c r="IE245" s="127"/>
      <c r="IF245" s="127"/>
      <c r="IG245" s="127"/>
      <c r="IH245" s="127"/>
      <c r="II245" s="127"/>
      <c r="IJ245" s="127"/>
      <c r="IK245" s="127"/>
      <c r="IL245" s="127"/>
      <c r="IM245" s="127"/>
      <c r="IN245" s="127"/>
      <c r="IO245" s="127"/>
      <c r="IP245" s="127"/>
      <c r="IQ245" s="127"/>
      <c r="IR245" s="127"/>
      <c r="IS245" s="127"/>
      <c r="IT245" s="127"/>
    </row>
    <row r="246" spans="1:254" ht="30" customHeight="1" x14ac:dyDescent="0.2">
      <c r="A246" s="123" t="s">
        <v>97</v>
      </c>
      <c r="B246" s="125" t="s">
        <v>293</v>
      </c>
      <c r="C246" s="135" t="s">
        <v>49</v>
      </c>
      <c r="D246" s="135" t="s">
        <v>49</v>
      </c>
      <c r="E246" s="135" t="s">
        <v>184</v>
      </c>
      <c r="F246" s="125" t="s">
        <v>98</v>
      </c>
      <c r="G246" s="162">
        <v>29</v>
      </c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  <c r="CW246" s="127"/>
      <c r="CX246" s="127"/>
      <c r="CY246" s="127"/>
      <c r="CZ246" s="127"/>
      <c r="DA246" s="127"/>
      <c r="DB246" s="127"/>
      <c r="DC246" s="127"/>
      <c r="DD246" s="127"/>
      <c r="DE246" s="127"/>
      <c r="DF246" s="127"/>
      <c r="DG246" s="127"/>
      <c r="DH246" s="127"/>
      <c r="DI246" s="127"/>
      <c r="DJ246" s="127"/>
      <c r="DK246" s="127"/>
      <c r="DL246" s="127"/>
      <c r="DM246" s="127"/>
      <c r="DN246" s="127"/>
      <c r="DO246" s="127"/>
      <c r="DP246" s="127"/>
      <c r="DQ246" s="127"/>
      <c r="DR246" s="127"/>
      <c r="DS246" s="127"/>
      <c r="DT246" s="127"/>
      <c r="DU246" s="127"/>
      <c r="DV246" s="127"/>
      <c r="DW246" s="127"/>
      <c r="DX246" s="127"/>
      <c r="DY246" s="127"/>
      <c r="DZ246" s="127"/>
      <c r="EA246" s="127"/>
      <c r="EB246" s="127"/>
      <c r="EC246" s="127"/>
      <c r="ED246" s="127"/>
      <c r="EE246" s="127"/>
      <c r="EF246" s="127"/>
      <c r="EG246" s="127"/>
      <c r="EH246" s="127"/>
      <c r="EI246" s="127"/>
      <c r="EJ246" s="127"/>
      <c r="EK246" s="127"/>
      <c r="EL246" s="127"/>
      <c r="EM246" s="127"/>
      <c r="EN246" s="127"/>
      <c r="EO246" s="127"/>
      <c r="EP246" s="127"/>
      <c r="EQ246" s="127"/>
      <c r="ER246" s="127"/>
      <c r="ES246" s="127"/>
      <c r="ET246" s="127"/>
      <c r="EU246" s="127"/>
      <c r="EV246" s="127"/>
      <c r="EW246" s="127"/>
      <c r="EX246" s="127"/>
      <c r="EY246" s="127"/>
      <c r="EZ246" s="127"/>
      <c r="FA246" s="127"/>
      <c r="FB246" s="127"/>
      <c r="FC246" s="127"/>
      <c r="FD246" s="127"/>
      <c r="FE246" s="127"/>
      <c r="FF246" s="127"/>
      <c r="FG246" s="127"/>
      <c r="FH246" s="127"/>
      <c r="FI246" s="127"/>
      <c r="FJ246" s="127"/>
      <c r="FK246" s="127"/>
      <c r="FL246" s="127"/>
      <c r="FM246" s="127"/>
      <c r="FN246" s="127"/>
      <c r="FO246" s="127"/>
      <c r="FP246" s="127"/>
      <c r="FQ246" s="127"/>
      <c r="FR246" s="127"/>
      <c r="FS246" s="127"/>
      <c r="FT246" s="127"/>
      <c r="FU246" s="127"/>
      <c r="FV246" s="127"/>
      <c r="FW246" s="127"/>
      <c r="FX246" s="127"/>
      <c r="FY246" s="127"/>
      <c r="FZ246" s="127"/>
      <c r="GA246" s="127"/>
      <c r="GB246" s="127"/>
      <c r="GC246" s="127"/>
      <c r="GD246" s="127"/>
      <c r="GE246" s="127"/>
      <c r="GF246" s="127"/>
      <c r="GG246" s="127"/>
      <c r="GH246" s="127"/>
      <c r="GI246" s="127"/>
      <c r="GJ246" s="127"/>
      <c r="GK246" s="127"/>
      <c r="GL246" s="127"/>
      <c r="GM246" s="127"/>
      <c r="GN246" s="127"/>
      <c r="GO246" s="127"/>
      <c r="GP246" s="127"/>
      <c r="GQ246" s="127"/>
      <c r="GR246" s="127"/>
      <c r="GS246" s="127"/>
      <c r="GT246" s="127"/>
      <c r="GU246" s="127"/>
      <c r="GV246" s="127"/>
      <c r="GW246" s="127"/>
      <c r="GX246" s="127"/>
      <c r="GY246" s="127"/>
      <c r="GZ246" s="127"/>
      <c r="HA246" s="127"/>
      <c r="HB246" s="127"/>
      <c r="HC246" s="127"/>
      <c r="HD246" s="127"/>
      <c r="HE246" s="127"/>
      <c r="HF246" s="127"/>
      <c r="HG246" s="127"/>
      <c r="HH246" s="127"/>
      <c r="HI246" s="127"/>
      <c r="HJ246" s="127"/>
      <c r="HK246" s="127"/>
      <c r="HL246" s="127"/>
      <c r="HM246" s="127"/>
      <c r="HN246" s="127"/>
      <c r="HO246" s="127"/>
      <c r="HP246" s="127"/>
      <c r="HQ246" s="127"/>
      <c r="HR246" s="127"/>
      <c r="HS246" s="127"/>
      <c r="HT246" s="127"/>
      <c r="HU246" s="127"/>
      <c r="HV246" s="127"/>
      <c r="HW246" s="127"/>
      <c r="HX246" s="127"/>
      <c r="HY246" s="127"/>
      <c r="HZ246" s="127"/>
      <c r="IA246" s="127"/>
      <c r="IB246" s="127"/>
      <c r="IC246" s="127"/>
      <c r="ID246" s="127"/>
      <c r="IE246" s="127"/>
      <c r="IF246" s="127"/>
      <c r="IG246" s="127"/>
      <c r="IH246" s="127"/>
      <c r="II246" s="127"/>
      <c r="IJ246" s="127"/>
      <c r="IK246" s="127"/>
      <c r="IL246" s="127"/>
      <c r="IM246" s="127"/>
      <c r="IN246" s="127"/>
      <c r="IO246" s="127"/>
      <c r="IP246" s="127"/>
      <c r="IQ246" s="127"/>
      <c r="IR246" s="127"/>
      <c r="IS246" s="127"/>
      <c r="IT246" s="127"/>
    </row>
    <row r="247" spans="1:254" ht="26.45" customHeight="1" x14ac:dyDescent="0.25">
      <c r="A247" s="118" t="s">
        <v>517</v>
      </c>
      <c r="B247" s="120" t="s">
        <v>293</v>
      </c>
      <c r="C247" s="133" t="s">
        <v>49</v>
      </c>
      <c r="D247" s="133" t="s">
        <v>49</v>
      </c>
      <c r="E247" s="133" t="s">
        <v>520</v>
      </c>
      <c r="F247" s="120"/>
      <c r="G247" s="167">
        <v>673.14</v>
      </c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  <c r="CW247" s="127"/>
      <c r="CX247" s="127"/>
      <c r="CY247" s="127"/>
      <c r="CZ247" s="127"/>
      <c r="DA247" s="127"/>
      <c r="DB247" s="127"/>
      <c r="DC247" s="127"/>
      <c r="DD247" s="127"/>
      <c r="DE247" s="127"/>
      <c r="DF247" s="127"/>
      <c r="DG247" s="127"/>
      <c r="DH247" s="127"/>
      <c r="DI247" s="127"/>
      <c r="DJ247" s="127"/>
      <c r="DK247" s="127"/>
      <c r="DL247" s="127"/>
      <c r="DM247" s="127"/>
      <c r="DN247" s="127"/>
      <c r="DO247" s="127"/>
      <c r="DP247" s="127"/>
      <c r="DQ247" s="127"/>
      <c r="DR247" s="127"/>
      <c r="DS247" s="127"/>
      <c r="DT247" s="127"/>
      <c r="DU247" s="127"/>
      <c r="DV247" s="127"/>
      <c r="DW247" s="127"/>
      <c r="DX247" s="127"/>
      <c r="DY247" s="127"/>
      <c r="DZ247" s="127"/>
      <c r="EA247" s="127"/>
      <c r="EB247" s="127"/>
      <c r="EC247" s="127"/>
      <c r="ED247" s="127"/>
      <c r="EE247" s="127"/>
      <c r="EF247" s="127"/>
      <c r="EG247" s="127"/>
      <c r="EH247" s="127"/>
      <c r="EI247" s="127"/>
      <c r="EJ247" s="127"/>
      <c r="EK247" s="127"/>
      <c r="EL247" s="127"/>
      <c r="EM247" s="127"/>
      <c r="EN247" s="127"/>
      <c r="EO247" s="127"/>
      <c r="EP247" s="127"/>
      <c r="EQ247" s="127"/>
      <c r="ER247" s="127"/>
      <c r="ES247" s="127"/>
      <c r="ET247" s="127"/>
      <c r="EU247" s="127"/>
      <c r="EV247" s="127"/>
      <c r="EW247" s="127"/>
      <c r="EX247" s="127"/>
      <c r="EY247" s="127"/>
      <c r="EZ247" s="127"/>
      <c r="FA247" s="127"/>
      <c r="FB247" s="127"/>
      <c r="FC247" s="127"/>
      <c r="FD247" s="127"/>
      <c r="FE247" s="127"/>
      <c r="FF247" s="127"/>
      <c r="FG247" s="127"/>
      <c r="FH247" s="127"/>
      <c r="FI247" s="127"/>
      <c r="FJ247" s="127"/>
      <c r="FK247" s="127"/>
      <c r="FL247" s="127"/>
      <c r="FM247" s="127"/>
      <c r="FN247" s="127"/>
      <c r="FO247" s="127"/>
      <c r="FP247" s="127"/>
      <c r="FQ247" s="127"/>
      <c r="FR247" s="127"/>
      <c r="FS247" s="127"/>
      <c r="FT247" s="127"/>
      <c r="FU247" s="127"/>
      <c r="FV247" s="127"/>
      <c r="FW247" s="127"/>
      <c r="FX247" s="127"/>
      <c r="FY247" s="127"/>
      <c r="FZ247" s="127"/>
      <c r="GA247" s="127"/>
      <c r="GB247" s="127"/>
      <c r="GC247" s="127"/>
      <c r="GD247" s="127"/>
      <c r="GE247" s="127"/>
      <c r="GF247" s="127"/>
      <c r="GG247" s="127"/>
      <c r="GH247" s="127"/>
      <c r="GI247" s="127"/>
      <c r="GJ247" s="127"/>
      <c r="GK247" s="127"/>
      <c r="GL247" s="127"/>
      <c r="GM247" s="127"/>
      <c r="GN247" s="127"/>
      <c r="GO247" s="127"/>
      <c r="GP247" s="127"/>
      <c r="GQ247" s="127"/>
      <c r="GR247" s="127"/>
      <c r="GS247" s="127"/>
      <c r="GT247" s="127"/>
      <c r="GU247" s="127"/>
      <c r="GV247" s="127"/>
      <c r="GW247" s="127"/>
      <c r="GX247" s="127"/>
      <c r="GY247" s="127"/>
      <c r="GZ247" s="127"/>
      <c r="HA247" s="127"/>
      <c r="HB247" s="127"/>
      <c r="HC247" s="127"/>
      <c r="HD247" s="127"/>
      <c r="HE247" s="127"/>
      <c r="HF247" s="127"/>
      <c r="HG247" s="127"/>
      <c r="HH247" s="127"/>
      <c r="HI247" s="127"/>
      <c r="HJ247" s="127"/>
      <c r="HK247" s="127"/>
      <c r="HL247" s="127"/>
      <c r="HM247" s="127"/>
      <c r="HN247" s="127"/>
      <c r="HO247" s="127"/>
      <c r="HP247" s="127"/>
      <c r="HQ247" s="127"/>
      <c r="HR247" s="127"/>
      <c r="HS247" s="127"/>
      <c r="HT247" s="127"/>
      <c r="HU247" s="127"/>
      <c r="HV247" s="127"/>
      <c r="HW247" s="127"/>
      <c r="HX247" s="127"/>
      <c r="HY247" s="127"/>
      <c r="HZ247" s="127"/>
      <c r="IA247" s="127"/>
      <c r="IB247" s="127"/>
      <c r="IC247" s="127"/>
      <c r="ID247" s="127"/>
      <c r="IE247" s="127"/>
      <c r="IF247" s="127"/>
      <c r="IG247" s="127"/>
      <c r="IH247" s="127"/>
      <c r="II247" s="127"/>
      <c r="IJ247" s="127"/>
      <c r="IK247" s="127"/>
      <c r="IL247" s="127"/>
      <c r="IM247" s="127"/>
      <c r="IN247" s="127"/>
      <c r="IO247" s="127"/>
      <c r="IP247" s="127"/>
      <c r="IQ247" s="127"/>
      <c r="IR247" s="127"/>
      <c r="IS247" s="127"/>
      <c r="IT247" s="127"/>
    </row>
    <row r="248" spans="1:254" ht="27.6" customHeight="1" x14ac:dyDescent="0.2">
      <c r="A248" s="123" t="s">
        <v>97</v>
      </c>
      <c r="B248" s="125" t="s">
        <v>293</v>
      </c>
      <c r="C248" s="135" t="s">
        <v>49</v>
      </c>
      <c r="D248" s="135" t="s">
        <v>49</v>
      </c>
      <c r="E248" s="135" t="s">
        <v>520</v>
      </c>
      <c r="F248" s="125" t="s">
        <v>98</v>
      </c>
      <c r="G248" s="162">
        <v>673.14</v>
      </c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/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127"/>
      <c r="DJ248" s="127"/>
      <c r="DK248" s="127"/>
      <c r="DL248" s="127"/>
      <c r="DM248" s="127"/>
      <c r="DN248" s="127"/>
      <c r="DO248" s="127"/>
      <c r="DP248" s="127"/>
      <c r="DQ248" s="127"/>
      <c r="DR248" s="127"/>
      <c r="DS248" s="127"/>
      <c r="DT248" s="127"/>
      <c r="DU248" s="127"/>
      <c r="DV248" s="127"/>
      <c r="DW248" s="127"/>
      <c r="DX248" s="127"/>
      <c r="DY248" s="127"/>
      <c r="DZ248" s="127"/>
      <c r="EA248" s="127"/>
      <c r="EB248" s="127"/>
      <c r="EC248" s="127"/>
      <c r="ED248" s="127"/>
      <c r="EE248" s="127"/>
      <c r="EF248" s="127"/>
      <c r="EG248" s="127"/>
      <c r="EH248" s="127"/>
      <c r="EI248" s="127"/>
      <c r="EJ248" s="127"/>
      <c r="EK248" s="127"/>
      <c r="EL248" s="127"/>
      <c r="EM248" s="127"/>
      <c r="EN248" s="127"/>
      <c r="EO248" s="127"/>
      <c r="EP248" s="127"/>
      <c r="EQ248" s="127"/>
      <c r="ER248" s="127"/>
      <c r="ES248" s="127"/>
      <c r="ET248" s="127"/>
      <c r="EU248" s="127"/>
      <c r="EV248" s="127"/>
      <c r="EW248" s="127"/>
      <c r="EX248" s="127"/>
      <c r="EY248" s="127"/>
      <c r="EZ248" s="127"/>
      <c r="FA248" s="127"/>
      <c r="FB248" s="127"/>
      <c r="FC248" s="127"/>
      <c r="FD248" s="127"/>
      <c r="FE248" s="127"/>
      <c r="FF248" s="127"/>
      <c r="FG248" s="127"/>
      <c r="FH248" s="127"/>
      <c r="FI248" s="127"/>
      <c r="FJ248" s="127"/>
      <c r="FK248" s="127"/>
      <c r="FL248" s="127"/>
      <c r="FM248" s="127"/>
      <c r="FN248" s="127"/>
      <c r="FO248" s="127"/>
      <c r="FP248" s="127"/>
      <c r="FQ248" s="127"/>
      <c r="FR248" s="127"/>
      <c r="FS248" s="127"/>
      <c r="FT248" s="127"/>
      <c r="FU248" s="127"/>
      <c r="FV248" s="127"/>
      <c r="FW248" s="127"/>
      <c r="FX248" s="127"/>
      <c r="FY248" s="127"/>
      <c r="FZ248" s="127"/>
      <c r="GA248" s="127"/>
      <c r="GB248" s="127"/>
      <c r="GC248" s="127"/>
      <c r="GD248" s="127"/>
      <c r="GE248" s="127"/>
      <c r="GF248" s="127"/>
      <c r="GG248" s="127"/>
      <c r="GH248" s="127"/>
      <c r="GI248" s="127"/>
      <c r="GJ248" s="127"/>
      <c r="GK248" s="127"/>
      <c r="GL248" s="127"/>
      <c r="GM248" s="127"/>
      <c r="GN248" s="127"/>
      <c r="GO248" s="127"/>
      <c r="GP248" s="127"/>
      <c r="GQ248" s="127"/>
      <c r="GR248" s="127"/>
      <c r="GS248" s="127"/>
      <c r="GT248" s="127"/>
      <c r="GU248" s="127"/>
      <c r="GV248" s="127"/>
      <c r="GW248" s="127"/>
      <c r="GX248" s="127"/>
      <c r="GY248" s="127"/>
      <c r="GZ248" s="127"/>
      <c r="HA248" s="127"/>
      <c r="HB248" s="127"/>
      <c r="HC248" s="127"/>
      <c r="HD248" s="127"/>
      <c r="HE248" s="127"/>
      <c r="HF248" s="127"/>
      <c r="HG248" s="127"/>
      <c r="HH248" s="127"/>
      <c r="HI248" s="127"/>
      <c r="HJ248" s="127"/>
      <c r="HK248" s="127"/>
      <c r="HL248" s="127"/>
      <c r="HM248" s="127"/>
      <c r="HN248" s="127"/>
      <c r="HO248" s="127"/>
      <c r="HP248" s="127"/>
      <c r="HQ248" s="127"/>
      <c r="HR248" s="127"/>
      <c r="HS248" s="127"/>
      <c r="HT248" s="127"/>
      <c r="HU248" s="127"/>
      <c r="HV248" s="127"/>
      <c r="HW248" s="127"/>
      <c r="HX248" s="127"/>
      <c r="HY248" s="127"/>
      <c r="HZ248" s="127"/>
      <c r="IA248" s="127"/>
      <c r="IB248" s="127"/>
      <c r="IC248" s="127"/>
      <c r="ID248" s="127"/>
      <c r="IE248" s="127"/>
      <c r="IF248" s="127"/>
      <c r="IG248" s="127"/>
      <c r="IH248" s="127"/>
      <c r="II248" s="127"/>
      <c r="IJ248" s="127"/>
      <c r="IK248" s="127"/>
      <c r="IL248" s="127"/>
      <c r="IM248" s="127"/>
      <c r="IN248" s="127"/>
      <c r="IO248" s="127"/>
      <c r="IP248" s="127"/>
      <c r="IQ248" s="127"/>
      <c r="IR248" s="127"/>
      <c r="IS248" s="127"/>
      <c r="IT248" s="127"/>
    </row>
    <row r="249" spans="1:254" ht="16.5" customHeight="1" x14ac:dyDescent="0.2">
      <c r="A249" s="177" t="s">
        <v>185</v>
      </c>
      <c r="B249" s="115" t="s">
        <v>293</v>
      </c>
      <c r="C249" s="114" t="s">
        <v>49</v>
      </c>
      <c r="D249" s="114" t="s">
        <v>106</v>
      </c>
      <c r="E249" s="114"/>
      <c r="F249" s="114"/>
      <c r="G249" s="116">
        <f>SUM(G250)</f>
        <v>450</v>
      </c>
    </row>
    <row r="250" spans="1:254" ht="24" customHeight="1" x14ac:dyDescent="0.25">
      <c r="A250" s="118" t="s">
        <v>77</v>
      </c>
      <c r="B250" s="175">
        <v>510</v>
      </c>
      <c r="C250" s="133" t="s">
        <v>49</v>
      </c>
      <c r="D250" s="133" t="s">
        <v>106</v>
      </c>
      <c r="E250" s="120" t="s">
        <v>78</v>
      </c>
      <c r="F250" s="120"/>
      <c r="G250" s="121">
        <f>SUM(G251)</f>
        <v>450</v>
      </c>
    </row>
    <row r="251" spans="1:254" ht="25.5" x14ac:dyDescent="0.2">
      <c r="A251" s="172" t="s">
        <v>323</v>
      </c>
      <c r="B251" s="144" t="s">
        <v>293</v>
      </c>
      <c r="C251" s="144" t="s">
        <v>49</v>
      </c>
      <c r="D251" s="144" t="s">
        <v>106</v>
      </c>
      <c r="E251" s="144" t="s">
        <v>182</v>
      </c>
      <c r="F251" s="144"/>
      <c r="G251" s="131">
        <f>SUM(G252+G253)</f>
        <v>450</v>
      </c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  <c r="HK251" s="87"/>
      <c r="HL251" s="87"/>
      <c r="HM251" s="87"/>
      <c r="HN251" s="87"/>
      <c r="HO251" s="87"/>
      <c r="HP251" s="87"/>
      <c r="HQ251" s="87"/>
      <c r="HR251" s="87"/>
      <c r="HS251" s="87"/>
      <c r="HT251" s="87"/>
      <c r="HU251" s="87"/>
      <c r="HV251" s="87"/>
      <c r="HW251" s="87"/>
      <c r="HX251" s="87"/>
      <c r="HY251" s="87"/>
      <c r="HZ251" s="87"/>
      <c r="IA251" s="87"/>
      <c r="IB251" s="87"/>
      <c r="IC251" s="87"/>
      <c r="ID251" s="87"/>
      <c r="IE251" s="87"/>
      <c r="IF251" s="87"/>
      <c r="IG251" s="87"/>
      <c r="IH251" s="87"/>
      <c r="II251" s="87"/>
      <c r="IJ251" s="87"/>
      <c r="IK251" s="87"/>
      <c r="IL251" s="87"/>
      <c r="IM251" s="87"/>
      <c r="IN251" s="87"/>
      <c r="IO251" s="87"/>
      <c r="IP251" s="87"/>
      <c r="IQ251" s="87"/>
      <c r="IR251" s="87"/>
      <c r="IS251" s="87"/>
      <c r="IT251" s="87"/>
    </row>
    <row r="252" spans="1:254" ht="25.5" x14ac:dyDescent="0.2">
      <c r="A252" s="123" t="s">
        <v>295</v>
      </c>
      <c r="B252" s="135" t="s">
        <v>293</v>
      </c>
      <c r="C252" s="135" t="s">
        <v>49</v>
      </c>
      <c r="D252" s="135" t="s">
        <v>106</v>
      </c>
      <c r="E252" s="135" t="s">
        <v>182</v>
      </c>
      <c r="F252" s="135" t="s">
        <v>33</v>
      </c>
      <c r="G252" s="126">
        <v>16.920000000000002</v>
      </c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127"/>
      <c r="DJ252" s="127"/>
      <c r="DK252" s="127"/>
      <c r="DL252" s="127"/>
      <c r="DM252" s="127"/>
      <c r="DN252" s="127"/>
      <c r="DO252" s="127"/>
      <c r="DP252" s="127"/>
      <c r="DQ252" s="127"/>
      <c r="DR252" s="127"/>
      <c r="DS252" s="127"/>
      <c r="DT252" s="127"/>
      <c r="DU252" s="127"/>
      <c r="DV252" s="127"/>
      <c r="DW252" s="127"/>
      <c r="DX252" s="127"/>
      <c r="DY252" s="127"/>
      <c r="DZ252" s="127"/>
      <c r="EA252" s="127"/>
      <c r="EB252" s="127"/>
      <c r="EC252" s="127"/>
      <c r="ED252" s="127"/>
      <c r="EE252" s="127"/>
      <c r="EF252" s="127"/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7"/>
      <c r="ES252" s="127"/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7"/>
      <c r="FF252" s="127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7"/>
      <c r="FS252" s="127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  <c r="HJ252" s="127"/>
      <c r="HK252" s="127"/>
      <c r="HL252" s="127"/>
      <c r="HM252" s="127"/>
      <c r="HN252" s="127"/>
      <c r="HO252" s="127"/>
      <c r="HP252" s="127"/>
      <c r="HQ252" s="127"/>
      <c r="HR252" s="127"/>
      <c r="HS252" s="127"/>
      <c r="HT252" s="127"/>
      <c r="HU252" s="127"/>
      <c r="HV252" s="127"/>
      <c r="HW252" s="127"/>
      <c r="HX252" s="127"/>
      <c r="HY252" s="127"/>
      <c r="HZ252" s="127"/>
      <c r="IA252" s="127"/>
      <c r="IB252" s="127"/>
      <c r="IC252" s="127"/>
      <c r="ID252" s="127"/>
      <c r="IE252" s="127"/>
      <c r="IF252" s="127"/>
      <c r="IG252" s="127"/>
      <c r="IH252" s="127"/>
      <c r="II252" s="127"/>
      <c r="IJ252" s="127"/>
      <c r="IK252" s="127"/>
      <c r="IL252" s="127"/>
      <c r="IM252" s="127"/>
      <c r="IN252" s="127"/>
      <c r="IO252" s="127"/>
      <c r="IP252" s="127"/>
      <c r="IQ252" s="127"/>
      <c r="IR252" s="127"/>
      <c r="IS252" s="127"/>
      <c r="IT252" s="127"/>
    </row>
    <row r="253" spans="1:254" ht="25.5" x14ac:dyDescent="0.2">
      <c r="A253" s="123" t="s">
        <v>97</v>
      </c>
      <c r="B253" s="135" t="s">
        <v>293</v>
      </c>
      <c r="C253" s="135" t="s">
        <v>49</v>
      </c>
      <c r="D253" s="135" t="s">
        <v>106</v>
      </c>
      <c r="E253" s="135" t="s">
        <v>182</v>
      </c>
      <c r="F253" s="135" t="s">
        <v>98</v>
      </c>
      <c r="G253" s="126">
        <v>433.08</v>
      </c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/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  <c r="CW253" s="127"/>
      <c r="CX253" s="127"/>
      <c r="CY253" s="127"/>
      <c r="CZ253" s="127"/>
      <c r="DA253" s="127"/>
      <c r="DB253" s="127"/>
      <c r="DC253" s="127"/>
      <c r="DD253" s="127"/>
      <c r="DE253" s="127"/>
      <c r="DF253" s="127"/>
      <c r="DG253" s="127"/>
      <c r="DH253" s="127"/>
      <c r="DI253" s="127"/>
      <c r="DJ253" s="127"/>
      <c r="DK253" s="127"/>
      <c r="DL253" s="127"/>
      <c r="DM253" s="127"/>
      <c r="DN253" s="127"/>
      <c r="DO253" s="127"/>
      <c r="DP253" s="127"/>
      <c r="DQ253" s="127"/>
      <c r="DR253" s="127"/>
      <c r="DS253" s="127"/>
      <c r="DT253" s="127"/>
      <c r="DU253" s="127"/>
      <c r="DV253" s="127"/>
      <c r="DW253" s="127"/>
      <c r="DX253" s="127"/>
      <c r="DY253" s="127"/>
      <c r="DZ253" s="127"/>
      <c r="EA253" s="127"/>
      <c r="EB253" s="127"/>
      <c r="EC253" s="127"/>
      <c r="ED253" s="127"/>
      <c r="EE253" s="127"/>
      <c r="EF253" s="127"/>
      <c r="EG253" s="127"/>
      <c r="EH253" s="127"/>
      <c r="EI253" s="127"/>
      <c r="EJ253" s="127"/>
      <c r="EK253" s="127"/>
      <c r="EL253" s="127"/>
      <c r="EM253" s="127"/>
      <c r="EN253" s="127"/>
      <c r="EO253" s="127"/>
      <c r="EP253" s="127"/>
      <c r="EQ253" s="127"/>
      <c r="ER253" s="127"/>
      <c r="ES253" s="127"/>
      <c r="ET253" s="127"/>
      <c r="EU253" s="127"/>
      <c r="EV253" s="127"/>
      <c r="EW253" s="127"/>
      <c r="EX253" s="127"/>
      <c r="EY253" s="127"/>
      <c r="EZ253" s="127"/>
      <c r="FA253" s="127"/>
      <c r="FB253" s="127"/>
      <c r="FC253" s="127"/>
      <c r="FD253" s="127"/>
      <c r="FE253" s="127"/>
      <c r="FF253" s="127"/>
      <c r="FG253" s="127"/>
      <c r="FH253" s="127"/>
      <c r="FI253" s="127"/>
      <c r="FJ253" s="127"/>
      <c r="FK253" s="127"/>
      <c r="FL253" s="127"/>
      <c r="FM253" s="127"/>
      <c r="FN253" s="127"/>
      <c r="FO253" s="127"/>
      <c r="FP253" s="127"/>
      <c r="FQ253" s="127"/>
      <c r="FR253" s="127"/>
      <c r="FS253" s="127"/>
      <c r="FT253" s="127"/>
      <c r="FU253" s="127"/>
      <c r="FV253" s="127"/>
      <c r="FW253" s="127"/>
      <c r="FX253" s="127"/>
      <c r="FY253" s="127"/>
      <c r="FZ253" s="127"/>
      <c r="GA253" s="127"/>
      <c r="GB253" s="127"/>
      <c r="GC253" s="127"/>
      <c r="GD253" s="127"/>
      <c r="GE253" s="127"/>
      <c r="GF253" s="127"/>
      <c r="GG253" s="127"/>
      <c r="GH253" s="127"/>
      <c r="GI253" s="127"/>
      <c r="GJ253" s="127"/>
      <c r="GK253" s="127"/>
      <c r="GL253" s="127"/>
      <c r="GM253" s="127"/>
      <c r="GN253" s="127"/>
      <c r="GO253" s="127"/>
      <c r="GP253" s="127"/>
      <c r="GQ253" s="127"/>
      <c r="GR253" s="127"/>
      <c r="GS253" s="127"/>
      <c r="GT253" s="127"/>
      <c r="GU253" s="127"/>
      <c r="GV253" s="127"/>
      <c r="GW253" s="127"/>
      <c r="GX253" s="127"/>
      <c r="GY253" s="127"/>
      <c r="GZ253" s="127"/>
      <c r="HA253" s="127"/>
      <c r="HB253" s="127"/>
      <c r="HC253" s="127"/>
      <c r="HD253" s="127"/>
      <c r="HE253" s="127"/>
      <c r="HF253" s="127"/>
      <c r="HG253" s="127"/>
      <c r="HH253" s="127"/>
      <c r="HI253" s="127"/>
      <c r="HJ253" s="127"/>
      <c r="HK253" s="127"/>
      <c r="HL253" s="127"/>
      <c r="HM253" s="127"/>
      <c r="HN253" s="127"/>
      <c r="HO253" s="127"/>
      <c r="HP253" s="127"/>
      <c r="HQ253" s="127"/>
      <c r="HR253" s="127"/>
      <c r="HS253" s="127"/>
      <c r="HT253" s="127"/>
      <c r="HU253" s="127"/>
      <c r="HV253" s="127"/>
      <c r="HW253" s="127"/>
      <c r="HX253" s="127"/>
      <c r="HY253" s="127"/>
      <c r="HZ253" s="127"/>
      <c r="IA253" s="127"/>
      <c r="IB253" s="127"/>
      <c r="IC253" s="127"/>
      <c r="ID253" s="127"/>
      <c r="IE253" s="127"/>
      <c r="IF253" s="127"/>
      <c r="IG253" s="127"/>
      <c r="IH253" s="127"/>
      <c r="II253" s="127"/>
      <c r="IJ253" s="127"/>
      <c r="IK253" s="127"/>
      <c r="IL253" s="127"/>
      <c r="IM253" s="127"/>
      <c r="IN253" s="127"/>
      <c r="IO253" s="127"/>
      <c r="IP253" s="127"/>
      <c r="IQ253" s="127"/>
      <c r="IR253" s="127"/>
      <c r="IS253" s="127"/>
      <c r="IT253" s="127"/>
    </row>
    <row r="254" spans="1:254" ht="15.75" x14ac:dyDescent="0.25">
      <c r="A254" s="158" t="s">
        <v>186</v>
      </c>
      <c r="B254" s="139" t="s">
        <v>293</v>
      </c>
      <c r="C254" s="154" t="s">
        <v>101</v>
      </c>
      <c r="D254" s="154"/>
      <c r="E254" s="154"/>
      <c r="F254" s="154"/>
      <c r="G254" s="155">
        <f>SUM(G255+G267)</f>
        <v>93438.89</v>
      </c>
    </row>
    <row r="255" spans="1:254" s="127" customFormat="1" ht="14.25" x14ac:dyDescent="0.2">
      <c r="A255" s="132" t="s">
        <v>187</v>
      </c>
      <c r="B255" s="115" t="s">
        <v>293</v>
      </c>
      <c r="C255" s="111" t="s">
        <v>101</v>
      </c>
      <c r="D255" s="111" t="s">
        <v>20</v>
      </c>
      <c r="E255" s="111"/>
      <c r="F255" s="111"/>
      <c r="G255" s="112">
        <f>SUM(G260+G256+G258)</f>
        <v>38039.19</v>
      </c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  <c r="FR255" s="95"/>
      <c r="FS255" s="95"/>
      <c r="FT255" s="95"/>
      <c r="FU255" s="95"/>
      <c r="FV255" s="95"/>
      <c r="FW255" s="95"/>
      <c r="FX255" s="95"/>
      <c r="FY255" s="95"/>
      <c r="FZ255" s="95"/>
      <c r="GA255" s="95"/>
      <c r="GB255" s="95"/>
      <c r="GC255" s="95"/>
      <c r="GD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</row>
    <row r="256" spans="1:254" s="87" customFormat="1" ht="13.5" x14ac:dyDescent="0.25">
      <c r="A256" s="118" t="s">
        <v>188</v>
      </c>
      <c r="B256" s="120" t="s">
        <v>293</v>
      </c>
      <c r="C256" s="133" t="s">
        <v>101</v>
      </c>
      <c r="D256" s="133" t="s">
        <v>20</v>
      </c>
      <c r="E256" s="133"/>
      <c r="F256" s="133"/>
      <c r="G256" s="121">
        <f>SUM(G257)</f>
        <v>117.19</v>
      </c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  <c r="CW256" s="127"/>
      <c r="CX256" s="127"/>
      <c r="CY256" s="127"/>
      <c r="CZ256" s="127"/>
      <c r="DA256" s="127"/>
      <c r="DB256" s="127"/>
      <c r="DC256" s="127"/>
      <c r="DD256" s="127"/>
      <c r="DE256" s="127"/>
      <c r="DF256" s="127"/>
      <c r="DG256" s="127"/>
      <c r="DH256" s="127"/>
      <c r="DI256" s="127"/>
      <c r="DJ256" s="127"/>
      <c r="DK256" s="127"/>
      <c r="DL256" s="127"/>
      <c r="DM256" s="127"/>
      <c r="DN256" s="127"/>
      <c r="DO256" s="127"/>
      <c r="DP256" s="127"/>
      <c r="DQ256" s="127"/>
      <c r="DR256" s="127"/>
      <c r="DS256" s="127"/>
      <c r="DT256" s="127"/>
      <c r="DU256" s="127"/>
      <c r="DV256" s="127"/>
      <c r="DW256" s="127"/>
      <c r="DX256" s="127"/>
      <c r="DY256" s="127"/>
      <c r="DZ256" s="127"/>
      <c r="EA256" s="127"/>
      <c r="EB256" s="127"/>
      <c r="EC256" s="127"/>
      <c r="ED256" s="127"/>
      <c r="EE256" s="127"/>
      <c r="EF256" s="127"/>
      <c r="EG256" s="127"/>
      <c r="EH256" s="127"/>
      <c r="EI256" s="127"/>
      <c r="EJ256" s="127"/>
      <c r="EK256" s="127"/>
      <c r="EL256" s="127"/>
      <c r="EM256" s="127"/>
      <c r="EN256" s="127"/>
      <c r="EO256" s="127"/>
      <c r="EP256" s="127"/>
      <c r="EQ256" s="127"/>
      <c r="ER256" s="127"/>
      <c r="ES256" s="127"/>
      <c r="ET256" s="127"/>
      <c r="EU256" s="127"/>
      <c r="EV256" s="127"/>
      <c r="EW256" s="127"/>
      <c r="EX256" s="127"/>
      <c r="EY256" s="127"/>
      <c r="EZ256" s="127"/>
      <c r="FA256" s="127"/>
      <c r="FB256" s="127"/>
      <c r="FC256" s="127"/>
      <c r="FD256" s="127"/>
      <c r="FE256" s="127"/>
      <c r="FF256" s="127"/>
      <c r="FG256" s="127"/>
      <c r="FH256" s="127"/>
      <c r="FI256" s="127"/>
      <c r="FJ256" s="127"/>
      <c r="FK256" s="127"/>
      <c r="FL256" s="127"/>
      <c r="FM256" s="127"/>
      <c r="FN256" s="127"/>
      <c r="FO256" s="127"/>
      <c r="FP256" s="127"/>
      <c r="FQ256" s="127"/>
      <c r="FR256" s="127"/>
      <c r="FS256" s="127"/>
      <c r="FT256" s="127"/>
      <c r="FU256" s="127"/>
      <c r="FV256" s="127"/>
      <c r="FW256" s="127"/>
      <c r="FX256" s="127"/>
      <c r="FY256" s="127"/>
      <c r="FZ256" s="127"/>
      <c r="GA256" s="127"/>
      <c r="GB256" s="127"/>
      <c r="GC256" s="127"/>
      <c r="GD256" s="127"/>
      <c r="GE256" s="127"/>
      <c r="GF256" s="127"/>
      <c r="GG256" s="127"/>
      <c r="GH256" s="127"/>
      <c r="GI256" s="127"/>
      <c r="GJ256" s="127"/>
      <c r="GK256" s="127"/>
      <c r="GL256" s="127"/>
      <c r="GM256" s="127"/>
      <c r="GN256" s="127"/>
      <c r="GO256" s="127"/>
      <c r="GP256" s="127"/>
      <c r="GQ256" s="127"/>
      <c r="GR256" s="127"/>
      <c r="GS256" s="127"/>
      <c r="GT256" s="127"/>
      <c r="GU256" s="127"/>
      <c r="GV256" s="127"/>
      <c r="GW256" s="127"/>
      <c r="GX256" s="127"/>
      <c r="GY256" s="127"/>
      <c r="GZ256" s="127"/>
      <c r="HA256" s="127"/>
      <c r="HB256" s="127"/>
      <c r="HC256" s="127"/>
      <c r="HD256" s="127"/>
      <c r="HE256" s="127"/>
      <c r="HF256" s="127"/>
      <c r="HG256" s="127"/>
      <c r="HH256" s="127"/>
      <c r="HI256" s="127"/>
      <c r="HJ256" s="127"/>
      <c r="HK256" s="127"/>
      <c r="HL256" s="127"/>
      <c r="HM256" s="127"/>
      <c r="HN256" s="127"/>
      <c r="HO256" s="127"/>
      <c r="HP256" s="127"/>
      <c r="HQ256" s="127"/>
      <c r="HR256" s="127"/>
      <c r="HS256" s="127"/>
      <c r="HT256" s="127"/>
      <c r="HU256" s="127"/>
      <c r="HV256" s="127"/>
      <c r="HW256" s="127"/>
      <c r="HX256" s="127"/>
      <c r="HY256" s="127"/>
      <c r="HZ256" s="127"/>
      <c r="IA256" s="127"/>
      <c r="IB256" s="127"/>
      <c r="IC256" s="127"/>
      <c r="ID256" s="127"/>
      <c r="IE256" s="127"/>
      <c r="IF256" s="127"/>
      <c r="IG256" s="127"/>
      <c r="IH256" s="127"/>
      <c r="II256" s="127"/>
      <c r="IJ256" s="127"/>
      <c r="IK256" s="127"/>
      <c r="IL256" s="127"/>
      <c r="IM256" s="127"/>
      <c r="IN256" s="127"/>
      <c r="IO256" s="127"/>
      <c r="IP256" s="127"/>
      <c r="IQ256" s="127"/>
      <c r="IR256" s="127"/>
      <c r="IS256" s="127"/>
      <c r="IT256" s="127"/>
    </row>
    <row r="257" spans="1:254" s="87" customFormat="1" ht="25.5" x14ac:dyDescent="0.2">
      <c r="A257" s="123" t="s">
        <v>97</v>
      </c>
      <c r="B257" s="125" t="s">
        <v>293</v>
      </c>
      <c r="C257" s="135" t="s">
        <v>101</v>
      </c>
      <c r="D257" s="135" t="s">
        <v>20</v>
      </c>
      <c r="E257" s="135" t="s">
        <v>189</v>
      </c>
      <c r="F257" s="135" t="s">
        <v>98</v>
      </c>
      <c r="G257" s="126">
        <v>117.19</v>
      </c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  <c r="FR257" s="95"/>
      <c r="FS257" s="95"/>
      <c r="FT257" s="95"/>
      <c r="FU257" s="95"/>
      <c r="FV257" s="95"/>
      <c r="FW257" s="95"/>
      <c r="FX257" s="95"/>
      <c r="FY257" s="95"/>
      <c r="FZ257" s="95"/>
      <c r="GA257" s="95"/>
      <c r="GB257" s="95"/>
      <c r="GC257" s="95"/>
      <c r="GD257" s="95"/>
      <c r="GE257" s="95"/>
      <c r="GF257" s="95"/>
      <c r="GG257" s="95"/>
      <c r="GH257" s="95"/>
      <c r="GI257" s="95"/>
      <c r="GJ257" s="95"/>
      <c r="GK257" s="95"/>
      <c r="GL257" s="95"/>
      <c r="GM257" s="95"/>
      <c r="GN257" s="95"/>
      <c r="GO257" s="95"/>
      <c r="GP257" s="95"/>
      <c r="GQ257" s="95"/>
      <c r="GR257" s="95"/>
      <c r="GS257" s="95"/>
      <c r="GT257" s="95"/>
      <c r="GU257" s="95"/>
      <c r="GV257" s="95"/>
      <c r="GW257" s="95"/>
      <c r="GX257" s="95"/>
      <c r="GY257" s="95"/>
      <c r="GZ257" s="95"/>
      <c r="HA257" s="95"/>
      <c r="HB257" s="95"/>
      <c r="HC257" s="95"/>
      <c r="HD257" s="95"/>
      <c r="HE257" s="95"/>
      <c r="HF257" s="95"/>
      <c r="HG257" s="95"/>
      <c r="HH257" s="95"/>
      <c r="HI257" s="95"/>
      <c r="HJ257" s="95"/>
      <c r="HK257" s="95"/>
      <c r="HL257" s="95"/>
      <c r="HM257" s="95"/>
      <c r="HN257" s="95"/>
      <c r="HO257" s="95"/>
      <c r="HP257" s="95"/>
      <c r="HQ257" s="95"/>
      <c r="HR257" s="95"/>
      <c r="HS257" s="95"/>
      <c r="HT257" s="95"/>
      <c r="HU257" s="95"/>
      <c r="HV257" s="95"/>
      <c r="HW257" s="95"/>
      <c r="HX257" s="95"/>
      <c r="HY257" s="95"/>
      <c r="HZ257" s="95"/>
      <c r="IA257" s="95"/>
      <c r="IB257" s="95"/>
      <c r="IC257" s="95"/>
      <c r="ID257" s="95"/>
      <c r="IE257" s="95"/>
      <c r="IF257" s="95"/>
      <c r="IG257" s="95"/>
      <c r="IH257" s="95"/>
      <c r="II257" s="95"/>
      <c r="IJ257" s="95"/>
      <c r="IK257" s="95"/>
      <c r="IL257" s="95"/>
      <c r="IM257" s="95"/>
      <c r="IN257" s="95"/>
      <c r="IO257" s="95"/>
      <c r="IP257" s="95"/>
      <c r="IQ257" s="95"/>
      <c r="IR257" s="95"/>
      <c r="IS257" s="95"/>
      <c r="IT257" s="95"/>
    </row>
    <row r="258" spans="1:254" s="87" customFormat="1" ht="27" x14ac:dyDescent="0.25">
      <c r="A258" s="118" t="s">
        <v>304</v>
      </c>
      <c r="B258" s="120" t="s">
        <v>293</v>
      </c>
      <c r="C258" s="133" t="s">
        <v>101</v>
      </c>
      <c r="D258" s="133" t="s">
        <v>20</v>
      </c>
      <c r="E258" s="133" t="s">
        <v>80</v>
      </c>
      <c r="F258" s="133"/>
      <c r="G258" s="121">
        <f>SUM(G259)</f>
        <v>206</v>
      </c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  <c r="FL258" s="95"/>
      <c r="FM258" s="95"/>
      <c r="FN258" s="95"/>
      <c r="FO258" s="95"/>
      <c r="FP258" s="95"/>
      <c r="FQ258" s="95"/>
      <c r="FR258" s="95"/>
      <c r="FS258" s="95"/>
      <c r="FT258" s="95"/>
      <c r="FU258" s="95"/>
      <c r="FV258" s="95"/>
      <c r="FW258" s="95"/>
      <c r="FX258" s="95"/>
      <c r="FY258" s="95"/>
      <c r="FZ258" s="95"/>
      <c r="GA258" s="95"/>
      <c r="GB258" s="95"/>
      <c r="GC258" s="95"/>
      <c r="GD258" s="95"/>
      <c r="GE258" s="95"/>
      <c r="GF258" s="95"/>
      <c r="GG258" s="95"/>
      <c r="GH258" s="95"/>
      <c r="GI258" s="95"/>
      <c r="GJ258" s="95"/>
      <c r="GK258" s="95"/>
      <c r="GL258" s="95"/>
      <c r="GM258" s="95"/>
      <c r="GN258" s="95"/>
      <c r="GO258" s="95"/>
      <c r="GP258" s="95"/>
      <c r="GQ258" s="95"/>
      <c r="GR258" s="95"/>
      <c r="GS258" s="95"/>
      <c r="GT258" s="95"/>
      <c r="GU258" s="95"/>
      <c r="GV258" s="95"/>
      <c r="GW258" s="95"/>
      <c r="GX258" s="95"/>
      <c r="GY258" s="95"/>
      <c r="GZ258" s="95"/>
      <c r="HA258" s="95"/>
      <c r="HB258" s="95"/>
      <c r="HC258" s="95"/>
      <c r="HD258" s="95"/>
      <c r="HE258" s="95"/>
      <c r="HF258" s="95"/>
      <c r="HG258" s="95"/>
      <c r="HH258" s="95"/>
      <c r="HI258" s="95"/>
      <c r="HJ258" s="95"/>
      <c r="HK258" s="95"/>
      <c r="HL258" s="95"/>
      <c r="HM258" s="95"/>
      <c r="HN258" s="95"/>
      <c r="HO258" s="95"/>
      <c r="HP258" s="95"/>
      <c r="HQ258" s="95"/>
      <c r="HR258" s="95"/>
      <c r="HS258" s="95"/>
      <c r="HT258" s="95"/>
      <c r="HU258" s="95"/>
      <c r="HV258" s="95"/>
      <c r="HW258" s="95"/>
      <c r="HX258" s="95"/>
      <c r="HY258" s="95"/>
      <c r="HZ258" s="95"/>
      <c r="IA258" s="95"/>
      <c r="IB258" s="95"/>
      <c r="IC258" s="95"/>
      <c r="ID258" s="95"/>
      <c r="IE258" s="95"/>
      <c r="IF258" s="95"/>
      <c r="IG258" s="95"/>
      <c r="IH258" s="95"/>
      <c r="II258" s="95"/>
      <c r="IJ258" s="95"/>
      <c r="IK258" s="95"/>
      <c r="IL258" s="95"/>
      <c r="IM258" s="95"/>
      <c r="IN258" s="95"/>
      <c r="IO258" s="95"/>
      <c r="IP258" s="95"/>
      <c r="IQ258" s="95"/>
      <c r="IR258" s="95"/>
      <c r="IS258" s="95"/>
      <c r="IT258" s="95"/>
    </row>
    <row r="259" spans="1:254" s="87" customFormat="1" ht="35.25" customHeight="1" x14ac:dyDescent="0.2">
      <c r="A259" s="123" t="s">
        <v>97</v>
      </c>
      <c r="B259" s="125" t="s">
        <v>293</v>
      </c>
      <c r="C259" s="135" t="s">
        <v>101</v>
      </c>
      <c r="D259" s="135" t="s">
        <v>20</v>
      </c>
      <c r="E259" s="135" t="s">
        <v>80</v>
      </c>
      <c r="F259" s="135" t="s">
        <v>98</v>
      </c>
      <c r="G259" s="126">
        <v>206</v>
      </c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  <c r="FL259" s="95"/>
      <c r="FM259" s="95"/>
      <c r="FN259" s="95"/>
      <c r="FO259" s="95"/>
      <c r="FP259" s="95"/>
      <c r="FQ259" s="95"/>
      <c r="FR259" s="95"/>
      <c r="FS259" s="95"/>
      <c r="FT259" s="95"/>
      <c r="FU259" s="95"/>
      <c r="FV259" s="95"/>
      <c r="FW259" s="95"/>
      <c r="FX259" s="95"/>
      <c r="FY259" s="95"/>
      <c r="FZ259" s="95"/>
      <c r="GA259" s="95"/>
      <c r="GB259" s="95"/>
      <c r="GC259" s="95"/>
      <c r="GD259" s="95"/>
      <c r="GE259" s="95"/>
      <c r="GF259" s="95"/>
      <c r="GG259" s="95"/>
      <c r="GH259" s="95"/>
      <c r="GI259" s="95"/>
      <c r="GJ259" s="95"/>
      <c r="GK259" s="95"/>
      <c r="GL259" s="95"/>
      <c r="GM259" s="95"/>
      <c r="GN259" s="95"/>
      <c r="GO259" s="95"/>
      <c r="GP259" s="95"/>
      <c r="GQ259" s="95"/>
      <c r="GR259" s="95"/>
      <c r="GS259" s="95"/>
      <c r="GT259" s="95"/>
      <c r="GU259" s="95"/>
      <c r="GV259" s="95"/>
      <c r="GW259" s="95"/>
      <c r="GX259" s="95"/>
      <c r="GY259" s="95"/>
      <c r="GZ259" s="95"/>
      <c r="HA259" s="95"/>
      <c r="HB259" s="95"/>
      <c r="HC259" s="95"/>
      <c r="HD259" s="95"/>
      <c r="HE259" s="95"/>
      <c r="HF259" s="95"/>
      <c r="HG259" s="95"/>
      <c r="HH259" s="95"/>
      <c r="HI259" s="95"/>
      <c r="HJ259" s="95"/>
      <c r="HK259" s="95"/>
      <c r="HL259" s="95"/>
      <c r="HM259" s="95"/>
      <c r="HN259" s="95"/>
      <c r="HO259" s="95"/>
      <c r="HP259" s="95"/>
      <c r="HQ259" s="95"/>
      <c r="HR259" s="95"/>
      <c r="HS259" s="95"/>
      <c r="HT259" s="95"/>
      <c r="HU259" s="95"/>
      <c r="HV259" s="95"/>
      <c r="HW259" s="95"/>
      <c r="HX259" s="95"/>
      <c r="HY259" s="95"/>
      <c r="HZ259" s="95"/>
      <c r="IA259" s="95"/>
      <c r="IB259" s="95"/>
      <c r="IC259" s="95"/>
      <c r="ID259" s="95"/>
      <c r="IE259" s="95"/>
      <c r="IF259" s="95"/>
      <c r="IG259" s="95"/>
      <c r="IH259" s="95"/>
      <c r="II259" s="95"/>
      <c r="IJ259" s="95"/>
      <c r="IK259" s="95"/>
      <c r="IL259" s="95"/>
      <c r="IM259" s="95"/>
      <c r="IN259" s="95"/>
      <c r="IO259" s="95"/>
      <c r="IP259" s="95"/>
      <c r="IQ259" s="95"/>
      <c r="IR259" s="95"/>
      <c r="IS259" s="95"/>
      <c r="IT259" s="95"/>
    </row>
    <row r="260" spans="1:254" ht="30.6" customHeight="1" x14ac:dyDescent="0.25">
      <c r="A260" s="157" t="s">
        <v>190</v>
      </c>
      <c r="B260" s="120" t="s">
        <v>293</v>
      </c>
      <c r="C260" s="133" t="s">
        <v>101</v>
      </c>
      <c r="D260" s="133" t="s">
        <v>20</v>
      </c>
      <c r="E260" s="133" t="s">
        <v>192</v>
      </c>
      <c r="F260" s="133"/>
      <c r="G260" s="121">
        <f>SUM(G261+G263+G265)</f>
        <v>37716</v>
      </c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2"/>
      <c r="AX260" s="152"/>
      <c r="AY260" s="152"/>
      <c r="AZ260" s="152"/>
      <c r="BA260" s="152"/>
      <c r="BB260" s="152"/>
      <c r="BC260" s="152"/>
      <c r="BD260" s="152"/>
      <c r="BE260" s="152"/>
      <c r="BF260" s="152"/>
      <c r="BG260" s="152"/>
      <c r="BH260" s="152"/>
      <c r="BI260" s="152"/>
      <c r="BJ260" s="152"/>
      <c r="BK260" s="152"/>
      <c r="BL260" s="152"/>
      <c r="BM260" s="152"/>
      <c r="BN260" s="152"/>
      <c r="BO260" s="152"/>
      <c r="BP260" s="152"/>
      <c r="BQ260" s="152"/>
      <c r="BR260" s="152"/>
      <c r="BS260" s="152"/>
      <c r="BT260" s="152"/>
      <c r="BU260" s="152"/>
      <c r="BV260" s="152"/>
      <c r="BW260" s="152"/>
      <c r="BX260" s="152"/>
      <c r="BY260" s="152"/>
      <c r="BZ260" s="152"/>
      <c r="CA260" s="152"/>
      <c r="CB260" s="152"/>
      <c r="CC260" s="152"/>
      <c r="CD260" s="152"/>
      <c r="CE260" s="152"/>
      <c r="CF260" s="152"/>
      <c r="CG260" s="152"/>
      <c r="CH260" s="152"/>
      <c r="CI260" s="152"/>
      <c r="CJ260" s="152"/>
      <c r="CK260" s="152"/>
      <c r="CL260" s="152"/>
      <c r="CM260" s="152"/>
      <c r="CN260" s="152"/>
      <c r="CO260" s="152"/>
      <c r="CP260" s="152"/>
      <c r="CQ260" s="152"/>
      <c r="CR260" s="152"/>
      <c r="CS260" s="152"/>
      <c r="CT260" s="152"/>
      <c r="CU260" s="152"/>
      <c r="CV260" s="152"/>
      <c r="CW260" s="152"/>
      <c r="CX260" s="152"/>
      <c r="CY260" s="152"/>
      <c r="CZ260" s="152"/>
      <c r="DA260" s="152"/>
      <c r="DB260" s="152"/>
      <c r="DC260" s="152"/>
      <c r="DD260" s="152"/>
      <c r="DE260" s="152"/>
      <c r="DF260" s="152"/>
      <c r="DG260" s="152"/>
      <c r="DH260" s="152"/>
      <c r="DI260" s="152"/>
      <c r="DJ260" s="152"/>
      <c r="DK260" s="152"/>
      <c r="DL260" s="152"/>
      <c r="DM260" s="152"/>
      <c r="DN260" s="152"/>
      <c r="DO260" s="152"/>
      <c r="DP260" s="152"/>
      <c r="DQ260" s="152"/>
      <c r="DR260" s="152"/>
      <c r="DS260" s="152"/>
      <c r="DT260" s="152"/>
      <c r="DU260" s="152"/>
      <c r="DV260" s="152"/>
      <c r="DW260" s="152"/>
      <c r="DX260" s="152"/>
      <c r="DY260" s="152"/>
      <c r="DZ260" s="152"/>
      <c r="EA260" s="152"/>
      <c r="EB260" s="152"/>
      <c r="EC260" s="152"/>
      <c r="ED260" s="152"/>
      <c r="EE260" s="152"/>
      <c r="EF260" s="152"/>
      <c r="EG260" s="152"/>
      <c r="EH260" s="152"/>
      <c r="EI260" s="152"/>
      <c r="EJ260" s="152"/>
      <c r="EK260" s="152"/>
      <c r="EL260" s="152"/>
      <c r="EM260" s="152"/>
      <c r="EN260" s="152"/>
      <c r="EO260" s="152"/>
      <c r="EP260" s="152"/>
      <c r="EQ260" s="152"/>
      <c r="ER260" s="152"/>
      <c r="ES260" s="152"/>
      <c r="ET260" s="152"/>
      <c r="EU260" s="152"/>
      <c r="EV260" s="152"/>
      <c r="EW260" s="152"/>
      <c r="EX260" s="152"/>
      <c r="EY260" s="152"/>
      <c r="EZ260" s="152"/>
      <c r="FA260" s="152"/>
      <c r="FB260" s="152"/>
      <c r="FC260" s="152"/>
      <c r="FD260" s="152"/>
      <c r="FE260" s="152"/>
      <c r="FF260" s="152"/>
      <c r="FG260" s="152"/>
      <c r="FH260" s="152"/>
      <c r="FI260" s="152"/>
      <c r="FJ260" s="152"/>
      <c r="FK260" s="152"/>
      <c r="FL260" s="152"/>
      <c r="FM260" s="152"/>
      <c r="FN260" s="152"/>
      <c r="FO260" s="152"/>
      <c r="FP260" s="152"/>
      <c r="FQ260" s="152"/>
      <c r="FR260" s="152"/>
      <c r="FS260" s="152"/>
      <c r="FT260" s="152"/>
      <c r="FU260" s="152"/>
      <c r="FV260" s="152"/>
      <c r="FW260" s="152"/>
      <c r="FX260" s="152"/>
      <c r="FY260" s="152"/>
      <c r="FZ260" s="152"/>
      <c r="GA260" s="152"/>
      <c r="GB260" s="152"/>
      <c r="GC260" s="152"/>
      <c r="GD260" s="152"/>
      <c r="GE260" s="152"/>
      <c r="GF260" s="152"/>
      <c r="GG260" s="152"/>
      <c r="GH260" s="152"/>
      <c r="GI260" s="152"/>
      <c r="GJ260" s="152"/>
      <c r="GK260" s="152"/>
      <c r="GL260" s="152"/>
      <c r="GM260" s="152"/>
      <c r="GN260" s="152"/>
      <c r="GO260" s="152"/>
      <c r="GP260" s="152"/>
      <c r="GQ260" s="152"/>
      <c r="GR260" s="152"/>
      <c r="GS260" s="152"/>
      <c r="GT260" s="152"/>
      <c r="GU260" s="152"/>
      <c r="GV260" s="152"/>
      <c r="GW260" s="152"/>
      <c r="GX260" s="152"/>
      <c r="GY260" s="152"/>
      <c r="GZ260" s="152"/>
      <c r="HA260" s="152"/>
      <c r="HB260" s="152"/>
      <c r="HC260" s="152"/>
      <c r="HD260" s="152"/>
      <c r="HE260" s="152"/>
      <c r="HF260" s="152"/>
      <c r="HG260" s="152"/>
      <c r="HH260" s="152"/>
      <c r="HI260" s="152"/>
      <c r="HJ260" s="152"/>
      <c r="HK260" s="152"/>
      <c r="HL260" s="152"/>
      <c r="HM260" s="152"/>
      <c r="HN260" s="152"/>
      <c r="HO260" s="152"/>
      <c r="HP260" s="152"/>
      <c r="HQ260" s="152"/>
      <c r="HR260" s="152"/>
      <c r="HS260" s="152"/>
      <c r="HT260" s="152"/>
      <c r="HU260" s="152"/>
      <c r="HV260" s="152"/>
      <c r="HW260" s="152"/>
      <c r="HX260" s="152"/>
      <c r="HY260" s="152"/>
      <c r="HZ260" s="152"/>
      <c r="IA260" s="152"/>
      <c r="IB260" s="152"/>
      <c r="IC260" s="152"/>
      <c r="ID260" s="152"/>
      <c r="IE260" s="152"/>
      <c r="IF260" s="152"/>
      <c r="IG260" s="152"/>
      <c r="IH260" s="152"/>
      <c r="II260" s="152"/>
      <c r="IJ260" s="152"/>
      <c r="IK260" s="152"/>
      <c r="IL260" s="152"/>
      <c r="IM260" s="152"/>
      <c r="IN260" s="152"/>
      <c r="IO260" s="152"/>
      <c r="IP260" s="152"/>
      <c r="IQ260" s="152"/>
      <c r="IR260" s="152"/>
      <c r="IS260" s="152"/>
      <c r="IT260" s="152"/>
    </row>
    <row r="261" spans="1:254" ht="18.600000000000001" customHeight="1" x14ac:dyDescent="0.25">
      <c r="A261" s="118" t="s">
        <v>193</v>
      </c>
      <c r="B261" s="120" t="s">
        <v>293</v>
      </c>
      <c r="C261" s="133" t="s">
        <v>101</v>
      </c>
      <c r="D261" s="133" t="s">
        <v>20</v>
      </c>
      <c r="E261" s="133" t="s">
        <v>194</v>
      </c>
      <c r="F261" s="133"/>
      <c r="G261" s="121">
        <f>SUM(G262)</f>
        <v>16900</v>
      </c>
    </row>
    <row r="262" spans="1:254" s="149" customFormat="1" ht="25.5" x14ac:dyDescent="0.2">
      <c r="A262" s="123" t="s">
        <v>97</v>
      </c>
      <c r="B262" s="135" t="s">
        <v>293</v>
      </c>
      <c r="C262" s="135" t="s">
        <v>101</v>
      </c>
      <c r="D262" s="135" t="s">
        <v>20</v>
      </c>
      <c r="E262" s="135" t="s">
        <v>194</v>
      </c>
      <c r="F262" s="135" t="s">
        <v>98</v>
      </c>
      <c r="G262" s="126">
        <v>16900</v>
      </c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  <c r="FL262" s="95"/>
      <c r="FM262" s="95"/>
      <c r="FN262" s="95"/>
      <c r="FO262" s="95"/>
      <c r="FP262" s="95"/>
      <c r="FQ262" s="95"/>
      <c r="FR262" s="95"/>
      <c r="FS262" s="95"/>
      <c r="FT262" s="95"/>
      <c r="FU262" s="95"/>
      <c r="FV262" s="95"/>
      <c r="FW262" s="95"/>
      <c r="FX262" s="95"/>
      <c r="FY262" s="95"/>
      <c r="FZ262" s="95"/>
      <c r="GA262" s="95"/>
      <c r="GB262" s="95"/>
      <c r="GC262" s="95"/>
      <c r="GD262" s="95"/>
      <c r="GE262" s="95"/>
      <c r="GF262" s="95"/>
      <c r="GG262" s="95"/>
      <c r="GH262" s="95"/>
      <c r="GI262" s="95"/>
      <c r="GJ262" s="95"/>
      <c r="GK262" s="95"/>
      <c r="GL262" s="95"/>
      <c r="GM262" s="95"/>
      <c r="GN262" s="95"/>
      <c r="GO262" s="95"/>
      <c r="GP262" s="95"/>
      <c r="GQ262" s="95"/>
      <c r="GR262" s="95"/>
      <c r="GS262" s="95"/>
      <c r="GT262" s="95"/>
      <c r="GU262" s="95"/>
      <c r="GV262" s="95"/>
      <c r="GW262" s="95"/>
      <c r="GX262" s="95"/>
      <c r="GY262" s="95"/>
      <c r="GZ262" s="95"/>
      <c r="HA262" s="95"/>
      <c r="HB262" s="95"/>
      <c r="HC262" s="95"/>
      <c r="HD262" s="95"/>
      <c r="HE262" s="95"/>
      <c r="HF262" s="95"/>
      <c r="HG262" s="95"/>
      <c r="HH262" s="95"/>
      <c r="HI262" s="95"/>
      <c r="HJ262" s="95"/>
      <c r="HK262" s="95"/>
      <c r="HL262" s="95"/>
      <c r="HM262" s="95"/>
      <c r="HN262" s="95"/>
      <c r="HO262" s="95"/>
      <c r="HP262" s="95"/>
      <c r="HQ262" s="95"/>
      <c r="HR262" s="95"/>
      <c r="HS262" s="95"/>
      <c r="HT262" s="95"/>
      <c r="HU262" s="95"/>
      <c r="HV262" s="95"/>
      <c r="HW262" s="95"/>
      <c r="HX262" s="95"/>
      <c r="HY262" s="95"/>
      <c r="HZ262" s="95"/>
      <c r="IA262" s="95"/>
      <c r="IB262" s="95"/>
      <c r="IC262" s="95"/>
      <c r="ID262" s="95"/>
      <c r="IE262" s="95"/>
      <c r="IF262" s="95"/>
      <c r="IG262" s="95"/>
      <c r="IH262" s="95"/>
      <c r="II262" s="95"/>
      <c r="IJ262" s="95"/>
      <c r="IK262" s="95"/>
      <c r="IL262" s="95"/>
      <c r="IM262" s="95"/>
      <c r="IN262" s="95"/>
      <c r="IO262" s="95"/>
      <c r="IP262" s="95"/>
      <c r="IQ262" s="95"/>
      <c r="IR262" s="95"/>
      <c r="IS262" s="95"/>
      <c r="IT262" s="95"/>
    </row>
    <row r="263" spans="1:254" ht="25.5" customHeight="1" x14ac:dyDescent="0.25">
      <c r="A263" s="118" t="s">
        <v>195</v>
      </c>
      <c r="B263" s="175">
        <v>510</v>
      </c>
      <c r="C263" s="133" t="s">
        <v>101</v>
      </c>
      <c r="D263" s="133" t="s">
        <v>20</v>
      </c>
      <c r="E263" s="133" t="s">
        <v>196</v>
      </c>
      <c r="F263" s="133"/>
      <c r="G263" s="121">
        <f>SUM(G264)</f>
        <v>3100</v>
      </c>
    </row>
    <row r="264" spans="1:254" ht="25.5" x14ac:dyDescent="0.2">
      <c r="A264" s="123" t="s">
        <v>97</v>
      </c>
      <c r="B264" s="125" t="s">
        <v>293</v>
      </c>
      <c r="C264" s="135" t="s">
        <v>101</v>
      </c>
      <c r="D264" s="135" t="s">
        <v>20</v>
      </c>
      <c r="E264" s="135" t="s">
        <v>196</v>
      </c>
      <c r="F264" s="135" t="s">
        <v>98</v>
      </c>
      <c r="G264" s="126">
        <v>3100</v>
      </c>
    </row>
    <row r="265" spans="1:254" ht="13.5" x14ac:dyDescent="0.25">
      <c r="A265" s="118" t="s">
        <v>197</v>
      </c>
      <c r="B265" s="133" t="s">
        <v>293</v>
      </c>
      <c r="C265" s="133" t="s">
        <v>101</v>
      </c>
      <c r="D265" s="133" t="s">
        <v>20</v>
      </c>
      <c r="E265" s="133" t="s">
        <v>198</v>
      </c>
      <c r="F265" s="133"/>
      <c r="G265" s="121">
        <f>SUM(G266)</f>
        <v>17716</v>
      </c>
    </row>
    <row r="266" spans="1:254" ht="25.5" x14ac:dyDescent="0.2">
      <c r="A266" s="123" t="s">
        <v>97</v>
      </c>
      <c r="B266" s="180">
        <v>510</v>
      </c>
      <c r="C266" s="135" t="s">
        <v>101</v>
      </c>
      <c r="D266" s="135" t="s">
        <v>20</v>
      </c>
      <c r="E266" s="135" t="s">
        <v>198</v>
      </c>
      <c r="F266" s="135" t="s">
        <v>98</v>
      </c>
      <c r="G266" s="126">
        <v>17716</v>
      </c>
    </row>
    <row r="267" spans="1:254" ht="19.899999999999999" customHeight="1" x14ac:dyDescent="0.2">
      <c r="A267" s="186" t="s">
        <v>328</v>
      </c>
      <c r="B267" s="115" t="s">
        <v>293</v>
      </c>
      <c r="C267" s="114" t="s">
        <v>101</v>
      </c>
      <c r="D267" s="114" t="s">
        <v>35</v>
      </c>
      <c r="E267" s="114"/>
      <c r="F267" s="114"/>
      <c r="G267" s="116">
        <f>SUM(G268)</f>
        <v>55399.7</v>
      </c>
    </row>
    <row r="268" spans="1:254" ht="13.5" x14ac:dyDescent="0.25">
      <c r="A268" s="118" t="s">
        <v>77</v>
      </c>
      <c r="B268" s="133" t="s">
        <v>293</v>
      </c>
      <c r="C268" s="133" t="s">
        <v>101</v>
      </c>
      <c r="D268" s="133" t="s">
        <v>35</v>
      </c>
      <c r="E268" s="133" t="s">
        <v>78</v>
      </c>
      <c r="F268" s="133"/>
      <c r="G268" s="121">
        <f>SUM(G269)</f>
        <v>55399.7</v>
      </c>
    </row>
    <row r="269" spans="1:254" s="87" customFormat="1" ht="35.25" customHeight="1" x14ac:dyDescent="0.2">
      <c r="A269" s="128" t="s">
        <v>190</v>
      </c>
      <c r="B269" s="130" t="s">
        <v>293</v>
      </c>
      <c r="C269" s="144" t="s">
        <v>101</v>
      </c>
      <c r="D269" s="144" t="s">
        <v>35</v>
      </c>
      <c r="E269" s="144" t="s">
        <v>192</v>
      </c>
      <c r="F269" s="144"/>
      <c r="G269" s="131">
        <f>SUM(G270:G277)</f>
        <v>55399.7</v>
      </c>
    </row>
    <row r="270" spans="1:254" s="127" customFormat="1" ht="25.5" x14ac:dyDescent="0.2">
      <c r="A270" s="123" t="s">
        <v>295</v>
      </c>
      <c r="B270" s="181">
        <v>510</v>
      </c>
      <c r="C270" s="144" t="s">
        <v>101</v>
      </c>
      <c r="D270" s="144" t="s">
        <v>35</v>
      </c>
      <c r="E270" s="144" t="s">
        <v>200</v>
      </c>
      <c r="F270" s="144" t="s">
        <v>33</v>
      </c>
      <c r="G270" s="126">
        <v>2986.53</v>
      </c>
    </row>
    <row r="271" spans="1:254" s="127" customFormat="1" ht="51" x14ac:dyDescent="0.2">
      <c r="A271" s="123" t="s">
        <v>294</v>
      </c>
      <c r="B271" s="181">
        <v>510</v>
      </c>
      <c r="C271" s="144" t="s">
        <v>101</v>
      </c>
      <c r="D271" s="144" t="s">
        <v>35</v>
      </c>
      <c r="E271" s="144" t="s">
        <v>201</v>
      </c>
      <c r="F271" s="144" t="s">
        <v>27</v>
      </c>
      <c r="G271" s="126">
        <v>749.95</v>
      </c>
    </row>
    <row r="272" spans="1:254" s="127" customFormat="1" ht="25.5" x14ac:dyDescent="0.2">
      <c r="A272" s="123" t="s">
        <v>295</v>
      </c>
      <c r="B272" s="181">
        <v>510</v>
      </c>
      <c r="C272" s="144" t="s">
        <v>101</v>
      </c>
      <c r="D272" s="144" t="s">
        <v>35</v>
      </c>
      <c r="E272" s="144" t="s">
        <v>201</v>
      </c>
      <c r="F272" s="144" t="s">
        <v>33</v>
      </c>
      <c r="G272" s="126">
        <v>14040.46</v>
      </c>
    </row>
    <row r="273" spans="1:254" s="163" customFormat="1" ht="25.5" x14ac:dyDescent="0.2">
      <c r="A273" s="123" t="s">
        <v>295</v>
      </c>
      <c r="B273" s="181">
        <v>510</v>
      </c>
      <c r="C273" s="144" t="s">
        <v>101</v>
      </c>
      <c r="D273" s="144" t="s">
        <v>35</v>
      </c>
      <c r="E273" s="144" t="s">
        <v>192</v>
      </c>
      <c r="F273" s="144" t="s">
        <v>33</v>
      </c>
      <c r="G273" s="131">
        <v>1641.03</v>
      </c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  <c r="FT273" s="87"/>
      <c r="FU273" s="87"/>
      <c r="FV273" s="87"/>
      <c r="FW273" s="87"/>
      <c r="FX273" s="87"/>
      <c r="FY273" s="87"/>
      <c r="FZ273" s="87"/>
      <c r="GA273" s="87"/>
      <c r="GB273" s="87"/>
      <c r="GC273" s="87"/>
      <c r="GD273" s="87"/>
      <c r="GE273" s="87"/>
      <c r="GF273" s="87"/>
      <c r="GG273" s="87"/>
      <c r="GH273" s="87"/>
      <c r="GI273" s="87"/>
      <c r="GJ273" s="87"/>
      <c r="GK273" s="87"/>
      <c r="GL273" s="87"/>
      <c r="GM273" s="87"/>
      <c r="GN273" s="87"/>
      <c r="GO273" s="87"/>
      <c r="GP273" s="87"/>
      <c r="GQ273" s="87"/>
      <c r="GR273" s="87"/>
      <c r="GS273" s="87"/>
      <c r="GT273" s="87"/>
      <c r="GU273" s="87"/>
      <c r="GV273" s="87"/>
      <c r="GW273" s="87"/>
      <c r="GX273" s="87"/>
      <c r="GY273" s="87"/>
      <c r="GZ273" s="87"/>
      <c r="HA273" s="87"/>
      <c r="HB273" s="87"/>
      <c r="HC273" s="87"/>
      <c r="HD273" s="87"/>
      <c r="HE273" s="87"/>
      <c r="HF273" s="87"/>
      <c r="HG273" s="87"/>
      <c r="HH273" s="87"/>
      <c r="HI273" s="87"/>
      <c r="HJ273" s="87"/>
      <c r="HK273" s="87"/>
      <c r="HL273" s="87"/>
      <c r="HM273" s="87"/>
      <c r="HN273" s="87"/>
      <c r="HO273" s="87"/>
      <c r="HP273" s="87"/>
      <c r="HQ273" s="87"/>
      <c r="HR273" s="87"/>
      <c r="HS273" s="87"/>
      <c r="HT273" s="87"/>
      <c r="HU273" s="87"/>
      <c r="HV273" s="87"/>
      <c r="HW273" s="87"/>
      <c r="HX273" s="87"/>
      <c r="HY273" s="87"/>
      <c r="HZ273" s="87"/>
      <c r="IA273" s="87"/>
      <c r="IB273" s="87"/>
      <c r="IC273" s="87"/>
      <c r="ID273" s="87"/>
      <c r="IE273" s="87"/>
      <c r="IF273" s="87"/>
      <c r="IG273" s="87"/>
      <c r="IH273" s="87"/>
      <c r="II273" s="87"/>
      <c r="IJ273" s="87"/>
      <c r="IK273" s="87"/>
      <c r="IL273" s="87"/>
      <c r="IM273" s="87"/>
      <c r="IN273" s="87"/>
      <c r="IO273" s="87"/>
      <c r="IP273" s="87"/>
      <c r="IQ273" s="87"/>
      <c r="IR273" s="87"/>
      <c r="IS273" s="87"/>
      <c r="IT273" s="87"/>
    </row>
    <row r="274" spans="1:254" s="163" customFormat="1" ht="25.5" x14ac:dyDescent="0.2">
      <c r="A274" s="123" t="s">
        <v>97</v>
      </c>
      <c r="B274" s="181">
        <v>510</v>
      </c>
      <c r="C274" s="144" t="s">
        <v>101</v>
      </c>
      <c r="D274" s="144" t="s">
        <v>35</v>
      </c>
      <c r="E274" s="144" t="s">
        <v>192</v>
      </c>
      <c r="F274" s="144" t="s">
        <v>98</v>
      </c>
      <c r="G274" s="131">
        <v>390.97</v>
      </c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  <c r="FT274" s="87"/>
      <c r="FU274" s="87"/>
      <c r="FV274" s="87"/>
      <c r="FW274" s="87"/>
      <c r="FX274" s="87"/>
      <c r="FY274" s="87"/>
      <c r="FZ274" s="87"/>
      <c r="GA274" s="87"/>
      <c r="GB274" s="87"/>
      <c r="GC274" s="87"/>
      <c r="GD274" s="87"/>
      <c r="GE274" s="87"/>
      <c r="GF274" s="87"/>
      <c r="GG274" s="87"/>
      <c r="GH274" s="87"/>
      <c r="GI274" s="87"/>
      <c r="GJ274" s="87"/>
      <c r="GK274" s="87"/>
      <c r="GL274" s="87"/>
      <c r="GM274" s="87"/>
      <c r="GN274" s="87"/>
      <c r="GO274" s="87"/>
      <c r="GP274" s="87"/>
      <c r="GQ274" s="87"/>
      <c r="GR274" s="87"/>
      <c r="GS274" s="87"/>
      <c r="GT274" s="87"/>
      <c r="GU274" s="87"/>
      <c r="GV274" s="87"/>
      <c r="GW274" s="87"/>
      <c r="GX274" s="87"/>
      <c r="GY274" s="87"/>
      <c r="GZ274" s="87"/>
      <c r="HA274" s="87"/>
      <c r="HB274" s="87"/>
      <c r="HC274" s="87"/>
      <c r="HD274" s="87"/>
      <c r="HE274" s="87"/>
      <c r="HF274" s="87"/>
      <c r="HG274" s="87"/>
      <c r="HH274" s="87"/>
      <c r="HI274" s="87"/>
      <c r="HJ274" s="87"/>
      <c r="HK274" s="87"/>
      <c r="HL274" s="87"/>
      <c r="HM274" s="87"/>
      <c r="HN274" s="87"/>
      <c r="HO274" s="87"/>
      <c r="HP274" s="87"/>
      <c r="HQ274" s="87"/>
      <c r="HR274" s="87"/>
      <c r="HS274" s="87"/>
      <c r="HT274" s="87"/>
      <c r="HU274" s="87"/>
      <c r="HV274" s="87"/>
      <c r="HW274" s="87"/>
      <c r="HX274" s="87"/>
      <c r="HY274" s="87"/>
      <c r="HZ274" s="87"/>
      <c r="IA274" s="87"/>
      <c r="IB274" s="87"/>
      <c r="IC274" s="87"/>
      <c r="ID274" s="87"/>
      <c r="IE274" s="87"/>
      <c r="IF274" s="87"/>
      <c r="IG274" s="87"/>
      <c r="IH274" s="87"/>
      <c r="II274" s="87"/>
      <c r="IJ274" s="87"/>
      <c r="IK274" s="87"/>
      <c r="IL274" s="87"/>
      <c r="IM274" s="87"/>
      <c r="IN274" s="87"/>
      <c r="IO274" s="87"/>
      <c r="IP274" s="87"/>
      <c r="IQ274" s="87"/>
      <c r="IR274" s="87"/>
      <c r="IS274" s="87"/>
      <c r="IT274" s="87"/>
    </row>
    <row r="275" spans="1:254" ht="25.5" x14ac:dyDescent="0.2">
      <c r="A275" s="123" t="s">
        <v>295</v>
      </c>
      <c r="B275" s="181">
        <v>510</v>
      </c>
      <c r="C275" s="144" t="s">
        <v>101</v>
      </c>
      <c r="D275" s="144" t="s">
        <v>35</v>
      </c>
      <c r="E275" s="144" t="s">
        <v>202</v>
      </c>
      <c r="F275" s="144" t="s">
        <v>33</v>
      </c>
      <c r="G275" s="131">
        <v>3542</v>
      </c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  <c r="FT275" s="87"/>
      <c r="FU275" s="87"/>
      <c r="FV275" s="87"/>
      <c r="FW275" s="87"/>
      <c r="FX275" s="87"/>
      <c r="FY275" s="87"/>
      <c r="FZ275" s="87"/>
      <c r="GA275" s="87"/>
      <c r="GB275" s="87"/>
      <c r="GC275" s="87"/>
      <c r="GD275" s="87"/>
      <c r="GE275" s="87"/>
      <c r="GF275" s="87"/>
      <c r="GG275" s="87"/>
      <c r="GH275" s="87"/>
      <c r="GI275" s="87"/>
      <c r="GJ275" s="87"/>
      <c r="GK275" s="87"/>
      <c r="GL275" s="87"/>
      <c r="GM275" s="87"/>
      <c r="GN275" s="87"/>
      <c r="GO275" s="87"/>
      <c r="GP275" s="87"/>
      <c r="GQ275" s="87"/>
      <c r="GR275" s="87"/>
      <c r="GS275" s="87"/>
      <c r="GT275" s="87"/>
      <c r="GU275" s="87"/>
      <c r="GV275" s="87"/>
      <c r="GW275" s="87"/>
      <c r="GX275" s="87"/>
      <c r="GY275" s="87"/>
      <c r="GZ275" s="87"/>
      <c r="HA275" s="87"/>
      <c r="HB275" s="87"/>
      <c r="HC275" s="87"/>
      <c r="HD275" s="87"/>
      <c r="HE275" s="87"/>
      <c r="HF275" s="87"/>
      <c r="HG275" s="87"/>
      <c r="HH275" s="87"/>
      <c r="HI275" s="87"/>
      <c r="HJ275" s="87"/>
      <c r="HK275" s="87"/>
      <c r="HL275" s="87"/>
      <c r="HM275" s="87"/>
      <c r="HN275" s="87"/>
      <c r="HO275" s="87"/>
      <c r="HP275" s="87"/>
      <c r="HQ275" s="87"/>
      <c r="HR275" s="87"/>
      <c r="HS275" s="87"/>
      <c r="HT275" s="87"/>
      <c r="HU275" s="87"/>
      <c r="HV275" s="87"/>
      <c r="HW275" s="87"/>
      <c r="HX275" s="87"/>
      <c r="HY275" s="87"/>
      <c r="HZ275" s="87"/>
      <c r="IA275" s="87"/>
      <c r="IB275" s="87"/>
      <c r="IC275" s="87"/>
      <c r="ID275" s="87"/>
      <c r="IE275" s="87"/>
      <c r="IF275" s="87"/>
      <c r="IG275" s="87"/>
      <c r="IH275" s="87"/>
      <c r="II275" s="87"/>
      <c r="IJ275" s="87"/>
      <c r="IK275" s="87"/>
      <c r="IL275" s="87"/>
      <c r="IM275" s="87"/>
      <c r="IN275" s="87"/>
      <c r="IO275" s="87"/>
      <c r="IP275" s="87"/>
      <c r="IQ275" s="87"/>
      <c r="IR275" s="87"/>
      <c r="IS275" s="87"/>
      <c r="IT275" s="87"/>
    </row>
    <row r="276" spans="1:254" ht="51" x14ac:dyDescent="0.2">
      <c r="A276" s="123" t="s">
        <v>294</v>
      </c>
      <c r="B276" s="181">
        <v>510</v>
      </c>
      <c r="C276" s="144" t="s">
        <v>101</v>
      </c>
      <c r="D276" s="144" t="s">
        <v>35</v>
      </c>
      <c r="E276" s="144" t="s">
        <v>203</v>
      </c>
      <c r="F276" s="144" t="s">
        <v>27</v>
      </c>
      <c r="G276" s="131">
        <v>1310</v>
      </c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  <c r="FT276" s="87"/>
      <c r="FU276" s="87"/>
      <c r="FV276" s="87"/>
      <c r="FW276" s="87"/>
      <c r="FX276" s="87"/>
      <c r="FY276" s="87"/>
      <c r="FZ276" s="87"/>
      <c r="GA276" s="87"/>
      <c r="GB276" s="87"/>
      <c r="GC276" s="87"/>
      <c r="GD276" s="87"/>
      <c r="GE276" s="87"/>
      <c r="GF276" s="87"/>
      <c r="GG276" s="87"/>
      <c r="GH276" s="87"/>
      <c r="GI276" s="87"/>
      <c r="GJ276" s="87"/>
      <c r="GK276" s="87"/>
      <c r="GL276" s="87"/>
      <c r="GM276" s="87"/>
      <c r="GN276" s="87"/>
      <c r="GO276" s="87"/>
      <c r="GP276" s="87"/>
      <c r="GQ276" s="87"/>
      <c r="GR276" s="87"/>
      <c r="GS276" s="87"/>
      <c r="GT276" s="87"/>
      <c r="GU276" s="87"/>
      <c r="GV276" s="87"/>
      <c r="GW276" s="87"/>
      <c r="GX276" s="87"/>
      <c r="GY276" s="87"/>
      <c r="GZ276" s="87"/>
      <c r="HA276" s="87"/>
      <c r="HB276" s="87"/>
      <c r="HC276" s="87"/>
      <c r="HD276" s="87"/>
      <c r="HE276" s="87"/>
      <c r="HF276" s="87"/>
      <c r="HG276" s="87"/>
      <c r="HH276" s="87"/>
      <c r="HI276" s="87"/>
      <c r="HJ276" s="87"/>
      <c r="HK276" s="87"/>
      <c r="HL276" s="87"/>
      <c r="HM276" s="87"/>
      <c r="HN276" s="87"/>
      <c r="HO276" s="87"/>
      <c r="HP276" s="87"/>
      <c r="HQ276" s="87"/>
      <c r="HR276" s="87"/>
      <c r="HS276" s="87"/>
      <c r="HT276" s="87"/>
      <c r="HU276" s="87"/>
      <c r="HV276" s="87"/>
      <c r="HW276" s="87"/>
      <c r="HX276" s="87"/>
      <c r="HY276" s="87"/>
      <c r="HZ276" s="87"/>
      <c r="IA276" s="87"/>
      <c r="IB276" s="87"/>
      <c r="IC276" s="87"/>
      <c r="ID276" s="87"/>
      <c r="IE276" s="87"/>
      <c r="IF276" s="87"/>
      <c r="IG276" s="87"/>
      <c r="IH276" s="87"/>
      <c r="II276" s="87"/>
      <c r="IJ276" s="87"/>
      <c r="IK276" s="87"/>
      <c r="IL276" s="87"/>
      <c r="IM276" s="87"/>
      <c r="IN276" s="87"/>
      <c r="IO276" s="87"/>
      <c r="IP276" s="87"/>
      <c r="IQ276" s="87"/>
      <c r="IR276" s="87"/>
      <c r="IS276" s="87"/>
      <c r="IT276" s="87"/>
    </row>
    <row r="277" spans="1:254" ht="25.5" x14ac:dyDescent="0.2">
      <c r="A277" s="123" t="s">
        <v>295</v>
      </c>
      <c r="B277" s="181">
        <v>510</v>
      </c>
      <c r="C277" s="144" t="s">
        <v>101</v>
      </c>
      <c r="D277" s="144" t="s">
        <v>35</v>
      </c>
      <c r="E277" s="144" t="s">
        <v>203</v>
      </c>
      <c r="F277" s="144" t="s">
        <v>33</v>
      </c>
      <c r="G277" s="131">
        <v>30738.76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/>
      <c r="HN277" s="87"/>
      <c r="HO277" s="87"/>
      <c r="HP277" s="87"/>
      <c r="HQ277" s="87"/>
      <c r="HR277" s="87"/>
      <c r="HS277" s="87"/>
      <c r="HT277" s="87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  <c r="IG277" s="87"/>
      <c r="IH277" s="87"/>
      <c r="II277" s="87"/>
      <c r="IJ277" s="87"/>
      <c r="IK277" s="87"/>
      <c r="IL277" s="87"/>
      <c r="IM277" s="87"/>
      <c r="IN277" s="87"/>
      <c r="IO277" s="87"/>
      <c r="IP277" s="87"/>
      <c r="IQ277" s="87"/>
      <c r="IR277" s="87"/>
      <c r="IS277" s="87"/>
      <c r="IT277" s="87"/>
    </row>
    <row r="278" spans="1:254" s="127" customFormat="1" ht="15.75" x14ac:dyDescent="0.25">
      <c r="A278" s="109" t="s">
        <v>204</v>
      </c>
      <c r="B278" s="111" t="s">
        <v>293</v>
      </c>
      <c r="C278" s="154" t="s">
        <v>205</v>
      </c>
      <c r="D278" s="154"/>
      <c r="E278" s="154"/>
      <c r="F278" s="154"/>
      <c r="G278" s="155">
        <f>SUM(G279+G284)</f>
        <v>11527.61</v>
      </c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  <c r="FL278" s="95"/>
      <c r="FM278" s="95"/>
      <c r="FN278" s="95"/>
      <c r="FO278" s="95"/>
      <c r="FP278" s="95"/>
      <c r="FQ278" s="95"/>
      <c r="FR278" s="95"/>
      <c r="FS278" s="95"/>
      <c r="FT278" s="95"/>
      <c r="FU278" s="95"/>
      <c r="FV278" s="95"/>
      <c r="FW278" s="95"/>
      <c r="FX278" s="95"/>
      <c r="FY278" s="95"/>
      <c r="FZ278" s="95"/>
      <c r="GA278" s="95"/>
      <c r="GB278" s="95"/>
      <c r="GC278" s="95"/>
      <c r="GD278" s="95"/>
      <c r="GE278" s="95"/>
      <c r="GF278" s="95"/>
      <c r="GG278" s="95"/>
      <c r="GH278" s="95"/>
      <c r="GI278" s="95"/>
      <c r="GJ278" s="95"/>
      <c r="GK278" s="95"/>
      <c r="GL278" s="95"/>
      <c r="GM278" s="95"/>
      <c r="GN278" s="95"/>
      <c r="GO278" s="95"/>
      <c r="GP278" s="95"/>
      <c r="GQ278" s="95"/>
      <c r="GR278" s="95"/>
      <c r="GS278" s="95"/>
      <c r="GT278" s="95"/>
      <c r="GU278" s="95"/>
      <c r="GV278" s="95"/>
      <c r="GW278" s="95"/>
      <c r="GX278" s="95"/>
      <c r="GY278" s="95"/>
      <c r="GZ278" s="95"/>
      <c r="HA278" s="95"/>
      <c r="HB278" s="95"/>
      <c r="HC278" s="95"/>
      <c r="HD278" s="95"/>
      <c r="HE278" s="95"/>
      <c r="HF278" s="95"/>
      <c r="HG278" s="95"/>
      <c r="HH278" s="95"/>
      <c r="HI278" s="95"/>
      <c r="HJ278" s="95"/>
      <c r="HK278" s="95"/>
      <c r="HL278" s="95"/>
      <c r="HM278" s="95"/>
      <c r="HN278" s="95"/>
      <c r="HO278" s="95"/>
      <c r="HP278" s="95"/>
      <c r="HQ278" s="95"/>
      <c r="HR278" s="95"/>
      <c r="HS278" s="95"/>
      <c r="HT278" s="95"/>
      <c r="HU278" s="95"/>
      <c r="HV278" s="95"/>
      <c r="HW278" s="95"/>
      <c r="HX278" s="95"/>
      <c r="HY278" s="95"/>
      <c r="HZ278" s="95"/>
      <c r="IA278" s="95"/>
      <c r="IB278" s="95"/>
      <c r="IC278" s="95"/>
      <c r="ID278" s="95"/>
      <c r="IE278" s="95"/>
      <c r="IF278" s="95"/>
      <c r="IG278" s="95"/>
      <c r="IH278" s="95"/>
      <c r="II278" s="95"/>
      <c r="IJ278" s="95"/>
      <c r="IK278" s="95"/>
      <c r="IL278" s="95"/>
      <c r="IM278" s="95"/>
      <c r="IN278" s="95"/>
      <c r="IO278" s="95"/>
      <c r="IP278" s="95"/>
      <c r="IQ278" s="95"/>
      <c r="IR278" s="95"/>
      <c r="IS278" s="95"/>
      <c r="IT278" s="95"/>
    </row>
    <row r="279" spans="1:254" ht="14.25" x14ac:dyDescent="0.2">
      <c r="A279" s="138" t="s">
        <v>206</v>
      </c>
      <c r="B279" s="111" t="s">
        <v>293</v>
      </c>
      <c r="C279" s="111" t="s">
        <v>205</v>
      </c>
      <c r="D279" s="111" t="s">
        <v>20</v>
      </c>
      <c r="E279" s="114" t="s">
        <v>207</v>
      </c>
      <c r="F279" s="111"/>
      <c r="G279" s="112">
        <f>SUM(G280)</f>
        <v>2100</v>
      </c>
    </row>
    <row r="280" spans="1:254" ht="27" x14ac:dyDescent="0.25">
      <c r="A280" s="118" t="s">
        <v>208</v>
      </c>
      <c r="B280" s="133" t="s">
        <v>293</v>
      </c>
      <c r="C280" s="133" t="s">
        <v>205</v>
      </c>
      <c r="D280" s="133" t="s">
        <v>20</v>
      </c>
      <c r="E280" s="133" t="s">
        <v>207</v>
      </c>
      <c r="F280" s="133"/>
      <c r="G280" s="121">
        <f>SUM(G281)</f>
        <v>2100</v>
      </c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49"/>
      <c r="BS280" s="149"/>
      <c r="BT280" s="149"/>
      <c r="BU280" s="149"/>
      <c r="BV280" s="149"/>
      <c r="BW280" s="149"/>
      <c r="BX280" s="149"/>
      <c r="BY280" s="149"/>
      <c r="BZ280" s="149"/>
      <c r="CA280" s="149"/>
      <c r="CB280" s="149"/>
      <c r="CC280" s="149"/>
      <c r="CD280" s="149"/>
      <c r="CE280" s="149"/>
      <c r="CF280" s="149"/>
      <c r="CG280" s="149"/>
      <c r="CH280" s="149"/>
      <c r="CI280" s="149"/>
      <c r="CJ280" s="149"/>
      <c r="CK280" s="149"/>
      <c r="CL280" s="149"/>
      <c r="CM280" s="149"/>
      <c r="CN280" s="149"/>
      <c r="CO280" s="149"/>
      <c r="CP280" s="149"/>
      <c r="CQ280" s="149"/>
      <c r="CR280" s="149"/>
      <c r="CS280" s="149"/>
      <c r="CT280" s="149"/>
      <c r="CU280" s="149"/>
      <c r="CV280" s="149"/>
      <c r="CW280" s="149"/>
      <c r="CX280" s="149"/>
      <c r="CY280" s="149"/>
      <c r="CZ280" s="149"/>
      <c r="DA280" s="149"/>
      <c r="DB280" s="149"/>
      <c r="DC280" s="149"/>
      <c r="DD280" s="149"/>
      <c r="DE280" s="149"/>
      <c r="DF280" s="149"/>
      <c r="DG280" s="149"/>
      <c r="DH280" s="149"/>
      <c r="DI280" s="149"/>
      <c r="DJ280" s="149"/>
      <c r="DK280" s="149"/>
      <c r="DL280" s="149"/>
      <c r="DM280" s="149"/>
      <c r="DN280" s="149"/>
      <c r="DO280" s="149"/>
      <c r="DP280" s="149"/>
      <c r="DQ280" s="149"/>
      <c r="DR280" s="149"/>
      <c r="DS280" s="149"/>
      <c r="DT280" s="149"/>
      <c r="DU280" s="149"/>
      <c r="DV280" s="149"/>
      <c r="DW280" s="149"/>
      <c r="DX280" s="149"/>
      <c r="DY280" s="149"/>
      <c r="DZ280" s="149"/>
      <c r="EA280" s="149"/>
      <c r="EB280" s="149"/>
      <c r="EC280" s="149"/>
      <c r="ED280" s="149"/>
      <c r="EE280" s="149"/>
      <c r="EF280" s="149"/>
      <c r="EG280" s="149"/>
      <c r="EH280" s="149"/>
      <c r="EI280" s="149"/>
      <c r="EJ280" s="149"/>
      <c r="EK280" s="149"/>
      <c r="EL280" s="149"/>
      <c r="EM280" s="149"/>
      <c r="EN280" s="149"/>
      <c r="EO280" s="149"/>
      <c r="EP280" s="149"/>
      <c r="EQ280" s="149"/>
      <c r="ER280" s="149"/>
      <c r="ES280" s="149"/>
      <c r="ET280" s="149"/>
      <c r="EU280" s="149"/>
      <c r="EV280" s="149"/>
      <c r="EW280" s="149"/>
      <c r="EX280" s="149"/>
      <c r="EY280" s="149"/>
      <c r="EZ280" s="149"/>
      <c r="FA280" s="149"/>
      <c r="FB280" s="149"/>
      <c r="FC280" s="149"/>
      <c r="FD280" s="149"/>
      <c r="FE280" s="149"/>
      <c r="FF280" s="149"/>
      <c r="FG280" s="149"/>
      <c r="FH280" s="149"/>
      <c r="FI280" s="149"/>
      <c r="FJ280" s="149"/>
      <c r="FK280" s="149"/>
      <c r="FL280" s="149"/>
      <c r="FM280" s="149"/>
      <c r="FN280" s="149"/>
      <c r="FO280" s="149"/>
      <c r="FP280" s="149"/>
      <c r="FQ280" s="149"/>
      <c r="FR280" s="149"/>
      <c r="FS280" s="149"/>
      <c r="FT280" s="149"/>
      <c r="FU280" s="149"/>
      <c r="FV280" s="149"/>
      <c r="FW280" s="149"/>
      <c r="FX280" s="149"/>
      <c r="FY280" s="149"/>
      <c r="FZ280" s="149"/>
      <c r="GA280" s="149"/>
      <c r="GB280" s="149"/>
      <c r="GC280" s="149"/>
      <c r="GD280" s="149"/>
      <c r="GE280" s="149"/>
      <c r="GF280" s="149"/>
      <c r="GG280" s="149"/>
      <c r="GH280" s="149"/>
      <c r="GI280" s="149"/>
      <c r="GJ280" s="149"/>
      <c r="GK280" s="149"/>
      <c r="GL280" s="149"/>
      <c r="GM280" s="149"/>
      <c r="GN280" s="149"/>
      <c r="GO280" s="149"/>
      <c r="GP280" s="149"/>
      <c r="GQ280" s="149"/>
      <c r="GR280" s="149"/>
      <c r="GS280" s="149"/>
      <c r="GT280" s="149"/>
      <c r="GU280" s="149"/>
      <c r="GV280" s="149"/>
      <c r="GW280" s="149"/>
      <c r="GX280" s="149"/>
      <c r="GY280" s="149"/>
      <c r="GZ280" s="149"/>
      <c r="HA280" s="149"/>
      <c r="HB280" s="149"/>
      <c r="HC280" s="149"/>
      <c r="HD280" s="149"/>
      <c r="HE280" s="149"/>
      <c r="HF280" s="149"/>
      <c r="HG280" s="149"/>
      <c r="HH280" s="149"/>
      <c r="HI280" s="149"/>
      <c r="HJ280" s="149"/>
      <c r="HK280" s="149"/>
      <c r="HL280" s="149"/>
      <c r="HM280" s="149"/>
      <c r="HN280" s="149"/>
      <c r="HO280" s="149"/>
      <c r="HP280" s="149"/>
      <c r="HQ280" s="149"/>
      <c r="HR280" s="149"/>
      <c r="HS280" s="149"/>
      <c r="HT280" s="149"/>
      <c r="HU280" s="149"/>
      <c r="HV280" s="149"/>
      <c r="HW280" s="149"/>
      <c r="HX280" s="149"/>
      <c r="HY280" s="149"/>
      <c r="HZ280" s="149"/>
      <c r="IA280" s="149"/>
      <c r="IB280" s="149"/>
      <c r="IC280" s="149"/>
      <c r="ID280" s="149"/>
      <c r="IE280" s="149"/>
      <c r="IF280" s="149"/>
      <c r="IG280" s="149"/>
      <c r="IH280" s="149"/>
      <c r="II280" s="149"/>
      <c r="IJ280" s="149"/>
      <c r="IK280" s="149"/>
      <c r="IL280" s="149"/>
      <c r="IM280" s="149"/>
      <c r="IN280" s="149"/>
      <c r="IO280" s="149"/>
      <c r="IP280" s="149"/>
      <c r="IQ280" s="149"/>
      <c r="IR280" s="149"/>
      <c r="IS280" s="149"/>
      <c r="IT280" s="149"/>
    </row>
    <row r="281" spans="1:254" ht="38.25" x14ac:dyDescent="0.2">
      <c r="A281" s="84" t="s">
        <v>209</v>
      </c>
      <c r="B281" s="135" t="s">
        <v>293</v>
      </c>
      <c r="C281" s="135" t="s">
        <v>205</v>
      </c>
      <c r="D281" s="135" t="s">
        <v>20</v>
      </c>
      <c r="E281" s="135" t="s">
        <v>207</v>
      </c>
      <c r="F281" s="135"/>
      <c r="G281" s="126">
        <f>SUM(G283+G282)</f>
        <v>2100</v>
      </c>
    </row>
    <row r="282" spans="1:254" ht="25.5" x14ac:dyDescent="0.2">
      <c r="A282" s="123" t="s">
        <v>295</v>
      </c>
      <c r="B282" s="144" t="s">
        <v>293</v>
      </c>
      <c r="C282" s="144" t="s">
        <v>205</v>
      </c>
      <c r="D282" s="144" t="s">
        <v>20</v>
      </c>
      <c r="E282" s="144" t="s">
        <v>207</v>
      </c>
      <c r="F282" s="144" t="s">
        <v>33</v>
      </c>
      <c r="G282" s="131">
        <v>10</v>
      </c>
    </row>
    <row r="283" spans="1:254" x14ac:dyDescent="0.2">
      <c r="A283" s="128" t="s">
        <v>178</v>
      </c>
      <c r="B283" s="144" t="s">
        <v>293</v>
      </c>
      <c r="C283" s="130" t="s">
        <v>205</v>
      </c>
      <c r="D283" s="130" t="s">
        <v>20</v>
      </c>
      <c r="E283" s="130" t="s">
        <v>207</v>
      </c>
      <c r="F283" s="130" t="s">
        <v>179</v>
      </c>
      <c r="G283" s="131">
        <v>2090</v>
      </c>
    </row>
    <row r="284" spans="1:254" ht="14.25" x14ac:dyDescent="0.2">
      <c r="A284" s="132" t="s">
        <v>210</v>
      </c>
      <c r="B284" s="114" t="s">
        <v>293</v>
      </c>
      <c r="C284" s="139" t="s">
        <v>205</v>
      </c>
      <c r="D284" s="139" t="s">
        <v>22</v>
      </c>
      <c r="E284" s="139"/>
      <c r="F284" s="139"/>
      <c r="G284" s="112">
        <f>SUM(G285)</f>
        <v>9427.61</v>
      </c>
    </row>
    <row r="285" spans="1:254" s="127" customFormat="1" ht="13.5" x14ac:dyDescent="0.25">
      <c r="A285" s="118" t="s">
        <v>211</v>
      </c>
      <c r="B285" s="133" t="s">
        <v>293</v>
      </c>
      <c r="C285" s="120" t="s">
        <v>205</v>
      </c>
      <c r="D285" s="120" t="s">
        <v>22</v>
      </c>
      <c r="E285" s="120" t="s">
        <v>329</v>
      </c>
      <c r="F285" s="120"/>
      <c r="G285" s="121">
        <f>SUM(G286)</f>
        <v>9427.61</v>
      </c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  <c r="FL285" s="95"/>
      <c r="FM285" s="95"/>
      <c r="FN285" s="95"/>
      <c r="FO285" s="95"/>
      <c r="FP285" s="95"/>
      <c r="FQ285" s="95"/>
      <c r="FR285" s="95"/>
      <c r="FS285" s="95"/>
      <c r="FT285" s="95"/>
      <c r="FU285" s="95"/>
      <c r="FV285" s="95"/>
      <c r="FW285" s="95"/>
      <c r="FX285" s="95"/>
      <c r="FY285" s="95"/>
      <c r="FZ285" s="95"/>
      <c r="GA285" s="95"/>
      <c r="GB285" s="95"/>
      <c r="GC285" s="95"/>
      <c r="GD285" s="95"/>
      <c r="GE285" s="95"/>
      <c r="GF285" s="95"/>
      <c r="GG285" s="95"/>
      <c r="GH285" s="95"/>
      <c r="GI285" s="95"/>
      <c r="GJ285" s="95"/>
      <c r="GK285" s="95"/>
      <c r="GL285" s="95"/>
      <c r="GM285" s="95"/>
      <c r="GN285" s="95"/>
      <c r="GO285" s="95"/>
      <c r="GP285" s="95"/>
      <c r="GQ285" s="95"/>
      <c r="GR285" s="95"/>
      <c r="GS285" s="95"/>
      <c r="GT285" s="95"/>
      <c r="GU285" s="95"/>
      <c r="GV285" s="95"/>
      <c r="GW285" s="95"/>
      <c r="GX285" s="95"/>
      <c r="GY285" s="95"/>
      <c r="GZ285" s="95"/>
      <c r="HA285" s="95"/>
      <c r="HB285" s="95"/>
      <c r="HC285" s="95"/>
      <c r="HD285" s="95"/>
      <c r="HE285" s="95"/>
      <c r="HF285" s="95"/>
      <c r="HG285" s="95"/>
      <c r="HH285" s="95"/>
      <c r="HI285" s="95"/>
      <c r="HJ285" s="95"/>
      <c r="HK285" s="95"/>
      <c r="HL285" s="95"/>
      <c r="HM285" s="95"/>
      <c r="HN285" s="95"/>
      <c r="HO285" s="95"/>
      <c r="HP285" s="95"/>
      <c r="HQ285" s="95"/>
      <c r="HR285" s="95"/>
      <c r="HS285" s="95"/>
      <c r="HT285" s="95"/>
      <c r="HU285" s="95"/>
      <c r="HV285" s="95"/>
      <c r="HW285" s="95"/>
      <c r="HX285" s="95"/>
      <c r="HY285" s="95"/>
      <c r="HZ285" s="95"/>
      <c r="IA285" s="95"/>
      <c r="IB285" s="95"/>
      <c r="IC285" s="95"/>
      <c r="ID285" s="95"/>
      <c r="IE285" s="95"/>
      <c r="IF285" s="95"/>
      <c r="IG285" s="95"/>
      <c r="IH285" s="95"/>
      <c r="II285" s="95"/>
      <c r="IJ285" s="95"/>
      <c r="IK285" s="95"/>
      <c r="IL285" s="95"/>
      <c r="IM285" s="95"/>
      <c r="IN285" s="95"/>
      <c r="IO285" s="95"/>
      <c r="IP285" s="95"/>
      <c r="IQ285" s="95"/>
      <c r="IR285" s="95"/>
      <c r="IS285" s="95"/>
      <c r="IT285" s="95"/>
    </row>
    <row r="286" spans="1:254" s="127" customFormat="1" x14ac:dyDescent="0.2">
      <c r="A286" s="128" t="s">
        <v>213</v>
      </c>
      <c r="B286" s="148" t="s">
        <v>293</v>
      </c>
      <c r="C286" s="130" t="s">
        <v>205</v>
      </c>
      <c r="D286" s="130" t="s">
        <v>22</v>
      </c>
      <c r="E286" s="130" t="s">
        <v>330</v>
      </c>
      <c r="F286" s="130"/>
      <c r="G286" s="131">
        <f>SUM(G287)</f>
        <v>9427.61</v>
      </c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  <c r="FL286" s="95"/>
      <c r="FM286" s="95"/>
      <c r="FN286" s="95"/>
      <c r="FO286" s="95"/>
      <c r="FP286" s="95"/>
      <c r="FQ286" s="95"/>
      <c r="FR286" s="95"/>
      <c r="FS286" s="95"/>
      <c r="FT286" s="95"/>
      <c r="FU286" s="95"/>
      <c r="FV286" s="95"/>
      <c r="FW286" s="95"/>
      <c r="FX286" s="95"/>
      <c r="FY286" s="95"/>
      <c r="FZ286" s="95"/>
      <c r="GA286" s="95"/>
      <c r="GB286" s="95"/>
      <c r="GC286" s="95"/>
      <c r="GD286" s="95"/>
      <c r="GE286" s="95"/>
      <c r="GF286" s="95"/>
      <c r="GG286" s="95"/>
      <c r="GH286" s="95"/>
      <c r="GI286" s="95"/>
      <c r="GJ286" s="95"/>
      <c r="GK286" s="95"/>
      <c r="GL286" s="95"/>
      <c r="GM286" s="95"/>
      <c r="GN286" s="95"/>
      <c r="GO286" s="95"/>
      <c r="GP286" s="95"/>
      <c r="GQ286" s="95"/>
      <c r="GR286" s="95"/>
      <c r="GS286" s="95"/>
      <c r="GT286" s="95"/>
      <c r="GU286" s="95"/>
      <c r="GV286" s="95"/>
      <c r="GW286" s="95"/>
      <c r="GX286" s="95"/>
      <c r="GY286" s="95"/>
      <c r="GZ286" s="95"/>
      <c r="HA286" s="95"/>
      <c r="HB286" s="95"/>
      <c r="HC286" s="95"/>
      <c r="HD286" s="95"/>
      <c r="HE286" s="95"/>
      <c r="HF286" s="95"/>
      <c r="HG286" s="95"/>
      <c r="HH286" s="95"/>
      <c r="HI286" s="95"/>
      <c r="HJ286" s="95"/>
      <c r="HK286" s="95"/>
      <c r="HL286" s="95"/>
      <c r="HM286" s="95"/>
      <c r="HN286" s="95"/>
      <c r="HO286" s="95"/>
      <c r="HP286" s="95"/>
      <c r="HQ286" s="95"/>
      <c r="HR286" s="95"/>
      <c r="HS286" s="95"/>
      <c r="HT286" s="95"/>
      <c r="HU286" s="95"/>
      <c r="HV286" s="95"/>
      <c r="HW286" s="95"/>
      <c r="HX286" s="95"/>
      <c r="HY286" s="95"/>
      <c r="HZ286" s="95"/>
      <c r="IA286" s="95"/>
      <c r="IB286" s="95"/>
      <c r="IC286" s="95"/>
      <c r="ID286" s="95"/>
      <c r="IE286" s="95"/>
      <c r="IF286" s="95"/>
      <c r="IG286" s="95"/>
      <c r="IH286" s="95"/>
      <c r="II286" s="95"/>
      <c r="IJ286" s="95"/>
      <c r="IK286" s="95"/>
      <c r="IL286" s="95"/>
      <c r="IM286" s="95"/>
      <c r="IN286" s="95"/>
      <c r="IO286" s="95"/>
      <c r="IP286" s="95"/>
      <c r="IQ286" s="95"/>
      <c r="IR286" s="95"/>
      <c r="IS286" s="95"/>
      <c r="IT286" s="95"/>
    </row>
    <row r="287" spans="1:254" s="127" customFormat="1" ht="25.5" x14ac:dyDescent="0.2">
      <c r="A287" s="187" t="s">
        <v>97</v>
      </c>
      <c r="B287" s="125" t="s">
        <v>293</v>
      </c>
      <c r="C287" s="125" t="s">
        <v>205</v>
      </c>
      <c r="D287" s="125" t="s">
        <v>22</v>
      </c>
      <c r="E287" s="125" t="s">
        <v>329</v>
      </c>
      <c r="F287" s="125" t="s">
        <v>98</v>
      </c>
      <c r="G287" s="126">
        <v>9427.61</v>
      </c>
    </row>
    <row r="288" spans="1:254" ht="15.75" x14ac:dyDescent="0.25">
      <c r="A288" s="109" t="s">
        <v>248</v>
      </c>
      <c r="B288" s="174">
        <v>510</v>
      </c>
      <c r="C288" s="154" t="s">
        <v>52</v>
      </c>
      <c r="D288" s="154"/>
      <c r="E288" s="154"/>
      <c r="F288" s="154"/>
      <c r="G288" s="155">
        <f>SUM(G289+G296+G292)</f>
        <v>46784.97</v>
      </c>
    </row>
    <row r="289" spans="1:254" ht="15" x14ac:dyDescent="0.25">
      <c r="A289" s="168" t="s">
        <v>331</v>
      </c>
      <c r="B289" s="175">
        <v>510</v>
      </c>
      <c r="C289" s="165" t="s">
        <v>52</v>
      </c>
      <c r="D289" s="165" t="s">
        <v>20</v>
      </c>
      <c r="E289" s="165"/>
      <c r="F289" s="165"/>
      <c r="G289" s="166">
        <f>SUM(G290)</f>
        <v>4682</v>
      </c>
    </row>
    <row r="290" spans="1:254" ht="38.25" x14ac:dyDescent="0.2">
      <c r="A290" s="128" t="s">
        <v>332</v>
      </c>
      <c r="B290" s="188">
        <v>510</v>
      </c>
      <c r="C290" s="144" t="s">
        <v>52</v>
      </c>
      <c r="D290" s="144" t="s">
        <v>20</v>
      </c>
      <c r="E290" s="144" t="s">
        <v>251</v>
      </c>
      <c r="F290" s="144"/>
      <c r="G290" s="131">
        <f>SUM(G291)</f>
        <v>4682</v>
      </c>
    </row>
    <row r="291" spans="1:254" ht="25.5" x14ac:dyDescent="0.2">
      <c r="A291" s="123" t="s">
        <v>97</v>
      </c>
      <c r="B291" s="180">
        <v>510</v>
      </c>
      <c r="C291" s="135" t="s">
        <v>52</v>
      </c>
      <c r="D291" s="135" t="s">
        <v>20</v>
      </c>
      <c r="E291" s="135" t="s">
        <v>251</v>
      </c>
      <c r="F291" s="135" t="s">
        <v>98</v>
      </c>
      <c r="G291" s="126">
        <v>4682</v>
      </c>
    </row>
    <row r="292" spans="1:254" s="152" customFormat="1" ht="13.5" x14ac:dyDescent="0.25">
      <c r="A292" s="118" t="s">
        <v>281</v>
      </c>
      <c r="B292" s="175">
        <v>510</v>
      </c>
      <c r="C292" s="133" t="s">
        <v>52</v>
      </c>
      <c r="D292" s="133" t="s">
        <v>22</v>
      </c>
      <c r="E292" s="133"/>
      <c r="F292" s="133"/>
      <c r="G292" s="121">
        <f>SUM(G293)</f>
        <v>40702.97</v>
      </c>
    </row>
    <row r="293" spans="1:254" ht="38.25" x14ac:dyDescent="0.2">
      <c r="A293" s="128" t="s">
        <v>332</v>
      </c>
      <c r="B293" s="180">
        <v>510</v>
      </c>
      <c r="C293" s="135" t="s">
        <v>52</v>
      </c>
      <c r="D293" s="135" t="s">
        <v>22</v>
      </c>
      <c r="E293" s="135"/>
      <c r="F293" s="135"/>
      <c r="G293" s="126">
        <f>SUM(G294+G295)</f>
        <v>40702.97</v>
      </c>
    </row>
    <row r="294" spans="1:254" ht="29.25" customHeight="1" x14ac:dyDescent="0.2">
      <c r="A294" s="123" t="s">
        <v>318</v>
      </c>
      <c r="B294" s="180">
        <v>510</v>
      </c>
      <c r="C294" s="135" t="s">
        <v>52</v>
      </c>
      <c r="D294" s="135" t="s">
        <v>22</v>
      </c>
      <c r="E294" s="135" t="s">
        <v>251</v>
      </c>
      <c r="F294" s="135" t="s">
        <v>124</v>
      </c>
      <c r="G294" s="126">
        <v>9902.9699999999993</v>
      </c>
    </row>
    <row r="295" spans="1:254" ht="25.5" x14ac:dyDescent="0.2">
      <c r="A295" s="123" t="s">
        <v>318</v>
      </c>
      <c r="B295" s="180">
        <v>510</v>
      </c>
      <c r="C295" s="135" t="s">
        <v>52</v>
      </c>
      <c r="D295" s="135" t="s">
        <v>22</v>
      </c>
      <c r="E295" s="135" t="s">
        <v>254</v>
      </c>
      <c r="F295" s="135" t="s">
        <v>124</v>
      </c>
      <c r="G295" s="126">
        <v>30800</v>
      </c>
    </row>
    <row r="296" spans="1:254" ht="30" x14ac:dyDescent="0.25">
      <c r="A296" s="168" t="s">
        <v>252</v>
      </c>
      <c r="B296" s="175">
        <v>510</v>
      </c>
      <c r="C296" s="165" t="s">
        <v>52</v>
      </c>
      <c r="D296" s="165" t="s">
        <v>44</v>
      </c>
      <c r="E296" s="165"/>
      <c r="F296" s="165"/>
      <c r="G296" s="166">
        <f>SUM(G297)</f>
        <v>1400</v>
      </c>
    </row>
    <row r="297" spans="1:254" ht="38.25" x14ac:dyDescent="0.2">
      <c r="A297" s="128" t="s">
        <v>332</v>
      </c>
      <c r="B297" s="188">
        <v>510</v>
      </c>
      <c r="C297" s="144" t="s">
        <v>52</v>
      </c>
      <c r="D297" s="144" t="s">
        <v>44</v>
      </c>
      <c r="E297" s="144" t="s">
        <v>251</v>
      </c>
      <c r="F297" s="144"/>
      <c r="G297" s="131">
        <f>SUM(G298+G301+G299+G300)</f>
        <v>1400</v>
      </c>
    </row>
    <row r="298" spans="1:254" s="117" customFormat="1" ht="32.25" customHeight="1" x14ac:dyDescent="0.25">
      <c r="A298" s="123" t="s">
        <v>295</v>
      </c>
      <c r="B298" s="180">
        <v>510</v>
      </c>
      <c r="C298" s="135" t="s">
        <v>52</v>
      </c>
      <c r="D298" s="135" t="s">
        <v>44</v>
      </c>
      <c r="E298" s="135" t="s">
        <v>251</v>
      </c>
      <c r="F298" s="135" t="s">
        <v>33</v>
      </c>
      <c r="G298" s="126">
        <v>200</v>
      </c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  <c r="CW298" s="127"/>
      <c r="CX298" s="127"/>
      <c r="CY298" s="127"/>
      <c r="CZ298" s="127"/>
      <c r="DA298" s="127"/>
      <c r="DB298" s="127"/>
      <c r="DC298" s="127"/>
      <c r="DD298" s="127"/>
      <c r="DE298" s="127"/>
      <c r="DF298" s="127"/>
      <c r="DG298" s="127"/>
      <c r="DH298" s="127"/>
      <c r="DI298" s="127"/>
      <c r="DJ298" s="127"/>
      <c r="DK298" s="127"/>
      <c r="DL298" s="127"/>
      <c r="DM298" s="127"/>
      <c r="DN298" s="127"/>
      <c r="DO298" s="127"/>
      <c r="DP298" s="127"/>
      <c r="DQ298" s="127"/>
      <c r="DR298" s="127"/>
      <c r="DS298" s="127"/>
      <c r="DT298" s="127"/>
      <c r="DU298" s="127"/>
      <c r="DV298" s="127"/>
      <c r="DW298" s="127"/>
      <c r="DX298" s="127"/>
      <c r="DY298" s="127"/>
      <c r="DZ298" s="127"/>
      <c r="EA298" s="127"/>
      <c r="EB298" s="127"/>
      <c r="EC298" s="127"/>
      <c r="ED298" s="127"/>
      <c r="EE298" s="127"/>
      <c r="EF298" s="127"/>
      <c r="EG298" s="127"/>
      <c r="EH298" s="127"/>
      <c r="EI298" s="127"/>
      <c r="EJ298" s="127"/>
      <c r="EK298" s="127"/>
      <c r="EL298" s="127"/>
      <c r="EM298" s="127"/>
      <c r="EN298" s="127"/>
      <c r="EO298" s="127"/>
      <c r="EP298" s="127"/>
      <c r="EQ298" s="127"/>
      <c r="ER298" s="127"/>
      <c r="ES298" s="127"/>
      <c r="ET298" s="127"/>
      <c r="EU298" s="127"/>
      <c r="EV298" s="127"/>
      <c r="EW298" s="127"/>
      <c r="EX298" s="127"/>
      <c r="EY298" s="127"/>
      <c r="EZ298" s="127"/>
      <c r="FA298" s="127"/>
      <c r="FB298" s="127"/>
      <c r="FC298" s="127"/>
      <c r="FD298" s="127"/>
      <c r="FE298" s="127"/>
      <c r="FF298" s="127"/>
      <c r="FG298" s="127"/>
      <c r="FH298" s="127"/>
      <c r="FI298" s="127"/>
      <c r="FJ298" s="127"/>
      <c r="FK298" s="127"/>
      <c r="FL298" s="127"/>
      <c r="FM298" s="127"/>
      <c r="FN298" s="127"/>
      <c r="FO298" s="127"/>
      <c r="FP298" s="127"/>
      <c r="FQ298" s="127"/>
      <c r="FR298" s="127"/>
      <c r="FS298" s="127"/>
      <c r="FT298" s="127"/>
      <c r="FU298" s="127"/>
      <c r="FV298" s="127"/>
      <c r="FW298" s="127"/>
      <c r="FX298" s="127"/>
      <c r="FY298" s="127"/>
      <c r="FZ298" s="127"/>
      <c r="GA298" s="127"/>
      <c r="GB298" s="127"/>
      <c r="GC298" s="127"/>
      <c r="GD298" s="127"/>
      <c r="GE298" s="127"/>
      <c r="GF298" s="127"/>
      <c r="GG298" s="127"/>
      <c r="GH298" s="127"/>
      <c r="GI298" s="127"/>
      <c r="GJ298" s="127"/>
      <c r="GK298" s="127"/>
      <c r="GL298" s="127"/>
      <c r="GM298" s="127"/>
      <c r="GN298" s="127"/>
      <c r="GO298" s="127"/>
      <c r="GP298" s="127"/>
      <c r="GQ298" s="127"/>
      <c r="GR298" s="127"/>
      <c r="GS298" s="127"/>
      <c r="GT298" s="127"/>
      <c r="GU298" s="127"/>
      <c r="GV298" s="127"/>
      <c r="GW298" s="127"/>
      <c r="GX298" s="127"/>
      <c r="GY298" s="127"/>
      <c r="GZ298" s="127"/>
      <c r="HA298" s="127"/>
      <c r="HB298" s="127"/>
      <c r="HC298" s="127"/>
      <c r="HD298" s="127"/>
      <c r="HE298" s="127"/>
      <c r="HF298" s="127"/>
      <c r="HG298" s="127"/>
      <c r="HH298" s="127"/>
      <c r="HI298" s="127"/>
      <c r="HJ298" s="127"/>
      <c r="HK298" s="127"/>
      <c r="HL298" s="127"/>
      <c r="HM298" s="127"/>
      <c r="HN298" s="127"/>
      <c r="HO298" s="127"/>
      <c r="HP298" s="127"/>
      <c r="HQ298" s="127"/>
      <c r="HR298" s="127"/>
      <c r="HS298" s="127"/>
      <c r="HT298" s="127"/>
      <c r="HU298" s="127"/>
      <c r="HV298" s="127"/>
      <c r="HW298" s="127"/>
      <c r="HX298" s="127"/>
      <c r="HY298" s="127"/>
      <c r="HZ298" s="127"/>
      <c r="IA298" s="127"/>
      <c r="IB298" s="127"/>
      <c r="IC298" s="127"/>
      <c r="ID298" s="127"/>
      <c r="IE298" s="127"/>
      <c r="IF298" s="127"/>
      <c r="IG298" s="127"/>
      <c r="IH298" s="127"/>
      <c r="II298" s="127"/>
      <c r="IJ298" s="127"/>
      <c r="IK298" s="127"/>
      <c r="IL298" s="127"/>
      <c r="IM298" s="127"/>
      <c r="IN298" s="127"/>
      <c r="IO298" s="127"/>
      <c r="IP298" s="127"/>
      <c r="IQ298" s="127"/>
      <c r="IR298" s="127"/>
      <c r="IS298" s="127"/>
      <c r="IT298" s="127"/>
    </row>
    <row r="299" spans="1:254" s="117" customFormat="1" ht="26.25" hidden="1" x14ac:dyDescent="0.25">
      <c r="A299" s="123" t="s">
        <v>318</v>
      </c>
      <c r="B299" s="180">
        <v>510</v>
      </c>
      <c r="C299" s="135" t="s">
        <v>52</v>
      </c>
      <c r="D299" s="135" t="s">
        <v>44</v>
      </c>
      <c r="E299" s="135" t="s">
        <v>251</v>
      </c>
      <c r="F299" s="135" t="s">
        <v>124</v>
      </c>
      <c r="G299" s="126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  <c r="CW299" s="127"/>
      <c r="CX299" s="127"/>
      <c r="CY299" s="127"/>
      <c r="CZ299" s="127"/>
      <c r="DA299" s="127"/>
      <c r="DB299" s="127"/>
      <c r="DC299" s="127"/>
      <c r="DD299" s="127"/>
      <c r="DE299" s="127"/>
      <c r="DF299" s="127"/>
      <c r="DG299" s="127"/>
      <c r="DH299" s="127"/>
      <c r="DI299" s="127"/>
      <c r="DJ299" s="127"/>
      <c r="DK299" s="127"/>
      <c r="DL299" s="127"/>
      <c r="DM299" s="127"/>
      <c r="DN299" s="127"/>
      <c r="DO299" s="127"/>
      <c r="DP299" s="127"/>
      <c r="DQ299" s="127"/>
      <c r="DR299" s="127"/>
      <c r="DS299" s="127"/>
      <c r="DT299" s="127"/>
      <c r="DU299" s="127"/>
      <c r="DV299" s="127"/>
      <c r="DW299" s="127"/>
      <c r="DX299" s="127"/>
      <c r="DY299" s="127"/>
      <c r="DZ299" s="127"/>
      <c r="EA299" s="127"/>
      <c r="EB299" s="127"/>
      <c r="EC299" s="127"/>
      <c r="ED299" s="127"/>
      <c r="EE299" s="127"/>
      <c r="EF299" s="127"/>
      <c r="EG299" s="127"/>
      <c r="EH299" s="127"/>
      <c r="EI299" s="127"/>
      <c r="EJ299" s="127"/>
      <c r="EK299" s="127"/>
      <c r="EL299" s="127"/>
      <c r="EM299" s="127"/>
      <c r="EN299" s="127"/>
      <c r="EO299" s="127"/>
      <c r="EP299" s="127"/>
      <c r="EQ299" s="127"/>
      <c r="ER299" s="127"/>
      <c r="ES299" s="127"/>
      <c r="ET299" s="127"/>
      <c r="EU299" s="127"/>
      <c r="EV299" s="127"/>
      <c r="EW299" s="127"/>
      <c r="EX299" s="127"/>
      <c r="EY299" s="127"/>
      <c r="EZ299" s="127"/>
      <c r="FA299" s="127"/>
      <c r="FB299" s="127"/>
      <c r="FC299" s="127"/>
      <c r="FD299" s="127"/>
      <c r="FE299" s="127"/>
      <c r="FF299" s="127"/>
      <c r="FG299" s="127"/>
      <c r="FH299" s="127"/>
      <c r="FI299" s="127"/>
      <c r="FJ299" s="127"/>
      <c r="FK299" s="127"/>
      <c r="FL299" s="127"/>
      <c r="FM299" s="127"/>
      <c r="FN299" s="127"/>
      <c r="FO299" s="127"/>
      <c r="FP299" s="127"/>
      <c r="FQ299" s="127"/>
      <c r="FR299" s="127"/>
      <c r="FS299" s="127"/>
      <c r="FT299" s="127"/>
      <c r="FU299" s="127"/>
      <c r="FV299" s="127"/>
      <c r="FW299" s="127"/>
      <c r="FX299" s="127"/>
      <c r="FY299" s="127"/>
      <c r="FZ299" s="127"/>
      <c r="GA299" s="127"/>
      <c r="GB299" s="127"/>
      <c r="GC299" s="127"/>
      <c r="GD299" s="127"/>
      <c r="GE299" s="127"/>
      <c r="GF299" s="127"/>
      <c r="GG299" s="127"/>
      <c r="GH299" s="127"/>
      <c r="GI299" s="127"/>
      <c r="GJ299" s="127"/>
      <c r="GK299" s="127"/>
      <c r="GL299" s="127"/>
      <c r="GM299" s="127"/>
      <c r="GN299" s="127"/>
      <c r="GO299" s="127"/>
      <c r="GP299" s="127"/>
      <c r="GQ299" s="127"/>
      <c r="GR299" s="127"/>
      <c r="GS299" s="127"/>
      <c r="GT299" s="127"/>
      <c r="GU299" s="127"/>
      <c r="GV299" s="127"/>
      <c r="GW299" s="127"/>
      <c r="GX299" s="127"/>
      <c r="GY299" s="127"/>
      <c r="GZ299" s="127"/>
      <c r="HA299" s="127"/>
      <c r="HB299" s="127"/>
      <c r="HC299" s="127"/>
      <c r="HD299" s="127"/>
      <c r="HE299" s="127"/>
      <c r="HF299" s="127"/>
      <c r="HG299" s="127"/>
      <c r="HH299" s="127"/>
      <c r="HI299" s="127"/>
      <c r="HJ299" s="127"/>
      <c r="HK299" s="127"/>
      <c r="HL299" s="127"/>
      <c r="HM299" s="127"/>
      <c r="HN299" s="127"/>
      <c r="HO299" s="127"/>
      <c r="HP299" s="127"/>
      <c r="HQ299" s="127"/>
      <c r="HR299" s="127"/>
      <c r="HS299" s="127"/>
      <c r="HT299" s="127"/>
      <c r="HU299" s="127"/>
      <c r="HV299" s="127"/>
      <c r="HW299" s="127"/>
      <c r="HX299" s="127"/>
      <c r="HY299" s="127"/>
      <c r="HZ299" s="127"/>
      <c r="IA299" s="127"/>
      <c r="IB299" s="127"/>
      <c r="IC299" s="127"/>
      <c r="ID299" s="127"/>
      <c r="IE299" s="127"/>
      <c r="IF299" s="127"/>
      <c r="IG299" s="127"/>
      <c r="IH299" s="127"/>
      <c r="II299" s="127"/>
      <c r="IJ299" s="127"/>
      <c r="IK299" s="127"/>
      <c r="IL299" s="127"/>
      <c r="IM299" s="127"/>
      <c r="IN299" s="127"/>
      <c r="IO299" s="127"/>
      <c r="IP299" s="127"/>
      <c r="IQ299" s="127"/>
      <c r="IR299" s="127"/>
      <c r="IS299" s="127"/>
      <c r="IT299" s="127"/>
    </row>
    <row r="300" spans="1:254" s="87" customFormat="1" ht="25.5" hidden="1" x14ac:dyDescent="0.2">
      <c r="A300" s="123" t="s">
        <v>318</v>
      </c>
      <c r="B300" s="180">
        <v>510</v>
      </c>
      <c r="C300" s="135" t="s">
        <v>52</v>
      </c>
      <c r="D300" s="135" t="s">
        <v>44</v>
      </c>
      <c r="E300" s="135" t="s">
        <v>254</v>
      </c>
      <c r="F300" s="135" t="s">
        <v>124</v>
      </c>
      <c r="G300" s="126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  <c r="CW300" s="127"/>
      <c r="CX300" s="127"/>
      <c r="CY300" s="127"/>
      <c r="CZ300" s="127"/>
      <c r="DA300" s="127"/>
      <c r="DB300" s="127"/>
      <c r="DC300" s="127"/>
      <c r="DD300" s="127"/>
      <c r="DE300" s="127"/>
      <c r="DF300" s="127"/>
      <c r="DG300" s="127"/>
      <c r="DH300" s="127"/>
      <c r="DI300" s="127"/>
      <c r="DJ300" s="127"/>
      <c r="DK300" s="127"/>
      <c r="DL300" s="127"/>
      <c r="DM300" s="127"/>
      <c r="DN300" s="127"/>
      <c r="DO300" s="127"/>
      <c r="DP300" s="127"/>
      <c r="DQ300" s="127"/>
      <c r="DR300" s="127"/>
      <c r="DS300" s="127"/>
      <c r="DT300" s="127"/>
      <c r="DU300" s="127"/>
      <c r="DV300" s="127"/>
      <c r="DW300" s="127"/>
      <c r="DX300" s="127"/>
      <c r="DY300" s="127"/>
      <c r="DZ300" s="127"/>
      <c r="EA300" s="127"/>
      <c r="EB300" s="127"/>
      <c r="EC300" s="127"/>
      <c r="ED300" s="127"/>
      <c r="EE300" s="127"/>
      <c r="EF300" s="127"/>
      <c r="EG300" s="127"/>
      <c r="EH300" s="127"/>
      <c r="EI300" s="127"/>
      <c r="EJ300" s="127"/>
      <c r="EK300" s="127"/>
      <c r="EL300" s="127"/>
      <c r="EM300" s="127"/>
      <c r="EN300" s="127"/>
      <c r="EO300" s="127"/>
      <c r="EP300" s="127"/>
      <c r="EQ300" s="127"/>
      <c r="ER300" s="127"/>
      <c r="ES300" s="127"/>
      <c r="ET300" s="127"/>
      <c r="EU300" s="127"/>
      <c r="EV300" s="127"/>
      <c r="EW300" s="127"/>
      <c r="EX300" s="127"/>
      <c r="EY300" s="127"/>
      <c r="EZ300" s="127"/>
      <c r="FA300" s="127"/>
      <c r="FB300" s="127"/>
      <c r="FC300" s="127"/>
      <c r="FD300" s="127"/>
      <c r="FE300" s="127"/>
      <c r="FF300" s="127"/>
      <c r="FG300" s="127"/>
      <c r="FH300" s="127"/>
      <c r="FI300" s="127"/>
      <c r="FJ300" s="127"/>
      <c r="FK300" s="127"/>
      <c r="FL300" s="127"/>
      <c r="FM300" s="127"/>
      <c r="FN300" s="127"/>
      <c r="FO300" s="127"/>
      <c r="FP300" s="127"/>
      <c r="FQ300" s="127"/>
      <c r="FR300" s="127"/>
      <c r="FS300" s="127"/>
      <c r="FT300" s="127"/>
      <c r="FU300" s="127"/>
      <c r="FV300" s="127"/>
      <c r="FW300" s="127"/>
      <c r="FX300" s="127"/>
      <c r="FY300" s="127"/>
      <c r="FZ300" s="127"/>
      <c r="GA300" s="127"/>
      <c r="GB300" s="127"/>
      <c r="GC300" s="127"/>
      <c r="GD300" s="127"/>
      <c r="GE300" s="127"/>
      <c r="GF300" s="127"/>
      <c r="GG300" s="127"/>
      <c r="GH300" s="127"/>
      <c r="GI300" s="127"/>
      <c r="GJ300" s="127"/>
      <c r="GK300" s="127"/>
      <c r="GL300" s="127"/>
      <c r="GM300" s="127"/>
      <c r="GN300" s="127"/>
      <c r="GO300" s="127"/>
      <c r="GP300" s="127"/>
      <c r="GQ300" s="127"/>
      <c r="GR300" s="127"/>
      <c r="GS300" s="127"/>
      <c r="GT300" s="127"/>
      <c r="GU300" s="127"/>
      <c r="GV300" s="127"/>
      <c r="GW300" s="127"/>
      <c r="GX300" s="127"/>
      <c r="GY300" s="127"/>
      <c r="GZ300" s="127"/>
      <c r="HA300" s="127"/>
      <c r="HB300" s="127"/>
      <c r="HC300" s="127"/>
      <c r="HD300" s="127"/>
      <c r="HE300" s="127"/>
      <c r="HF300" s="127"/>
      <c r="HG300" s="127"/>
      <c r="HH300" s="127"/>
      <c r="HI300" s="127"/>
      <c r="HJ300" s="127"/>
      <c r="HK300" s="127"/>
      <c r="HL300" s="127"/>
      <c r="HM300" s="127"/>
      <c r="HN300" s="127"/>
      <c r="HO300" s="127"/>
      <c r="HP300" s="127"/>
      <c r="HQ300" s="127"/>
      <c r="HR300" s="127"/>
      <c r="HS300" s="127"/>
      <c r="HT300" s="127"/>
      <c r="HU300" s="127"/>
      <c r="HV300" s="127"/>
      <c r="HW300" s="127"/>
      <c r="HX300" s="127"/>
      <c r="HY300" s="127"/>
      <c r="HZ300" s="127"/>
      <c r="IA300" s="127"/>
      <c r="IB300" s="127"/>
      <c r="IC300" s="127"/>
      <c r="ID300" s="127"/>
      <c r="IE300" s="127"/>
      <c r="IF300" s="127"/>
      <c r="IG300" s="127"/>
      <c r="IH300" s="127"/>
      <c r="II300" s="127"/>
      <c r="IJ300" s="127"/>
      <c r="IK300" s="127"/>
      <c r="IL300" s="127"/>
      <c r="IM300" s="127"/>
      <c r="IN300" s="127"/>
      <c r="IO300" s="127"/>
      <c r="IP300" s="127"/>
      <c r="IQ300" s="127"/>
      <c r="IR300" s="127"/>
      <c r="IS300" s="127"/>
      <c r="IT300" s="127"/>
    </row>
    <row r="301" spans="1:254" s="117" customFormat="1" ht="30" customHeight="1" x14ac:dyDescent="0.25">
      <c r="A301" s="123" t="s">
        <v>97</v>
      </c>
      <c r="B301" s="180">
        <v>510</v>
      </c>
      <c r="C301" s="135" t="s">
        <v>52</v>
      </c>
      <c r="D301" s="135" t="s">
        <v>44</v>
      </c>
      <c r="E301" s="135" t="s">
        <v>251</v>
      </c>
      <c r="F301" s="135" t="s">
        <v>98</v>
      </c>
      <c r="G301" s="126">
        <v>1200</v>
      </c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  <c r="CW301" s="127"/>
      <c r="CX301" s="127"/>
      <c r="CY301" s="127"/>
      <c r="CZ301" s="127"/>
      <c r="DA301" s="127"/>
      <c r="DB301" s="127"/>
      <c r="DC301" s="127"/>
      <c r="DD301" s="127"/>
      <c r="DE301" s="127"/>
      <c r="DF301" s="127"/>
      <c r="DG301" s="127"/>
      <c r="DH301" s="127"/>
      <c r="DI301" s="127"/>
      <c r="DJ301" s="127"/>
      <c r="DK301" s="127"/>
      <c r="DL301" s="127"/>
      <c r="DM301" s="127"/>
      <c r="DN301" s="127"/>
      <c r="DO301" s="127"/>
      <c r="DP301" s="127"/>
      <c r="DQ301" s="127"/>
      <c r="DR301" s="127"/>
      <c r="DS301" s="127"/>
      <c r="DT301" s="127"/>
      <c r="DU301" s="127"/>
      <c r="DV301" s="127"/>
      <c r="DW301" s="127"/>
      <c r="DX301" s="127"/>
      <c r="DY301" s="127"/>
      <c r="DZ301" s="127"/>
      <c r="EA301" s="127"/>
      <c r="EB301" s="127"/>
      <c r="EC301" s="127"/>
      <c r="ED301" s="127"/>
      <c r="EE301" s="127"/>
      <c r="EF301" s="127"/>
      <c r="EG301" s="127"/>
      <c r="EH301" s="127"/>
      <c r="EI301" s="127"/>
      <c r="EJ301" s="127"/>
      <c r="EK301" s="127"/>
      <c r="EL301" s="127"/>
      <c r="EM301" s="127"/>
      <c r="EN301" s="127"/>
      <c r="EO301" s="127"/>
      <c r="EP301" s="127"/>
      <c r="EQ301" s="127"/>
      <c r="ER301" s="127"/>
      <c r="ES301" s="127"/>
      <c r="ET301" s="127"/>
      <c r="EU301" s="127"/>
      <c r="EV301" s="127"/>
      <c r="EW301" s="127"/>
      <c r="EX301" s="127"/>
      <c r="EY301" s="127"/>
      <c r="EZ301" s="127"/>
      <c r="FA301" s="127"/>
      <c r="FB301" s="127"/>
      <c r="FC301" s="127"/>
      <c r="FD301" s="127"/>
      <c r="FE301" s="127"/>
      <c r="FF301" s="127"/>
      <c r="FG301" s="127"/>
      <c r="FH301" s="127"/>
      <c r="FI301" s="127"/>
      <c r="FJ301" s="127"/>
      <c r="FK301" s="127"/>
      <c r="FL301" s="127"/>
      <c r="FM301" s="127"/>
      <c r="FN301" s="127"/>
      <c r="FO301" s="127"/>
      <c r="FP301" s="127"/>
      <c r="FQ301" s="127"/>
      <c r="FR301" s="127"/>
      <c r="FS301" s="127"/>
      <c r="FT301" s="127"/>
      <c r="FU301" s="127"/>
      <c r="FV301" s="127"/>
      <c r="FW301" s="127"/>
      <c r="FX301" s="127"/>
      <c r="FY301" s="127"/>
      <c r="FZ301" s="127"/>
      <c r="GA301" s="127"/>
      <c r="GB301" s="127"/>
      <c r="GC301" s="127"/>
      <c r="GD301" s="127"/>
      <c r="GE301" s="127"/>
      <c r="GF301" s="127"/>
      <c r="GG301" s="127"/>
      <c r="GH301" s="127"/>
      <c r="GI301" s="127"/>
      <c r="GJ301" s="127"/>
      <c r="GK301" s="127"/>
      <c r="GL301" s="127"/>
      <c r="GM301" s="127"/>
      <c r="GN301" s="127"/>
      <c r="GO301" s="127"/>
      <c r="GP301" s="127"/>
      <c r="GQ301" s="127"/>
      <c r="GR301" s="127"/>
      <c r="GS301" s="127"/>
      <c r="GT301" s="127"/>
      <c r="GU301" s="127"/>
      <c r="GV301" s="127"/>
      <c r="GW301" s="127"/>
      <c r="GX301" s="127"/>
      <c r="GY301" s="127"/>
      <c r="GZ301" s="127"/>
      <c r="HA301" s="127"/>
      <c r="HB301" s="127"/>
      <c r="HC301" s="127"/>
      <c r="HD301" s="127"/>
      <c r="HE301" s="127"/>
      <c r="HF301" s="127"/>
      <c r="HG301" s="127"/>
      <c r="HH301" s="127"/>
      <c r="HI301" s="127"/>
      <c r="HJ301" s="127"/>
      <c r="HK301" s="127"/>
      <c r="HL301" s="127"/>
      <c r="HM301" s="127"/>
      <c r="HN301" s="127"/>
      <c r="HO301" s="127"/>
      <c r="HP301" s="127"/>
      <c r="HQ301" s="127"/>
      <c r="HR301" s="127"/>
      <c r="HS301" s="127"/>
      <c r="HT301" s="127"/>
      <c r="HU301" s="127"/>
      <c r="HV301" s="127"/>
      <c r="HW301" s="127"/>
      <c r="HX301" s="127"/>
      <c r="HY301" s="127"/>
      <c r="HZ301" s="127"/>
      <c r="IA301" s="127"/>
      <c r="IB301" s="127"/>
      <c r="IC301" s="127"/>
      <c r="ID301" s="127"/>
      <c r="IE301" s="127"/>
      <c r="IF301" s="127"/>
      <c r="IG301" s="127"/>
      <c r="IH301" s="127"/>
      <c r="II301" s="127"/>
      <c r="IJ301" s="127"/>
      <c r="IK301" s="127"/>
      <c r="IL301" s="127"/>
      <c r="IM301" s="127"/>
      <c r="IN301" s="127"/>
      <c r="IO301" s="127"/>
      <c r="IP301" s="127"/>
      <c r="IQ301" s="127"/>
      <c r="IR301" s="127"/>
      <c r="IS301" s="127"/>
      <c r="IT301" s="127"/>
    </row>
    <row r="302" spans="1:254" s="117" customFormat="1" ht="15.75" x14ac:dyDescent="0.25">
      <c r="A302" s="158" t="s">
        <v>255</v>
      </c>
      <c r="B302" s="174">
        <v>510</v>
      </c>
      <c r="C302" s="154" t="s">
        <v>111</v>
      </c>
      <c r="D302" s="154"/>
      <c r="E302" s="154"/>
      <c r="F302" s="154"/>
      <c r="G302" s="155">
        <f>SUM(G303)</f>
        <v>2178.6</v>
      </c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5"/>
      <c r="CH302" s="95"/>
      <c r="CI302" s="95"/>
      <c r="CJ302" s="95"/>
      <c r="CK302" s="95"/>
      <c r="CL302" s="95"/>
      <c r="CM302" s="95"/>
      <c r="CN302" s="95"/>
      <c r="CO302" s="95"/>
      <c r="CP302" s="95"/>
      <c r="CQ302" s="95"/>
      <c r="CR302" s="95"/>
      <c r="CS302" s="95"/>
      <c r="CT302" s="95"/>
      <c r="CU302" s="95"/>
      <c r="CV302" s="95"/>
      <c r="CW302" s="95"/>
      <c r="CX302" s="95"/>
      <c r="CY302" s="95"/>
      <c r="CZ302" s="95"/>
      <c r="DA302" s="95"/>
      <c r="DB302" s="95"/>
      <c r="DC302" s="95"/>
      <c r="DD302" s="95"/>
      <c r="DE302" s="95"/>
      <c r="DF302" s="95"/>
      <c r="DG302" s="95"/>
      <c r="DH302" s="95"/>
      <c r="DI302" s="95"/>
      <c r="DJ302" s="95"/>
      <c r="DK302" s="95"/>
      <c r="DL302" s="95"/>
      <c r="DM302" s="95"/>
      <c r="DN302" s="95"/>
      <c r="DO302" s="95"/>
      <c r="DP302" s="95"/>
      <c r="DQ302" s="95"/>
      <c r="DR302" s="95"/>
      <c r="DS302" s="95"/>
      <c r="DT302" s="95"/>
      <c r="DU302" s="95"/>
      <c r="DV302" s="95"/>
      <c r="DW302" s="95"/>
      <c r="DX302" s="95"/>
      <c r="DY302" s="95"/>
      <c r="DZ302" s="95"/>
      <c r="EA302" s="95"/>
      <c r="EB302" s="95"/>
      <c r="EC302" s="95"/>
      <c r="ED302" s="95"/>
      <c r="EE302" s="95"/>
      <c r="EF302" s="95"/>
      <c r="EG302" s="95"/>
      <c r="EH302" s="95"/>
      <c r="EI302" s="95"/>
      <c r="EJ302" s="95"/>
      <c r="EK302" s="95"/>
      <c r="EL302" s="95"/>
      <c r="EM302" s="95"/>
      <c r="EN302" s="95"/>
      <c r="EO302" s="95"/>
      <c r="EP302" s="95"/>
      <c r="EQ302" s="95"/>
      <c r="ER302" s="95"/>
      <c r="ES302" s="95"/>
      <c r="ET302" s="95"/>
      <c r="EU302" s="95"/>
      <c r="EV302" s="95"/>
      <c r="EW302" s="95"/>
      <c r="EX302" s="95"/>
      <c r="EY302" s="95"/>
      <c r="EZ302" s="95"/>
      <c r="FA302" s="95"/>
      <c r="FB302" s="95"/>
      <c r="FC302" s="95"/>
      <c r="FD302" s="95"/>
      <c r="FE302" s="95"/>
      <c r="FF302" s="95"/>
      <c r="FG302" s="95"/>
      <c r="FH302" s="95"/>
      <c r="FI302" s="95"/>
      <c r="FJ302" s="95"/>
      <c r="FK302" s="95"/>
      <c r="FL302" s="95"/>
      <c r="FM302" s="95"/>
      <c r="FN302" s="95"/>
      <c r="FO302" s="95"/>
      <c r="FP302" s="95"/>
      <c r="FQ302" s="95"/>
      <c r="FR302" s="95"/>
      <c r="FS302" s="95"/>
      <c r="FT302" s="95"/>
      <c r="FU302" s="95"/>
      <c r="FV302" s="95"/>
      <c r="FW302" s="95"/>
      <c r="FX302" s="95"/>
      <c r="FY302" s="95"/>
      <c r="FZ302" s="95"/>
      <c r="GA302" s="95"/>
      <c r="GB302" s="95"/>
      <c r="GC302" s="95"/>
      <c r="GD302" s="95"/>
      <c r="GE302" s="95"/>
      <c r="GF302" s="95"/>
      <c r="GG302" s="95"/>
      <c r="GH302" s="95"/>
      <c r="GI302" s="95"/>
      <c r="GJ302" s="95"/>
      <c r="GK302" s="95"/>
      <c r="GL302" s="95"/>
      <c r="GM302" s="95"/>
      <c r="GN302" s="95"/>
      <c r="GO302" s="95"/>
      <c r="GP302" s="95"/>
      <c r="GQ302" s="95"/>
      <c r="GR302" s="95"/>
      <c r="GS302" s="95"/>
      <c r="GT302" s="95"/>
      <c r="GU302" s="95"/>
      <c r="GV302" s="95"/>
      <c r="GW302" s="95"/>
      <c r="GX302" s="95"/>
      <c r="GY302" s="95"/>
      <c r="GZ302" s="95"/>
      <c r="HA302" s="95"/>
      <c r="HB302" s="95"/>
      <c r="HC302" s="95"/>
      <c r="HD302" s="95"/>
      <c r="HE302" s="95"/>
      <c r="HF302" s="95"/>
      <c r="HG302" s="95"/>
      <c r="HH302" s="95"/>
      <c r="HI302" s="95"/>
      <c r="HJ302" s="95"/>
      <c r="HK302" s="95"/>
      <c r="HL302" s="95"/>
      <c r="HM302" s="95"/>
      <c r="HN302" s="95"/>
      <c r="HO302" s="95"/>
      <c r="HP302" s="95"/>
      <c r="HQ302" s="95"/>
      <c r="HR302" s="95"/>
      <c r="HS302" s="95"/>
      <c r="HT302" s="95"/>
      <c r="HU302" s="95"/>
      <c r="HV302" s="95"/>
      <c r="HW302" s="95"/>
      <c r="HX302" s="95"/>
      <c r="HY302" s="95"/>
      <c r="HZ302" s="95"/>
      <c r="IA302" s="95"/>
      <c r="IB302" s="95"/>
      <c r="IC302" s="95"/>
      <c r="ID302" s="95"/>
      <c r="IE302" s="95"/>
      <c r="IF302" s="95"/>
      <c r="IG302" s="95"/>
      <c r="IH302" s="95"/>
      <c r="II302" s="95"/>
      <c r="IJ302" s="95"/>
      <c r="IK302" s="95"/>
      <c r="IL302" s="95"/>
      <c r="IM302" s="95"/>
      <c r="IN302" s="95"/>
      <c r="IO302" s="95"/>
      <c r="IP302" s="95"/>
      <c r="IQ302" s="95"/>
      <c r="IR302" s="95"/>
      <c r="IS302" s="95"/>
      <c r="IT302" s="95"/>
    </row>
    <row r="303" spans="1:254" s="142" customFormat="1" ht="15" x14ac:dyDescent="0.25">
      <c r="A303" s="168" t="s">
        <v>256</v>
      </c>
      <c r="B303" s="175">
        <v>510</v>
      </c>
      <c r="C303" s="165" t="s">
        <v>111</v>
      </c>
      <c r="D303" s="165" t="s">
        <v>22</v>
      </c>
      <c r="E303" s="165"/>
      <c r="F303" s="165"/>
      <c r="G303" s="166">
        <f>SUM(G306+G304)</f>
        <v>2178.6</v>
      </c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5"/>
      <c r="CH303" s="95"/>
      <c r="CI303" s="95"/>
      <c r="CJ303" s="95"/>
      <c r="CK303" s="95"/>
      <c r="CL303" s="95"/>
      <c r="CM303" s="95"/>
      <c r="CN303" s="95"/>
      <c r="CO303" s="95"/>
      <c r="CP303" s="95"/>
      <c r="CQ303" s="95"/>
      <c r="CR303" s="95"/>
      <c r="CS303" s="95"/>
      <c r="CT303" s="95"/>
      <c r="CU303" s="95"/>
      <c r="CV303" s="95"/>
      <c r="CW303" s="95"/>
      <c r="CX303" s="95"/>
      <c r="CY303" s="95"/>
      <c r="CZ303" s="95"/>
      <c r="DA303" s="95"/>
      <c r="DB303" s="95"/>
      <c r="DC303" s="95"/>
      <c r="DD303" s="95"/>
      <c r="DE303" s="95"/>
      <c r="DF303" s="95"/>
      <c r="DG303" s="95"/>
      <c r="DH303" s="95"/>
      <c r="DI303" s="95"/>
      <c r="DJ303" s="95"/>
      <c r="DK303" s="95"/>
      <c r="DL303" s="95"/>
      <c r="DM303" s="95"/>
      <c r="DN303" s="95"/>
      <c r="DO303" s="95"/>
      <c r="DP303" s="95"/>
      <c r="DQ303" s="95"/>
      <c r="DR303" s="95"/>
      <c r="DS303" s="95"/>
      <c r="DT303" s="95"/>
      <c r="DU303" s="95"/>
      <c r="DV303" s="95"/>
      <c r="DW303" s="95"/>
      <c r="DX303" s="95"/>
      <c r="DY303" s="95"/>
      <c r="DZ303" s="95"/>
      <c r="EA303" s="95"/>
      <c r="EB303" s="95"/>
      <c r="EC303" s="95"/>
      <c r="ED303" s="95"/>
      <c r="EE303" s="95"/>
      <c r="EF303" s="95"/>
      <c r="EG303" s="95"/>
      <c r="EH303" s="95"/>
      <c r="EI303" s="95"/>
      <c r="EJ303" s="95"/>
      <c r="EK303" s="95"/>
      <c r="EL303" s="95"/>
      <c r="EM303" s="95"/>
      <c r="EN303" s="95"/>
      <c r="EO303" s="95"/>
      <c r="EP303" s="95"/>
      <c r="EQ303" s="95"/>
      <c r="ER303" s="95"/>
      <c r="ES303" s="95"/>
      <c r="ET303" s="95"/>
      <c r="EU303" s="95"/>
      <c r="EV303" s="95"/>
      <c r="EW303" s="95"/>
      <c r="EX303" s="95"/>
      <c r="EY303" s="95"/>
      <c r="EZ303" s="95"/>
      <c r="FA303" s="95"/>
      <c r="FB303" s="95"/>
      <c r="FC303" s="95"/>
      <c r="FD303" s="95"/>
      <c r="FE303" s="95"/>
      <c r="FF303" s="95"/>
      <c r="FG303" s="95"/>
      <c r="FH303" s="95"/>
      <c r="FI303" s="95"/>
      <c r="FJ303" s="95"/>
      <c r="FK303" s="95"/>
      <c r="FL303" s="95"/>
      <c r="FM303" s="95"/>
      <c r="FN303" s="95"/>
      <c r="FO303" s="95"/>
      <c r="FP303" s="95"/>
      <c r="FQ303" s="95"/>
      <c r="FR303" s="95"/>
      <c r="FS303" s="95"/>
      <c r="FT303" s="95"/>
      <c r="FU303" s="95"/>
      <c r="FV303" s="95"/>
      <c r="FW303" s="95"/>
      <c r="FX303" s="95"/>
      <c r="FY303" s="95"/>
      <c r="FZ303" s="95"/>
      <c r="GA303" s="95"/>
      <c r="GB303" s="95"/>
      <c r="GC303" s="95"/>
      <c r="GD303" s="95"/>
      <c r="GE303" s="95"/>
      <c r="GF303" s="95"/>
      <c r="GG303" s="95"/>
      <c r="GH303" s="95"/>
      <c r="GI303" s="95"/>
      <c r="GJ303" s="95"/>
      <c r="GK303" s="95"/>
      <c r="GL303" s="95"/>
      <c r="GM303" s="95"/>
      <c r="GN303" s="95"/>
      <c r="GO303" s="95"/>
      <c r="GP303" s="95"/>
      <c r="GQ303" s="95"/>
      <c r="GR303" s="95"/>
      <c r="GS303" s="95"/>
      <c r="GT303" s="95"/>
      <c r="GU303" s="95"/>
      <c r="GV303" s="95"/>
      <c r="GW303" s="95"/>
      <c r="GX303" s="95"/>
      <c r="GY303" s="95"/>
      <c r="GZ303" s="95"/>
      <c r="HA303" s="95"/>
      <c r="HB303" s="95"/>
      <c r="HC303" s="95"/>
      <c r="HD303" s="95"/>
      <c r="HE303" s="95"/>
      <c r="HF303" s="95"/>
      <c r="HG303" s="95"/>
      <c r="HH303" s="95"/>
      <c r="HI303" s="95"/>
      <c r="HJ303" s="95"/>
      <c r="HK303" s="95"/>
      <c r="HL303" s="95"/>
      <c r="HM303" s="95"/>
      <c r="HN303" s="95"/>
      <c r="HO303" s="95"/>
      <c r="HP303" s="95"/>
      <c r="HQ303" s="95"/>
      <c r="HR303" s="95"/>
      <c r="HS303" s="95"/>
      <c r="HT303" s="95"/>
      <c r="HU303" s="95"/>
      <c r="HV303" s="95"/>
      <c r="HW303" s="95"/>
      <c r="HX303" s="95"/>
      <c r="HY303" s="95"/>
      <c r="HZ303" s="95"/>
      <c r="IA303" s="95"/>
      <c r="IB303" s="95"/>
      <c r="IC303" s="95"/>
      <c r="ID303" s="95"/>
      <c r="IE303" s="95"/>
      <c r="IF303" s="95"/>
      <c r="IG303" s="95"/>
      <c r="IH303" s="95"/>
      <c r="II303" s="95"/>
      <c r="IJ303" s="95"/>
      <c r="IK303" s="95"/>
      <c r="IL303" s="95"/>
      <c r="IM303" s="95"/>
      <c r="IN303" s="95"/>
      <c r="IO303" s="95"/>
      <c r="IP303" s="95"/>
      <c r="IQ303" s="95"/>
      <c r="IR303" s="95"/>
      <c r="IS303" s="95"/>
      <c r="IT303" s="95"/>
    </row>
    <row r="304" spans="1:254" s="117" customFormat="1" ht="15" x14ac:dyDescent="0.25">
      <c r="A304" s="128" t="s">
        <v>258</v>
      </c>
      <c r="B304" s="181">
        <v>510</v>
      </c>
      <c r="C304" s="144" t="s">
        <v>259</v>
      </c>
      <c r="D304" s="144" t="s">
        <v>22</v>
      </c>
      <c r="E304" s="144" t="s">
        <v>260</v>
      </c>
      <c r="F304" s="144"/>
      <c r="G304" s="131">
        <f>SUM(G305)</f>
        <v>178.6</v>
      </c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  <c r="FX304" s="87"/>
      <c r="FY304" s="87"/>
      <c r="FZ304" s="87"/>
      <c r="GA304" s="87"/>
      <c r="GB304" s="87"/>
      <c r="GC304" s="87"/>
      <c r="GD304" s="87"/>
      <c r="GE304" s="87"/>
      <c r="GF304" s="87"/>
      <c r="GG304" s="87"/>
      <c r="GH304" s="87"/>
      <c r="GI304" s="87"/>
      <c r="GJ304" s="87"/>
      <c r="GK304" s="87"/>
      <c r="GL304" s="87"/>
      <c r="GM304" s="87"/>
      <c r="GN304" s="87"/>
      <c r="GO304" s="87"/>
      <c r="GP304" s="87"/>
      <c r="GQ304" s="87"/>
      <c r="GR304" s="87"/>
      <c r="GS304" s="87"/>
      <c r="GT304" s="87"/>
      <c r="GU304" s="87"/>
      <c r="GV304" s="87"/>
      <c r="GW304" s="87"/>
      <c r="GX304" s="87"/>
      <c r="GY304" s="87"/>
      <c r="GZ304" s="87"/>
      <c r="HA304" s="87"/>
      <c r="HB304" s="87"/>
      <c r="HC304" s="87"/>
      <c r="HD304" s="87"/>
      <c r="HE304" s="87"/>
      <c r="HF304" s="87"/>
      <c r="HG304" s="87"/>
      <c r="HH304" s="87"/>
      <c r="HI304" s="87"/>
      <c r="HJ304" s="87"/>
      <c r="HK304" s="87"/>
      <c r="HL304" s="87"/>
      <c r="HM304" s="87"/>
      <c r="HN304" s="87"/>
      <c r="HO304" s="87"/>
      <c r="HP304" s="87"/>
      <c r="HQ304" s="87"/>
      <c r="HR304" s="87"/>
      <c r="HS304" s="87"/>
      <c r="HT304" s="87"/>
      <c r="HU304" s="87"/>
      <c r="HV304" s="87"/>
      <c r="HW304" s="87"/>
      <c r="HX304" s="87"/>
      <c r="HY304" s="87"/>
      <c r="HZ304" s="87"/>
      <c r="IA304" s="87"/>
      <c r="IB304" s="87"/>
      <c r="IC304" s="87"/>
      <c r="ID304" s="87"/>
      <c r="IE304" s="87"/>
      <c r="IF304" s="87"/>
      <c r="IG304" s="87"/>
      <c r="IH304" s="87"/>
      <c r="II304" s="87"/>
      <c r="IJ304" s="87"/>
      <c r="IK304" s="87"/>
      <c r="IL304" s="87"/>
      <c r="IM304" s="87"/>
      <c r="IN304" s="87"/>
      <c r="IO304" s="87"/>
      <c r="IP304" s="87"/>
      <c r="IQ304" s="87"/>
      <c r="IR304" s="87"/>
      <c r="IS304" s="87"/>
      <c r="IT304" s="87"/>
    </row>
    <row r="305" spans="1:254" s="117" customFormat="1" ht="26.25" x14ac:dyDescent="0.25">
      <c r="A305" s="123" t="s">
        <v>97</v>
      </c>
      <c r="B305" s="180">
        <v>510</v>
      </c>
      <c r="C305" s="135" t="s">
        <v>111</v>
      </c>
      <c r="D305" s="135" t="s">
        <v>22</v>
      </c>
      <c r="E305" s="135" t="s">
        <v>260</v>
      </c>
      <c r="F305" s="135" t="s">
        <v>98</v>
      </c>
      <c r="G305" s="126">
        <v>178.6</v>
      </c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  <c r="CW305" s="95"/>
      <c r="CX305" s="95"/>
      <c r="CY305" s="95"/>
      <c r="CZ305" s="95"/>
      <c r="DA305" s="95"/>
      <c r="DB305" s="95"/>
      <c r="DC305" s="95"/>
      <c r="DD305" s="95"/>
      <c r="DE305" s="95"/>
      <c r="DF305" s="95"/>
      <c r="DG305" s="95"/>
      <c r="DH305" s="95"/>
      <c r="DI305" s="95"/>
      <c r="DJ305" s="95"/>
      <c r="DK305" s="95"/>
      <c r="DL305" s="95"/>
      <c r="DM305" s="95"/>
      <c r="DN305" s="95"/>
      <c r="DO305" s="95"/>
      <c r="DP305" s="95"/>
      <c r="DQ305" s="95"/>
      <c r="DR305" s="95"/>
      <c r="DS305" s="95"/>
      <c r="DT305" s="95"/>
      <c r="DU305" s="95"/>
      <c r="DV305" s="95"/>
      <c r="DW305" s="95"/>
      <c r="DX305" s="95"/>
      <c r="DY305" s="95"/>
      <c r="DZ305" s="95"/>
      <c r="EA305" s="95"/>
      <c r="EB305" s="95"/>
      <c r="EC305" s="95"/>
      <c r="ED305" s="95"/>
      <c r="EE305" s="95"/>
      <c r="EF305" s="95"/>
      <c r="EG305" s="95"/>
      <c r="EH305" s="95"/>
      <c r="EI305" s="95"/>
      <c r="EJ305" s="95"/>
      <c r="EK305" s="95"/>
      <c r="EL305" s="95"/>
      <c r="EM305" s="95"/>
      <c r="EN305" s="95"/>
      <c r="EO305" s="95"/>
      <c r="EP305" s="95"/>
      <c r="EQ305" s="95"/>
      <c r="ER305" s="95"/>
      <c r="ES305" s="95"/>
      <c r="ET305" s="95"/>
      <c r="EU305" s="95"/>
      <c r="EV305" s="95"/>
      <c r="EW305" s="95"/>
      <c r="EX305" s="95"/>
      <c r="EY305" s="95"/>
      <c r="EZ305" s="95"/>
      <c r="FA305" s="95"/>
      <c r="FB305" s="95"/>
      <c r="FC305" s="95"/>
      <c r="FD305" s="95"/>
      <c r="FE305" s="95"/>
      <c r="FF305" s="95"/>
      <c r="FG305" s="95"/>
      <c r="FH305" s="95"/>
      <c r="FI305" s="95"/>
      <c r="FJ305" s="95"/>
      <c r="FK305" s="95"/>
      <c r="FL305" s="95"/>
      <c r="FM305" s="95"/>
      <c r="FN305" s="95"/>
      <c r="FO305" s="95"/>
      <c r="FP305" s="95"/>
      <c r="FQ305" s="95"/>
      <c r="FR305" s="95"/>
      <c r="FS305" s="95"/>
      <c r="FT305" s="95"/>
      <c r="FU305" s="95"/>
      <c r="FV305" s="95"/>
      <c r="FW305" s="95"/>
      <c r="FX305" s="95"/>
      <c r="FY305" s="95"/>
      <c r="FZ305" s="95"/>
      <c r="GA305" s="95"/>
      <c r="GB305" s="95"/>
      <c r="GC305" s="95"/>
      <c r="GD305" s="95"/>
      <c r="GE305" s="95"/>
      <c r="GF305" s="95"/>
      <c r="GG305" s="95"/>
      <c r="GH305" s="95"/>
      <c r="GI305" s="95"/>
      <c r="GJ305" s="95"/>
      <c r="GK305" s="95"/>
      <c r="GL305" s="95"/>
      <c r="GM305" s="95"/>
      <c r="GN305" s="95"/>
      <c r="GO305" s="95"/>
      <c r="GP305" s="95"/>
      <c r="GQ305" s="95"/>
      <c r="GR305" s="95"/>
      <c r="GS305" s="95"/>
      <c r="GT305" s="95"/>
      <c r="GU305" s="95"/>
      <c r="GV305" s="95"/>
      <c r="GW305" s="95"/>
      <c r="GX305" s="95"/>
      <c r="GY305" s="95"/>
      <c r="GZ305" s="95"/>
      <c r="HA305" s="95"/>
      <c r="HB305" s="95"/>
      <c r="HC305" s="95"/>
      <c r="HD305" s="95"/>
      <c r="HE305" s="95"/>
      <c r="HF305" s="95"/>
      <c r="HG305" s="95"/>
      <c r="HH305" s="95"/>
      <c r="HI305" s="95"/>
      <c r="HJ305" s="95"/>
      <c r="HK305" s="95"/>
      <c r="HL305" s="95"/>
      <c r="HM305" s="95"/>
      <c r="HN305" s="95"/>
      <c r="HO305" s="95"/>
      <c r="HP305" s="95"/>
      <c r="HQ305" s="95"/>
      <c r="HR305" s="95"/>
      <c r="HS305" s="95"/>
      <c r="HT305" s="95"/>
      <c r="HU305" s="95"/>
      <c r="HV305" s="95"/>
      <c r="HW305" s="95"/>
      <c r="HX305" s="95"/>
      <c r="HY305" s="95"/>
      <c r="HZ305" s="95"/>
      <c r="IA305" s="95"/>
      <c r="IB305" s="95"/>
      <c r="IC305" s="95"/>
      <c r="ID305" s="95"/>
      <c r="IE305" s="95"/>
      <c r="IF305" s="95"/>
      <c r="IG305" s="95"/>
      <c r="IH305" s="95"/>
      <c r="II305" s="95"/>
      <c r="IJ305" s="95"/>
      <c r="IK305" s="95"/>
      <c r="IL305" s="95"/>
      <c r="IM305" s="95"/>
      <c r="IN305" s="95"/>
      <c r="IO305" s="95"/>
      <c r="IP305" s="95"/>
      <c r="IQ305" s="95"/>
      <c r="IR305" s="95"/>
      <c r="IS305" s="95"/>
      <c r="IT305" s="95"/>
    </row>
    <row r="306" spans="1:254" s="117" customFormat="1" ht="15" x14ac:dyDescent="0.25">
      <c r="A306" s="151" t="s">
        <v>256</v>
      </c>
      <c r="B306" s="181">
        <v>510</v>
      </c>
      <c r="C306" s="144" t="s">
        <v>111</v>
      </c>
      <c r="D306" s="144" t="s">
        <v>22</v>
      </c>
      <c r="E306" s="144" t="s">
        <v>257</v>
      </c>
      <c r="F306" s="144"/>
      <c r="G306" s="131">
        <f>SUM(G307)</f>
        <v>2000</v>
      </c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  <c r="GR306" s="87"/>
      <c r="GS306" s="87"/>
      <c r="GT306" s="87"/>
      <c r="GU306" s="87"/>
      <c r="GV306" s="87"/>
      <c r="GW306" s="87"/>
      <c r="GX306" s="87"/>
      <c r="GY306" s="87"/>
      <c r="GZ306" s="87"/>
      <c r="HA306" s="87"/>
      <c r="HB306" s="87"/>
      <c r="HC306" s="87"/>
      <c r="HD306" s="87"/>
      <c r="HE306" s="87"/>
      <c r="HF306" s="87"/>
      <c r="HG306" s="87"/>
      <c r="HH306" s="87"/>
      <c r="HI306" s="87"/>
      <c r="HJ306" s="87"/>
      <c r="HK306" s="87"/>
      <c r="HL306" s="87"/>
      <c r="HM306" s="87"/>
      <c r="HN306" s="87"/>
      <c r="HO306" s="87"/>
      <c r="HP306" s="87"/>
      <c r="HQ306" s="87"/>
      <c r="HR306" s="87"/>
      <c r="HS306" s="87"/>
      <c r="HT306" s="87"/>
      <c r="HU306" s="87"/>
      <c r="HV306" s="87"/>
      <c r="HW306" s="87"/>
      <c r="HX306" s="87"/>
      <c r="HY306" s="87"/>
      <c r="HZ306" s="87"/>
      <c r="IA306" s="87"/>
      <c r="IB306" s="87"/>
      <c r="IC306" s="87"/>
      <c r="ID306" s="87"/>
      <c r="IE306" s="87"/>
      <c r="IF306" s="87"/>
      <c r="IG306" s="87"/>
      <c r="IH306" s="87"/>
      <c r="II306" s="87"/>
      <c r="IJ306" s="87"/>
      <c r="IK306" s="87"/>
      <c r="IL306" s="87"/>
      <c r="IM306" s="87"/>
      <c r="IN306" s="87"/>
      <c r="IO306" s="87"/>
      <c r="IP306" s="87"/>
      <c r="IQ306" s="87"/>
      <c r="IR306" s="87"/>
      <c r="IS306" s="87"/>
      <c r="IT306" s="87"/>
    </row>
    <row r="307" spans="1:254" s="108" customFormat="1" ht="26.25" x14ac:dyDescent="0.25">
      <c r="A307" s="123" t="s">
        <v>97</v>
      </c>
      <c r="B307" s="180">
        <v>510</v>
      </c>
      <c r="C307" s="135" t="s">
        <v>111</v>
      </c>
      <c r="D307" s="135" t="s">
        <v>22</v>
      </c>
      <c r="E307" s="135" t="s">
        <v>257</v>
      </c>
      <c r="F307" s="135" t="s">
        <v>98</v>
      </c>
      <c r="G307" s="126">
        <v>2000</v>
      </c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5"/>
      <c r="CH307" s="95"/>
      <c r="CI307" s="95"/>
      <c r="CJ307" s="95"/>
      <c r="CK307" s="95"/>
      <c r="CL307" s="95"/>
      <c r="CM307" s="95"/>
      <c r="CN307" s="95"/>
      <c r="CO307" s="95"/>
      <c r="CP307" s="95"/>
      <c r="CQ307" s="95"/>
      <c r="CR307" s="95"/>
      <c r="CS307" s="95"/>
      <c r="CT307" s="95"/>
      <c r="CU307" s="95"/>
      <c r="CV307" s="95"/>
      <c r="CW307" s="95"/>
      <c r="CX307" s="95"/>
      <c r="CY307" s="95"/>
      <c r="CZ307" s="95"/>
      <c r="DA307" s="95"/>
      <c r="DB307" s="95"/>
      <c r="DC307" s="95"/>
      <c r="DD307" s="95"/>
      <c r="DE307" s="95"/>
      <c r="DF307" s="95"/>
      <c r="DG307" s="95"/>
      <c r="DH307" s="95"/>
      <c r="DI307" s="95"/>
      <c r="DJ307" s="95"/>
      <c r="DK307" s="95"/>
      <c r="DL307" s="95"/>
      <c r="DM307" s="95"/>
      <c r="DN307" s="95"/>
      <c r="DO307" s="95"/>
      <c r="DP307" s="95"/>
      <c r="DQ307" s="95"/>
      <c r="DR307" s="95"/>
      <c r="DS307" s="95"/>
      <c r="DT307" s="95"/>
      <c r="DU307" s="95"/>
      <c r="DV307" s="95"/>
      <c r="DW307" s="95"/>
      <c r="DX307" s="95"/>
      <c r="DY307" s="95"/>
      <c r="DZ307" s="95"/>
      <c r="EA307" s="95"/>
      <c r="EB307" s="95"/>
      <c r="EC307" s="95"/>
      <c r="ED307" s="95"/>
      <c r="EE307" s="95"/>
      <c r="EF307" s="95"/>
      <c r="EG307" s="95"/>
      <c r="EH307" s="95"/>
      <c r="EI307" s="95"/>
      <c r="EJ307" s="95"/>
      <c r="EK307" s="95"/>
      <c r="EL307" s="95"/>
      <c r="EM307" s="95"/>
      <c r="EN307" s="95"/>
      <c r="EO307" s="95"/>
      <c r="EP307" s="95"/>
      <c r="EQ307" s="95"/>
      <c r="ER307" s="95"/>
      <c r="ES307" s="95"/>
      <c r="ET307" s="95"/>
      <c r="EU307" s="95"/>
      <c r="EV307" s="95"/>
      <c r="EW307" s="95"/>
      <c r="EX307" s="95"/>
      <c r="EY307" s="95"/>
      <c r="EZ307" s="95"/>
      <c r="FA307" s="95"/>
      <c r="FB307" s="95"/>
      <c r="FC307" s="95"/>
      <c r="FD307" s="95"/>
      <c r="FE307" s="95"/>
      <c r="FF307" s="95"/>
      <c r="FG307" s="95"/>
      <c r="FH307" s="95"/>
      <c r="FI307" s="95"/>
      <c r="FJ307" s="95"/>
      <c r="FK307" s="95"/>
      <c r="FL307" s="95"/>
      <c r="FM307" s="95"/>
      <c r="FN307" s="95"/>
      <c r="FO307" s="95"/>
      <c r="FP307" s="95"/>
      <c r="FQ307" s="95"/>
      <c r="FR307" s="95"/>
      <c r="FS307" s="95"/>
      <c r="FT307" s="95"/>
      <c r="FU307" s="95"/>
      <c r="FV307" s="95"/>
      <c r="FW307" s="95"/>
      <c r="FX307" s="95"/>
      <c r="FY307" s="95"/>
      <c r="FZ307" s="95"/>
      <c r="GA307" s="95"/>
      <c r="GB307" s="95"/>
      <c r="GC307" s="95"/>
      <c r="GD307" s="95"/>
      <c r="GE307" s="95"/>
      <c r="GF307" s="95"/>
      <c r="GG307" s="95"/>
      <c r="GH307" s="95"/>
      <c r="GI307" s="95"/>
      <c r="GJ307" s="95"/>
      <c r="GK307" s="95"/>
      <c r="GL307" s="95"/>
      <c r="GM307" s="95"/>
      <c r="GN307" s="95"/>
      <c r="GO307" s="95"/>
      <c r="GP307" s="95"/>
      <c r="GQ307" s="95"/>
      <c r="GR307" s="95"/>
      <c r="GS307" s="95"/>
      <c r="GT307" s="95"/>
      <c r="GU307" s="95"/>
      <c r="GV307" s="95"/>
      <c r="GW307" s="95"/>
      <c r="GX307" s="95"/>
      <c r="GY307" s="95"/>
      <c r="GZ307" s="95"/>
      <c r="HA307" s="95"/>
      <c r="HB307" s="95"/>
      <c r="HC307" s="95"/>
      <c r="HD307" s="95"/>
      <c r="HE307" s="95"/>
      <c r="HF307" s="95"/>
      <c r="HG307" s="95"/>
      <c r="HH307" s="95"/>
      <c r="HI307" s="95"/>
      <c r="HJ307" s="95"/>
      <c r="HK307" s="95"/>
      <c r="HL307" s="95"/>
      <c r="HM307" s="95"/>
      <c r="HN307" s="95"/>
      <c r="HO307" s="95"/>
      <c r="HP307" s="95"/>
      <c r="HQ307" s="95"/>
      <c r="HR307" s="95"/>
      <c r="HS307" s="95"/>
      <c r="HT307" s="95"/>
      <c r="HU307" s="95"/>
      <c r="HV307" s="95"/>
      <c r="HW307" s="95"/>
      <c r="HX307" s="95"/>
      <c r="HY307" s="95"/>
      <c r="HZ307" s="95"/>
      <c r="IA307" s="95"/>
      <c r="IB307" s="95"/>
      <c r="IC307" s="95"/>
      <c r="ID307" s="95"/>
      <c r="IE307" s="95"/>
      <c r="IF307" s="95"/>
      <c r="IG307" s="95"/>
      <c r="IH307" s="95"/>
      <c r="II307" s="95"/>
      <c r="IJ307" s="95"/>
      <c r="IK307" s="95"/>
      <c r="IL307" s="95"/>
      <c r="IM307" s="95"/>
      <c r="IN307" s="95"/>
      <c r="IO307" s="95"/>
      <c r="IP307" s="95"/>
      <c r="IQ307" s="95"/>
      <c r="IR307" s="95"/>
      <c r="IS307" s="95"/>
      <c r="IT307" s="95"/>
    </row>
    <row r="308" spans="1:254" s="108" customFormat="1" ht="31.5" x14ac:dyDescent="0.25">
      <c r="A308" s="158" t="s">
        <v>261</v>
      </c>
      <c r="B308" s="189">
        <v>510</v>
      </c>
      <c r="C308" s="154" t="s">
        <v>56</v>
      </c>
      <c r="D308" s="154"/>
      <c r="E308" s="154"/>
      <c r="F308" s="154"/>
      <c r="G308" s="155">
        <f>SUM(G309)</f>
        <v>200</v>
      </c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5"/>
      <c r="CH308" s="95"/>
      <c r="CI308" s="95"/>
      <c r="CJ308" s="95"/>
      <c r="CK308" s="95"/>
      <c r="CL308" s="95"/>
      <c r="CM308" s="95"/>
      <c r="CN308" s="95"/>
      <c r="CO308" s="95"/>
      <c r="CP308" s="95"/>
      <c r="CQ308" s="95"/>
      <c r="CR308" s="95"/>
      <c r="CS308" s="95"/>
      <c r="CT308" s="95"/>
      <c r="CU308" s="95"/>
      <c r="CV308" s="95"/>
      <c r="CW308" s="95"/>
      <c r="CX308" s="95"/>
      <c r="CY308" s="95"/>
      <c r="CZ308" s="95"/>
      <c r="DA308" s="95"/>
      <c r="DB308" s="95"/>
      <c r="DC308" s="95"/>
      <c r="DD308" s="95"/>
      <c r="DE308" s="95"/>
      <c r="DF308" s="95"/>
      <c r="DG308" s="95"/>
      <c r="DH308" s="95"/>
      <c r="DI308" s="95"/>
      <c r="DJ308" s="95"/>
      <c r="DK308" s="95"/>
      <c r="DL308" s="95"/>
      <c r="DM308" s="95"/>
      <c r="DN308" s="95"/>
      <c r="DO308" s="95"/>
      <c r="DP308" s="95"/>
      <c r="DQ308" s="95"/>
      <c r="DR308" s="95"/>
      <c r="DS308" s="95"/>
      <c r="DT308" s="95"/>
      <c r="DU308" s="95"/>
      <c r="DV308" s="95"/>
      <c r="DW308" s="95"/>
      <c r="DX308" s="95"/>
      <c r="DY308" s="95"/>
      <c r="DZ308" s="95"/>
      <c r="EA308" s="95"/>
      <c r="EB308" s="95"/>
      <c r="EC308" s="95"/>
      <c r="ED308" s="95"/>
      <c r="EE308" s="95"/>
      <c r="EF308" s="95"/>
      <c r="EG308" s="95"/>
      <c r="EH308" s="95"/>
      <c r="EI308" s="95"/>
      <c r="EJ308" s="95"/>
      <c r="EK308" s="95"/>
      <c r="EL308" s="95"/>
      <c r="EM308" s="95"/>
      <c r="EN308" s="95"/>
      <c r="EO308" s="95"/>
      <c r="EP308" s="95"/>
      <c r="EQ308" s="95"/>
      <c r="ER308" s="95"/>
      <c r="ES308" s="95"/>
      <c r="ET308" s="95"/>
      <c r="EU308" s="95"/>
      <c r="EV308" s="95"/>
      <c r="EW308" s="95"/>
      <c r="EX308" s="95"/>
      <c r="EY308" s="95"/>
      <c r="EZ308" s="95"/>
      <c r="FA308" s="95"/>
      <c r="FB308" s="95"/>
      <c r="FC308" s="95"/>
      <c r="FD308" s="95"/>
      <c r="FE308" s="95"/>
      <c r="FF308" s="95"/>
      <c r="FG308" s="95"/>
      <c r="FH308" s="95"/>
      <c r="FI308" s="95"/>
      <c r="FJ308" s="95"/>
      <c r="FK308" s="95"/>
      <c r="FL308" s="95"/>
      <c r="FM308" s="95"/>
      <c r="FN308" s="95"/>
      <c r="FO308" s="95"/>
      <c r="FP308" s="95"/>
      <c r="FQ308" s="95"/>
      <c r="FR308" s="95"/>
      <c r="FS308" s="95"/>
      <c r="FT308" s="95"/>
      <c r="FU308" s="95"/>
      <c r="FV308" s="95"/>
      <c r="FW308" s="95"/>
      <c r="FX308" s="95"/>
      <c r="FY308" s="95"/>
      <c r="FZ308" s="95"/>
      <c r="GA308" s="95"/>
      <c r="GB308" s="95"/>
      <c r="GC308" s="95"/>
      <c r="GD308" s="95"/>
      <c r="GE308" s="95"/>
      <c r="GF308" s="95"/>
      <c r="GG308" s="95"/>
      <c r="GH308" s="95"/>
      <c r="GI308" s="95"/>
      <c r="GJ308" s="95"/>
      <c r="GK308" s="95"/>
      <c r="GL308" s="95"/>
      <c r="GM308" s="95"/>
      <c r="GN308" s="95"/>
      <c r="GO308" s="95"/>
      <c r="GP308" s="95"/>
      <c r="GQ308" s="95"/>
      <c r="GR308" s="95"/>
      <c r="GS308" s="95"/>
      <c r="GT308" s="95"/>
      <c r="GU308" s="95"/>
      <c r="GV308" s="95"/>
      <c r="GW308" s="95"/>
      <c r="GX308" s="95"/>
      <c r="GY308" s="95"/>
      <c r="GZ308" s="95"/>
      <c r="HA308" s="95"/>
      <c r="HB308" s="95"/>
      <c r="HC308" s="95"/>
      <c r="HD308" s="95"/>
      <c r="HE308" s="95"/>
      <c r="HF308" s="95"/>
      <c r="HG308" s="95"/>
      <c r="HH308" s="95"/>
      <c r="HI308" s="95"/>
      <c r="HJ308" s="95"/>
      <c r="HK308" s="95"/>
      <c r="HL308" s="95"/>
      <c r="HM308" s="95"/>
      <c r="HN308" s="95"/>
      <c r="HO308" s="95"/>
      <c r="HP308" s="95"/>
      <c r="HQ308" s="95"/>
      <c r="HR308" s="95"/>
      <c r="HS308" s="95"/>
      <c r="HT308" s="95"/>
      <c r="HU308" s="95"/>
      <c r="HV308" s="95"/>
      <c r="HW308" s="95"/>
      <c r="HX308" s="95"/>
      <c r="HY308" s="95"/>
      <c r="HZ308" s="95"/>
      <c r="IA308" s="95"/>
      <c r="IB308" s="95"/>
      <c r="IC308" s="95"/>
      <c r="ID308" s="95"/>
      <c r="IE308" s="95"/>
      <c r="IF308" s="95"/>
      <c r="IG308" s="95"/>
      <c r="IH308" s="95"/>
      <c r="II308" s="95"/>
      <c r="IJ308" s="95"/>
      <c r="IK308" s="95"/>
      <c r="IL308" s="95"/>
      <c r="IM308" s="95"/>
      <c r="IN308" s="95"/>
      <c r="IO308" s="95"/>
      <c r="IP308" s="95"/>
      <c r="IQ308" s="95"/>
      <c r="IR308" s="95"/>
      <c r="IS308" s="95"/>
      <c r="IT308" s="95"/>
    </row>
    <row r="309" spans="1:254" s="108" customFormat="1" ht="30" x14ac:dyDescent="0.25">
      <c r="A309" s="168" t="s">
        <v>262</v>
      </c>
      <c r="B309" s="175">
        <v>510</v>
      </c>
      <c r="C309" s="165" t="s">
        <v>56</v>
      </c>
      <c r="D309" s="165" t="s">
        <v>20</v>
      </c>
      <c r="E309" s="165" t="s">
        <v>264</v>
      </c>
      <c r="F309" s="165"/>
      <c r="G309" s="166">
        <f>SUM(G310+G312)</f>
        <v>200</v>
      </c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5"/>
      <c r="CH309" s="95"/>
      <c r="CI309" s="95"/>
      <c r="CJ309" s="95"/>
      <c r="CK309" s="95"/>
      <c r="CL309" s="95"/>
      <c r="CM309" s="95"/>
      <c r="CN309" s="95"/>
      <c r="CO309" s="95"/>
      <c r="CP309" s="95"/>
      <c r="CQ309" s="95"/>
      <c r="CR309" s="95"/>
      <c r="CS309" s="95"/>
      <c r="CT309" s="95"/>
      <c r="CU309" s="95"/>
      <c r="CV309" s="95"/>
      <c r="CW309" s="95"/>
      <c r="CX309" s="95"/>
      <c r="CY309" s="95"/>
      <c r="CZ309" s="95"/>
      <c r="DA309" s="95"/>
      <c r="DB309" s="95"/>
      <c r="DC309" s="95"/>
      <c r="DD309" s="95"/>
      <c r="DE309" s="95"/>
      <c r="DF309" s="95"/>
      <c r="DG309" s="95"/>
      <c r="DH309" s="95"/>
      <c r="DI309" s="95"/>
      <c r="DJ309" s="95"/>
      <c r="DK309" s="95"/>
      <c r="DL309" s="95"/>
      <c r="DM309" s="95"/>
      <c r="DN309" s="95"/>
      <c r="DO309" s="95"/>
      <c r="DP309" s="95"/>
      <c r="DQ309" s="95"/>
      <c r="DR309" s="95"/>
      <c r="DS309" s="95"/>
      <c r="DT309" s="95"/>
      <c r="DU309" s="95"/>
      <c r="DV309" s="95"/>
      <c r="DW309" s="95"/>
      <c r="DX309" s="95"/>
      <c r="DY309" s="95"/>
      <c r="DZ309" s="95"/>
      <c r="EA309" s="95"/>
      <c r="EB309" s="95"/>
      <c r="EC309" s="95"/>
      <c r="ED309" s="95"/>
      <c r="EE309" s="95"/>
      <c r="EF309" s="95"/>
      <c r="EG309" s="95"/>
      <c r="EH309" s="95"/>
      <c r="EI309" s="95"/>
      <c r="EJ309" s="95"/>
      <c r="EK309" s="95"/>
      <c r="EL309" s="95"/>
      <c r="EM309" s="95"/>
      <c r="EN309" s="95"/>
      <c r="EO309" s="95"/>
      <c r="EP309" s="95"/>
      <c r="EQ309" s="95"/>
      <c r="ER309" s="95"/>
      <c r="ES309" s="95"/>
      <c r="ET309" s="95"/>
      <c r="EU309" s="95"/>
      <c r="EV309" s="95"/>
      <c r="EW309" s="95"/>
      <c r="EX309" s="95"/>
      <c r="EY309" s="95"/>
      <c r="EZ309" s="95"/>
      <c r="FA309" s="95"/>
      <c r="FB309" s="95"/>
      <c r="FC309" s="95"/>
      <c r="FD309" s="95"/>
      <c r="FE309" s="95"/>
      <c r="FF309" s="95"/>
      <c r="FG309" s="95"/>
      <c r="FH309" s="95"/>
      <c r="FI309" s="95"/>
      <c r="FJ309" s="95"/>
      <c r="FK309" s="95"/>
      <c r="FL309" s="95"/>
      <c r="FM309" s="95"/>
      <c r="FN309" s="95"/>
      <c r="FO309" s="95"/>
      <c r="FP309" s="95"/>
      <c r="FQ309" s="95"/>
      <c r="FR309" s="95"/>
      <c r="FS309" s="95"/>
      <c r="FT309" s="95"/>
      <c r="FU309" s="95"/>
      <c r="FV309" s="95"/>
      <c r="FW309" s="95"/>
      <c r="FX309" s="95"/>
      <c r="FY309" s="95"/>
      <c r="FZ309" s="95"/>
      <c r="GA309" s="95"/>
      <c r="GB309" s="95"/>
      <c r="GC309" s="95"/>
      <c r="GD309" s="95"/>
      <c r="GE309" s="95"/>
      <c r="GF309" s="95"/>
      <c r="GG309" s="95"/>
      <c r="GH309" s="95"/>
      <c r="GI309" s="95"/>
      <c r="GJ309" s="95"/>
      <c r="GK309" s="95"/>
      <c r="GL309" s="95"/>
      <c r="GM309" s="95"/>
      <c r="GN309" s="95"/>
      <c r="GO309" s="95"/>
      <c r="GP309" s="95"/>
      <c r="GQ309" s="95"/>
      <c r="GR309" s="95"/>
      <c r="GS309" s="95"/>
      <c r="GT309" s="95"/>
      <c r="GU309" s="95"/>
      <c r="GV309" s="95"/>
      <c r="GW309" s="95"/>
      <c r="GX309" s="95"/>
      <c r="GY309" s="95"/>
      <c r="GZ309" s="95"/>
      <c r="HA309" s="95"/>
      <c r="HB309" s="95"/>
      <c r="HC309" s="95"/>
      <c r="HD309" s="95"/>
      <c r="HE309" s="95"/>
      <c r="HF309" s="95"/>
      <c r="HG309" s="95"/>
      <c r="HH309" s="95"/>
      <c r="HI309" s="95"/>
      <c r="HJ309" s="95"/>
      <c r="HK309" s="95"/>
      <c r="HL309" s="95"/>
      <c r="HM309" s="95"/>
      <c r="HN309" s="95"/>
      <c r="HO309" s="95"/>
      <c r="HP309" s="95"/>
      <c r="HQ309" s="95"/>
      <c r="HR309" s="95"/>
      <c r="HS309" s="95"/>
      <c r="HT309" s="95"/>
      <c r="HU309" s="95"/>
      <c r="HV309" s="95"/>
      <c r="HW309" s="95"/>
      <c r="HX309" s="95"/>
      <c r="HY309" s="95"/>
      <c r="HZ309" s="95"/>
      <c r="IA309" s="95"/>
      <c r="IB309" s="95"/>
      <c r="IC309" s="95"/>
      <c r="ID309" s="95"/>
      <c r="IE309" s="95"/>
      <c r="IF309" s="95"/>
      <c r="IG309" s="95"/>
      <c r="IH309" s="95"/>
      <c r="II309" s="95"/>
      <c r="IJ309" s="95"/>
      <c r="IK309" s="95"/>
      <c r="IL309" s="95"/>
      <c r="IM309" s="95"/>
      <c r="IN309" s="95"/>
      <c r="IO309" s="95"/>
      <c r="IP309" s="95"/>
      <c r="IQ309" s="95"/>
      <c r="IR309" s="95"/>
      <c r="IS309" s="95"/>
      <c r="IT309" s="95"/>
    </row>
    <row r="310" spans="1:254" s="108" customFormat="1" ht="26.25" x14ac:dyDescent="0.25">
      <c r="A310" s="123" t="s">
        <v>263</v>
      </c>
      <c r="B310" s="180">
        <v>510</v>
      </c>
      <c r="C310" s="135" t="s">
        <v>56</v>
      </c>
      <c r="D310" s="135" t="s">
        <v>20</v>
      </c>
      <c r="E310" s="135" t="s">
        <v>264</v>
      </c>
      <c r="F310" s="135"/>
      <c r="G310" s="126">
        <f>SUM(G311)</f>
        <v>0</v>
      </c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95"/>
      <c r="CF310" s="95"/>
      <c r="CG310" s="95"/>
      <c r="CH310" s="95"/>
      <c r="CI310" s="95"/>
      <c r="CJ310" s="95"/>
      <c r="CK310" s="95"/>
      <c r="CL310" s="95"/>
      <c r="CM310" s="95"/>
      <c r="CN310" s="95"/>
      <c r="CO310" s="95"/>
      <c r="CP310" s="95"/>
      <c r="CQ310" s="95"/>
      <c r="CR310" s="95"/>
      <c r="CS310" s="95"/>
      <c r="CT310" s="95"/>
      <c r="CU310" s="95"/>
      <c r="CV310" s="95"/>
      <c r="CW310" s="95"/>
      <c r="CX310" s="95"/>
      <c r="CY310" s="95"/>
      <c r="CZ310" s="95"/>
      <c r="DA310" s="95"/>
      <c r="DB310" s="95"/>
      <c r="DC310" s="95"/>
      <c r="DD310" s="95"/>
      <c r="DE310" s="95"/>
      <c r="DF310" s="95"/>
      <c r="DG310" s="95"/>
      <c r="DH310" s="95"/>
      <c r="DI310" s="95"/>
      <c r="DJ310" s="95"/>
      <c r="DK310" s="95"/>
      <c r="DL310" s="95"/>
      <c r="DM310" s="95"/>
      <c r="DN310" s="95"/>
      <c r="DO310" s="95"/>
      <c r="DP310" s="95"/>
      <c r="DQ310" s="95"/>
      <c r="DR310" s="95"/>
      <c r="DS310" s="95"/>
      <c r="DT310" s="95"/>
      <c r="DU310" s="95"/>
      <c r="DV310" s="95"/>
      <c r="DW310" s="95"/>
      <c r="DX310" s="95"/>
      <c r="DY310" s="95"/>
      <c r="DZ310" s="95"/>
      <c r="EA310" s="95"/>
      <c r="EB310" s="95"/>
      <c r="EC310" s="95"/>
      <c r="ED310" s="95"/>
      <c r="EE310" s="95"/>
      <c r="EF310" s="95"/>
      <c r="EG310" s="95"/>
      <c r="EH310" s="95"/>
      <c r="EI310" s="95"/>
      <c r="EJ310" s="95"/>
      <c r="EK310" s="95"/>
      <c r="EL310" s="95"/>
      <c r="EM310" s="95"/>
      <c r="EN310" s="95"/>
      <c r="EO310" s="95"/>
      <c r="EP310" s="95"/>
      <c r="EQ310" s="95"/>
      <c r="ER310" s="95"/>
      <c r="ES310" s="95"/>
      <c r="ET310" s="95"/>
      <c r="EU310" s="95"/>
      <c r="EV310" s="95"/>
      <c r="EW310" s="95"/>
      <c r="EX310" s="95"/>
      <c r="EY310" s="95"/>
      <c r="EZ310" s="95"/>
      <c r="FA310" s="95"/>
      <c r="FB310" s="95"/>
      <c r="FC310" s="95"/>
      <c r="FD310" s="95"/>
      <c r="FE310" s="95"/>
      <c r="FF310" s="95"/>
      <c r="FG310" s="95"/>
      <c r="FH310" s="95"/>
      <c r="FI310" s="95"/>
      <c r="FJ310" s="95"/>
      <c r="FK310" s="95"/>
      <c r="FL310" s="95"/>
      <c r="FM310" s="95"/>
      <c r="FN310" s="95"/>
      <c r="FO310" s="95"/>
      <c r="FP310" s="95"/>
      <c r="FQ310" s="95"/>
      <c r="FR310" s="95"/>
      <c r="FS310" s="95"/>
      <c r="FT310" s="95"/>
      <c r="FU310" s="95"/>
      <c r="FV310" s="95"/>
      <c r="FW310" s="95"/>
      <c r="FX310" s="95"/>
      <c r="FY310" s="95"/>
      <c r="FZ310" s="95"/>
      <c r="GA310" s="95"/>
      <c r="GB310" s="95"/>
      <c r="GC310" s="95"/>
      <c r="GD310" s="95"/>
      <c r="GE310" s="95"/>
      <c r="GF310" s="95"/>
      <c r="GG310" s="95"/>
      <c r="GH310" s="95"/>
      <c r="GI310" s="95"/>
      <c r="GJ310" s="95"/>
      <c r="GK310" s="95"/>
      <c r="GL310" s="95"/>
      <c r="GM310" s="95"/>
      <c r="GN310" s="95"/>
      <c r="GO310" s="95"/>
      <c r="GP310" s="95"/>
      <c r="GQ310" s="95"/>
      <c r="GR310" s="95"/>
      <c r="GS310" s="95"/>
      <c r="GT310" s="95"/>
      <c r="GU310" s="95"/>
      <c r="GV310" s="95"/>
      <c r="GW310" s="95"/>
      <c r="GX310" s="95"/>
      <c r="GY310" s="95"/>
      <c r="GZ310" s="95"/>
      <c r="HA310" s="95"/>
      <c r="HB310" s="95"/>
      <c r="HC310" s="95"/>
      <c r="HD310" s="95"/>
      <c r="HE310" s="95"/>
      <c r="HF310" s="95"/>
      <c r="HG310" s="95"/>
      <c r="HH310" s="95"/>
      <c r="HI310" s="95"/>
      <c r="HJ310" s="95"/>
      <c r="HK310" s="95"/>
      <c r="HL310" s="95"/>
      <c r="HM310" s="95"/>
      <c r="HN310" s="95"/>
      <c r="HO310" s="95"/>
      <c r="HP310" s="95"/>
      <c r="HQ310" s="95"/>
      <c r="HR310" s="95"/>
      <c r="HS310" s="95"/>
      <c r="HT310" s="95"/>
      <c r="HU310" s="95"/>
      <c r="HV310" s="95"/>
      <c r="HW310" s="95"/>
      <c r="HX310" s="95"/>
      <c r="HY310" s="95"/>
      <c r="HZ310" s="95"/>
      <c r="IA310" s="95"/>
      <c r="IB310" s="95"/>
      <c r="IC310" s="95"/>
      <c r="ID310" s="95"/>
      <c r="IE310" s="95"/>
      <c r="IF310" s="95"/>
      <c r="IG310" s="95"/>
      <c r="IH310" s="95"/>
      <c r="II310" s="95"/>
      <c r="IJ310" s="95"/>
      <c r="IK310" s="95"/>
      <c r="IL310" s="95"/>
      <c r="IM310" s="95"/>
      <c r="IN310" s="95"/>
      <c r="IO310" s="95"/>
      <c r="IP310" s="95"/>
      <c r="IQ310" s="95"/>
      <c r="IR310" s="95"/>
      <c r="IS310" s="95"/>
      <c r="IT310" s="95"/>
    </row>
    <row r="311" spans="1:254" s="142" customFormat="1" ht="15" x14ac:dyDescent="0.25">
      <c r="A311" s="151" t="s">
        <v>265</v>
      </c>
      <c r="B311" s="181">
        <v>510</v>
      </c>
      <c r="C311" s="144" t="s">
        <v>56</v>
      </c>
      <c r="D311" s="144" t="s">
        <v>20</v>
      </c>
      <c r="E311" s="144" t="s">
        <v>264</v>
      </c>
      <c r="F311" s="144" t="s">
        <v>266</v>
      </c>
      <c r="G311" s="131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  <c r="CD311" s="95"/>
      <c r="CE311" s="95"/>
      <c r="CF311" s="95"/>
      <c r="CG311" s="95"/>
      <c r="CH311" s="95"/>
      <c r="CI311" s="95"/>
      <c r="CJ311" s="95"/>
      <c r="CK311" s="95"/>
      <c r="CL311" s="95"/>
      <c r="CM311" s="95"/>
      <c r="CN311" s="95"/>
      <c r="CO311" s="95"/>
      <c r="CP311" s="95"/>
      <c r="CQ311" s="95"/>
      <c r="CR311" s="95"/>
      <c r="CS311" s="95"/>
      <c r="CT311" s="95"/>
      <c r="CU311" s="95"/>
      <c r="CV311" s="95"/>
      <c r="CW311" s="95"/>
      <c r="CX311" s="95"/>
      <c r="CY311" s="95"/>
      <c r="CZ311" s="95"/>
      <c r="DA311" s="95"/>
      <c r="DB311" s="95"/>
      <c r="DC311" s="95"/>
      <c r="DD311" s="95"/>
      <c r="DE311" s="95"/>
      <c r="DF311" s="95"/>
      <c r="DG311" s="95"/>
      <c r="DH311" s="95"/>
      <c r="DI311" s="95"/>
      <c r="DJ311" s="95"/>
      <c r="DK311" s="95"/>
      <c r="DL311" s="95"/>
      <c r="DM311" s="95"/>
      <c r="DN311" s="95"/>
      <c r="DO311" s="95"/>
      <c r="DP311" s="95"/>
      <c r="DQ311" s="95"/>
      <c r="DR311" s="95"/>
      <c r="DS311" s="95"/>
      <c r="DT311" s="95"/>
      <c r="DU311" s="95"/>
      <c r="DV311" s="95"/>
      <c r="DW311" s="95"/>
      <c r="DX311" s="95"/>
      <c r="DY311" s="95"/>
      <c r="DZ311" s="95"/>
      <c r="EA311" s="95"/>
      <c r="EB311" s="95"/>
      <c r="EC311" s="95"/>
      <c r="ED311" s="95"/>
      <c r="EE311" s="95"/>
      <c r="EF311" s="95"/>
      <c r="EG311" s="95"/>
      <c r="EH311" s="95"/>
      <c r="EI311" s="95"/>
      <c r="EJ311" s="95"/>
      <c r="EK311" s="95"/>
      <c r="EL311" s="95"/>
      <c r="EM311" s="95"/>
      <c r="EN311" s="95"/>
      <c r="EO311" s="95"/>
      <c r="EP311" s="95"/>
      <c r="EQ311" s="95"/>
      <c r="ER311" s="95"/>
      <c r="ES311" s="95"/>
      <c r="ET311" s="95"/>
      <c r="EU311" s="95"/>
      <c r="EV311" s="95"/>
      <c r="EW311" s="95"/>
      <c r="EX311" s="95"/>
      <c r="EY311" s="95"/>
      <c r="EZ311" s="95"/>
      <c r="FA311" s="95"/>
      <c r="FB311" s="95"/>
      <c r="FC311" s="95"/>
      <c r="FD311" s="95"/>
      <c r="FE311" s="95"/>
      <c r="FF311" s="95"/>
      <c r="FG311" s="95"/>
      <c r="FH311" s="95"/>
      <c r="FI311" s="95"/>
      <c r="FJ311" s="95"/>
      <c r="FK311" s="95"/>
      <c r="FL311" s="95"/>
      <c r="FM311" s="95"/>
      <c r="FN311" s="95"/>
      <c r="FO311" s="95"/>
      <c r="FP311" s="95"/>
      <c r="FQ311" s="95"/>
      <c r="FR311" s="95"/>
      <c r="FS311" s="95"/>
      <c r="FT311" s="95"/>
      <c r="FU311" s="95"/>
      <c r="FV311" s="95"/>
      <c r="FW311" s="95"/>
      <c r="FX311" s="95"/>
      <c r="FY311" s="95"/>
      <c r="FZ311" s="95"/>
      <c r="GA311" s="95"/>
      <c r="GB311" s="95"/>
      <c r="GC311" s="95"/>
      <c r="GD311" s="95"/>
      <c r="GE311" s="95"/>
      <c r="GF311" s="95"/>
      <c r="GG311" s="95"/>
      <c r="GH311" s="95"/>
      <c r="GI311" s="95"/>
      <c r="GJ311" s="95"/>
      <c r="GK311" s="95"/>
      <c r="GL311" s="95"/>
      <c r="GM311" s="95"/>
      <c r="GN311" s="95"/>
      <c r="GO311" s="95"/>
      <c r="GP311" s="95"/>
      <c r="GQ311" s="95"/>
      <c r="GR311" s="95"/>
      <c r="GS311" s="95"/>
      <c r="GT311" s="95"/>
      <c r="GU311" s="95"/>
      <c r="GV311" s="95"/>
      <c r="GW311" s="95"/>
      <c r="GX311" s="95"/>
      <c r="GY311" s="95"/>
      <c r="GZ311" s="95"/>
      <c r="HA311" s="95"/>
      <c r="HB311" s="95"/>
      <c r="HC311" s="95"/>
      <c r="HD311" s="95"/>
      <c r="HE311" s="95"/>
      <c r="HF311" s="95"/>
      <c r="HG311" s="95"/>
      <c r="HH311" s="95"/>
      <c r="HI311" s="95"/>
      <c r="HJ311" s="95"/>
      <c r="HK311" s="95"/>
      <c r="HL311" s="95"/>
      <c r="HM311" s="95"/>
      <c r="HN311" s="95"/>
      <c r="HO311" s="95"/>
      <c r="HP311" s="95"/>
      <c r="HQ311" s="95"/>
      <c r="HR311" s="95"/>
      <c r="HS311" s="95"/>
      <c r="HT311" s="95"/>
      <c r="HU311" s="95"/>
      <c r="HV311" s="95"/>
      <c r="HW311" s="95"/>
      <c r="HX311" s="95"/>
      <c r="HY311" s="95"/>
      <c r="HZ311" s="95"/>
      <c r="IA311" s="95"/>
      <c r="IB311" s="95"/>
      <c r="IC311" s="95"/>
      <c r="ID311" s="95"/>
      <c r="IE311" s="95"/>
      <c r="IF311" s="95"/>
      <c r="IG311" s="95"/>
      <c r="IH311" s="95"/>
      <c r="II311" s="95"/>
      <c r="IJ311" s="95"/>
      <c r="IK311" s="95"/>
      <c r="IL311" s="95"/>
      <c r="IM311" s="95"/>
      <c r="IN311" s="95"/>
      <c r="IO311" s="95"/>
      <c r="IP311" s="95"/>
      <c r="IQ311" s="95"/>
      <c r="IR311" s="95"/>
      <c r="IS311" s="95"/>
      <c r="IT311" s="95"/>
    </row>
    <row r="312" spans="1:254" s="108" customFormat="1" ht="26.25" x14ac:dyDescent="0.25">
      <c r="A312" s="150" t="s">
        <v>263</v>
      </c>
      <c r="B312" s="180">
        <v>510</v>
      </c>
      <c r="C312" s="135" t="s">
        <v>56</v>
      </c>
      <c r="D312" s="135" t="s">
        <v>20</v>
      </c>
      <c r="E312" s="135" t="s">
        <v>267</v>
      </c>
      <c r="F312" s="135"/>
      <c r="G312" s="126">
        <f>SUM(G313)</f>
        <v>200</v>
      </c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95"/>
      <c r="CI312" s="95"/>
      <c r="CJ312" s="95"/>
      <c r="CK312" s="95"/>
      <c r="CL312" s="95"/>
      <c r="CM312" s="95"/>
      <c r="CN312" s="95"/>
      <c r="CO312" s="95"/>
      <c r="CP312" s="95"/>
      <c r="CQ312" s="95"/>
      <c r="CR312" s="95"/>
      <c r="CS312" s="95"/>
      <c r="CT312" s="95"/>
      <c r="CU312" s="95"/>
      <c r="CV312" s="95"/>
      <c r="CW312" s="95"/>
      <c r="CX312" s="95"/>
      <c r="CY312" s="95"/>
      <c r="CZ312" s="95"/>
      <c r="DA312" s="95"/>
      <c r="DB312" s="95"/>
      <c r="DC312" s="95"/>
      <c r="DD312" s="95"/>
      <c r="DE312" s="95"/>
      <c r="DF312" s="95"/>
      <c r="DG312" s="95"/>
      <c r="DH312" s="95"/>
      <c r="DI312" s="95"/>
      <c r="DJ312" s="95"/>
      <c r="DK312" s="95"/>
      <c r="DL312" s="95"/>
      <c r="DM312" s="95"/>
      <c r="DN312" s="95"/>
      <c r="DO312" s="95"/>
      <c r="DP312" s="95"/>
      <c r="DQ312" s="95"/>
      <c r="DR312" s="95"/>
      <c r="DS312" s="95"/>
      <c r="DT312" s="95"/>
      <c r="DU312" s="95"/>
      <c r="DV312" s="95"/>
      <c r="DW312" s="95"/>
      <c r="DX312" s="95"/>
      <c r="DY312" s="95"/>
      <c r="DZ312" s="95"/>
      <c r="EA312" s="95"/>
      <c r="EB312" s="95"/>
      <c r="EC312" s="95"/>
      <c r="ED312" s="95"/>
      <c r="EE312" s="95"/>
      <c r="EF312" s="95"/>
      <c r="EG312" s="95"/>
      <c r="EH312" s="95"/>
      <c r="EI312" s="95"/>
      <c r="EJ312" s="95"/>
      <c r="EK312" s="95"/>
      <c r="EL312" s="95"/>
      <c r="EM312" s="95"/>
      <c r="EN312" s="95"/>
      <c r="EO312" s="95"/>
      <c r="EP312" s="95"/>
      <c r="EQ312" s="95"/>
      <c r="ER312" s="95"/>
      <c r="ES312" s="95"/>
      <c r="ET312" s="95"/>
      <c r="EU312" s="95"/>
      <c r="EV312" s="95"/>
      <c r="EW312" s="95"/>
      <c r="EX312" s="95"/>
      <c r="EY312" s="95"/>
      <c r="EZ312" s="95"/>
      <c r="FA312" s="95"/>
      <c r="FB312" s="95"/>
      <c r="FC312" s="95"/>
      <c r="FD312" s="95"/>
      <c r="FE312" s="95"/>
      <c r="FF312" s="95"/>
      <c r="FG312" s="95"/>
      <c r="FH312" s="95"/>
      <c r="FI312" s="95"/>
      <c r="FJ312" s="95"/>
      <c r="FK312" s="95"/>
      <c r="FL312" s="95"/>
      <c r="FM312" s="95"/>
      <c r="FN312" s="95"/>
      <c r="FO312" s="95"/>
      <c r="FP312" s="95"/>
      <c r="FQ312" s="95"/>
      <c r="FR312" s="95"/>
      <c r="FS312" s="95"/>
      <c r="FT312" s="95"/>
      <c r="FU312" s="95"/>
      <c r="FV312" s="95"/>
      <c r="FW312" s="95"/>
      <c r="FX312" s="95"/>
      <c r="FY312" s="95"/>
      <c r="FZ312" s="95"/>
      <c r="GA312" s="95"/>
      <c r="GB312" s="95"/>
      <c r="GC312" s="95"/>
      <c r="GD312" s="95"/>
      <c r="GE312" s="95"/>
      <c r="GF312" s="95"/>
      <c r="GG312" s="95"/>
      <c r="GH312" s="95"/>
      <c r="GI312" s="95"/>
      <c r="GJ312" s="95"/>
      <c r="GK312" s="95"/>
      <c r="GL312" s="95"/>
      <c r="GM312" s="95"/>
      <c r="GN312" s="95"/>
      <c r="GO312" s="95"/>
      <c r="GP312" s="95"/>
      <c r="GQ312" s="95"/>
      <c r="GR312" s="95"/>
      <c r="GS312" s="95"/>
      <c r="GT312" s="95"/>
      <c r="GU312" s="95"/>
      <c r="GV312" s="95"/>
      <c r="GW312" s="95"/>
      <c r="GX312" s="95"/>
      <c r="GY312" s="95"/>
      <c r="GZ312" s="95"/>
      <c r="HA312" s="95"/>
      <c r="HB312" s="95"/>
      <c r="HC312" s="95"/>
      <c r="HD312" s="95"/>
      <c r="HE312" s="95"/>
      <c r="HF312" s="95"/>
      <c r="HG312" s="95"/>
      <c r="HH312" s="95"/>
      <c r="HI312" s="95"/>
      <c r="HJ312" s="95"/>
      <c r="HK312" s="95"/>
      <c r="HL312" s="95"/>
      <c r="HM312" s="95"/>
      <c r="HN312" s="95"/>
      <c r="HO312" s="95"/>
      <c r="HP312" s="95"/>
      <c r="HQ312" s="95"/>
      <c r="HR312" s="95"/>
      <c r="HS312" s="95"/>
      <c r="HT312" s="95"/>
      <c r="HU312" s="95"/>
      <c r="HV312" s="95"/>
      <c r="HW312" s="95"/>
      <c r="HX312" s="95"/>
      <c r="HY312" s="95"/>
      <c r="HZ312" s="95"/>
      <c r="IA312" s="95"/>
      <c r="IB312" s="95"/>
      <c r="IC312" s="95"/>
      <c r="ID312" s="95"/>
      <c r="IE312" s="95"/>
      <c r="IF312" s="95"/>
      <c r="IG312" s="95"/>
      <c r="IH312" s="95"/>
      <c r="II312" s="95"/>
      <c r="IJ312" s="95"/>
      <c r="IK312" s="95"/>
      <c r="IL312" s="95"/>
      <c r="IM312" s="95"/>
      <c r="IN312" s="95"/>
      <c r="IO312" s="95"/>
      <c r="IP312" s="95"/>
      <c r="IQ312" s="95"/>
      <c r="IR312" s="95"/>
      <c r="IS312" s="95"/>
      <c r="IT312" s="95"/>
    </row>
    <row r="313" spans="1:254" s="163" customFormat="1" x14ac:dyDescent="0.2">
      <c r="A313" s="151" t="s">
        <v>265</v>
      </c>
      <c r="B313" s="181">
        <v>510</v>
      </c>
      <c r="C313" s="144" t="s">
        <v>56</v>
      </c>
      <c r="D313" s="144" t="s">
        <v>20</v>
      </c>
      <c r="E313" s="144" t="s">
        <v>267</v>
      </c>
      <c r="F313" s="144" t="s">
        <v>266</v>
      </c>
      <c r="G313" s="131">
        <v>200</v>
      </c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  <c r="EE313" s="95"/>
      <c r="EF313" s="95"/>
      <c r="EG313" s="95"/>
      <c r="EH313" s="95"/>
      <c r="EI313" s="95"/>
      <c r="EJ313" s="95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  <c r="FK313" s="95"/>
      <c r="FL313" s="95"/>
      <c r="FM313" s="95"/>
      <c r="FN313" s="95"/>
      <c r="FO313" s="95"/>
      <c r="FP313" s="95"/>
      <c r="FQ313" s="95"/>
      <c r="FR313" s="95"/>
      <c r="FS313" s="95"/>
      <c r="FT313" s="95"/>
      <c r="FU313" s="95"/>
      <c r="FV313" s="95"/>
      <c r="FW313" s="95"/>
      <c r="FX313" s="95"/>
      <c r="FY313" s="95"/>
      <c r="FZ313" s="95"/>
      <c r="GA313" s="95"/>
      <c r="GB313" s="95"/>
      <c r="GC313" s="95"/>
      <c r="GD313" s="95"/>
      <c r="GE313" s="95"/>
      <c r="GF313" s="95"/>
      <c r="GG313" s="95"/>
      <c r="GH313" s="95"/>
      <c r="GI313" s="95"/>
      <c r="GJ313" s="95"/>
      <c r="GK313" s="95"/>
      <c r="GL313" s="95"/>
      <c r="GM313" s="95"/>
      <c r="GN313" s="95"/>
      <c r="GO313" s="95"/>
      <c r="GP313" s="95"/>
      <c r="GQ313" s="95"/>
      <c r="GR313" s="95"/>
      <c r="GS313" s="95"/>
      <c r="GT313" s="95"/>
      <c r="GU313" s="95"/>
      <c r="GV313" s="95"/>
      <c r="GW313" s="95"/>
      <c r="GX313" s="95"/>
      <c r="GY313" s="95"/>
      <c r="GZ313" s="95"/>
      <c r="HA313" s="95"/>
      <c r="HB313" s="95"/>
      <c r="HC313" s="95"/>
      <c r="HD313" s="95"/>
      <c r="HE313" s="95"/>
      <c r="HF313" s="95"/>
      <c r="HG313" s="95"/>
      <c r="HH313" s="95"/>
      <c r="HI313" s="95"/>
      <c r="HJ313" s="95"/>
      <c r="HK313" s="95"/>
      <c r="HL313" s="95"/>
      <c r="HM313" s="95"/>
      <c r="HN313" s="95"/>
      <c r="HO313" s="95"/>
      <c r="HP313" s="95"/>
      <c r="HQ313" s="95"/>
      <c r="HR313" s="95"/>
      <c r="HS313" s="95"/>
      <c r="HT313" s="95"/>
      <c r="HU313" s="95"/>
      <c r="HV313" s="95"/>
      <c r="HW313" s="95"/>
      <c r="HX313" s="95"/>
      <c r="HY313" s="95"/>
      <c r="HZ313" s="95"/>
      <c r="IA313" s="95"/>
      <c r="IB313" s="95"/>
      <c r="IC313" s="95"/>
      <c r="ID313" s="95"/>
      <c r="IE313" s="95"/>
      <c r="IF313" s="95"/>
      <c r="IG313" s="95"/>
      <c r="IH313" s="95"/>
      <c r="II313" s="95"/>
      <c r="IJ313" s="95"/>
      <c r="IK313" s="95"/>
      <c r="IL313" s="95"/>
      <c r="IM313" s="95"/>
      <c r="IN313" s="95"/>
      <c r="IO313" s="95"/>
      <c r="IP313" s="95"/>
      <c r="IQ313" s="95"/>
      <c r="IR313" s="95"/>
      <c r="IS313" s="95"/>
      <c r="IT313" s="95"/>
    </row>
    <row r="314" spans="1:254" ht="29.25" x14ac:dyDescent="0.25">
      <c r="A314" s="137" t="s">
        <v>333</v>
      </c>
      <c r="B314" s="190">
        <v>510</v>
      </c>
      <c r="C314" s="191"/>
      <c r="D314" s="191"/>
      <c r="E314" s="191"/>
      <c r="F314" s="191"/>
      <c r="G314" s="192">
        <f>SUM(G325+G357+G315+G320+G346)</f>
        <v>44647.59</v>
      </c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17"/>
      <c r="BG314" s="117"/>
      <c r="BH314" s="117"/>
      <c r="BI314" s="117"/>
      <c r="BJ314" s="117"/>
      <c r="BK314" s="117"/>
      <c r="BL314" s="117"/>
      <c r="BM314" s="117"/>
      <c r="BN314" s="117"/>
      <c r="BO314" s="117"/>
      <c r="BP314" s="117"/>
      <c r="BQ314" s="117"/>
      <c r="BR314" s="117"/>
      <c r="BS314" s="117"/>
      <c r="BT314" s="117"/>
      <c r="BU314" s="117"/>
      <c r="BV314" s="117"/>
      <c r="BW314" s="117"/>
      <c r="BX314" s="117"/>
      <c r="BY314" s="117"/>
      <c r="BZ314" s="117"/>
      <c r="CA314" s="117"/>
      <c r="CB314" s="117"/>
      <c r="CC314" s="117"/>
      <c r="CD314" s="117"/>
      <c r="CE314" s="117"/>
      <c r="CF314" s="117"/>
      <c r="CG314" s="117"/>
      <c r="CH314" s="117"/>
      <c r="CI314" s="117"/>
      <c r="CJ314" s="117"/>
      <c r="CK314" s="117"/>
      <c r="CL314" s="117"/>
      <c r="CM314" s="117"/>
      <c r="CN314" s="117"/>
      <c r="CO314" s="117"/>
      <c r="CP314" s="117"/>
      <c r="CQ314" s="117"/>
      <c r="CR314" s="117"/>
      <c r="CS314" s="117"/>
      <c r="CT314" s="117"/>
      <c r="CU314" s="117"/>
      <c r="CV314" s="117"/>
      <c r="CW314" s="117"/>
      <c r="CX314" s="117"/>
      <c r="CY314" s="117"/>
      <c r="CZ314" s="117"/>
      <c r="DA314" s="117"/>
      <c r="DB314" s="117"/>
      <c r="DC314" s="117"/>
      <c r="DD314" s="117"/>
      <c r="DE314" s="117"/>
      <c r="DF314" s="117"/>
      <c r="DG314" s="117"/>
      <c r="DH314" s="117"/>
      <c r="DI314" s="117"/>
      <c r="DJ314" s="117"/>
      <c r="DK314" s="117"/>
      <c r="DL314" s="117"/>
      <c r="DM314" s="117"/>
      <c r="DN314" s="117"/>
      <c r="DO314" s="117"/>
      <c r="DP314" s="117"/>
      <c r="DQ314" s="117"/>
      <c r="DR314" s="117"/>
      <c r="DS314" s="117"/>
      <c r="DT314" s="117"/>
      <c r="DU314" s="117"/>
      <c r="DV314" s="117"/>
      <c r="DW314" s="117"/>
      <c r="DX314" s="117"/>
      <c r="DY314" s="117"/>
      <c r="DZ314" s="117"/>
      <c r="EA314" s="117"/>
      <c r="EB314" s="117"/>
      <c r="EC314" s="117"/>
      <c r="ED314" s="117"/>
      <c r="EE314" s="117"/>
      <c r="EF314" s="117"/>
      <c r="EG314" s="117"/>
      <c r="EH314" s="117"/>
      <c r="EI314" s="117"/>
      <c r="EJ314" s="117"/>
      <c r="EK314" s="117"/>
      <c r="EL314" s="117"/>
      <c r="EM314" s="117"/>
      <c r="EN314" s="117"/>
      <c r="EO314" s="117"/>
      <c r="EP314" s="117"/>
      <c r="EQ314" s="117"/>
      <c r="ER314" s="117"/>
      <c r="ES314" s="117"/>
      <c r="ET314" s="117"/>
      <c r="EU314" s="117"/>
      <c r="EV314" s="117"/>
      <c r="EW314" s="117"/>
      <c r="EX314" s="117"/>
      <c r="EY314" s="117"/>
      <c r="EZ314" s="117"/>
      <c r="FA314" s="117"/>
      <c r="FB314" s="117"/>
      <c r="FC314" s="117"/>
      <c r="FD314" s="117"/>
      <c r="FE314" s="117"/>
      <c r="FF314" s="117"/>
      <c r="FG314" s="117"/>
      <c r="FH314" s="117"/>
      <c r="FI314" s="117"/>
      <c r="FJ314" s="117"/>
      <c r="FK314" s="117"/>
      <c r="FL314" s="117"/>
      <c r="FM314" s="117"/>
      <c r="FN314" s="117"/>
      <c r="FO314" s="117"/>
      <c r="FP314" s="117"/>
      <c r="FQ314" s="117"/>
      <c r="FR314" s="117"/>
      <c r="FS314" s="117"/>
      <c r="FT314" s="117"/>
      <c r="FU314" s="117"/>
      <c r="FV314" s="117"/>
      <c r="FW314" s="117"/>
      <c r="FX314" s="117"/>
      <c r="FY314" s="117"/>
      <c r="FZ314" s="117"/>
      <c r="GA314" s="117"/>
      <c r="GB314" s="117"/>
      <c r="GC314" s="117"/>
      <c r="GD314" s="117"/>
      <c r="GE314" s="117"/>
      <c r="GF314" s="117"/>
      <c r="GG314" s="117"/>
      <c r="GH314" s="117"/>
      <c r="GI314" s="117"/>
      <c r="GJ314" s="117"/>
      <c r="GK314" s="117"/>
      <c r="GL314" s="117"/>
      <c r="GM314" s="117"/>
      <c r="GN314" s="117"/>
      <c r="GO314" s="117"/>
      <c r="GP314" s="117"/>
      <c r="GQ314" s="117"/>
      <c r="GR314" s="117"/>
      <c r="GS314" s="117"/>
      <c r="GT314" s="117"/>
      <c r="GU314" s="117"/>
      <c r="GV314" s="117"/>
      <c r="GW314" s="117"/>
      <c r="GX314" s="117"/>
      <c r="GY314" s="117"/>
      <c r="GZ314" s="117"/>
      <c r="HA314" s="117"/>
      <c r="HB314" s="117"/>
      <c r="HC314" s="117"/>
      <c r="HD314" s="117"/>
      <c r="HE314" s="117"/>
      <c r="HF314" s="117"/>
      <c r="HG314" s="117"/>
      <c r="HH314" s="117"/>
      <c r="HI314" s="117"/>
      <c r="HJ314" s="117"/>
      <c r="HK314" s="117"/>
      <c r="HL314" s="117"/>
      <c r="HM314" s="117"/>
      <c r="HN314" s="117"/>
      <c r="HO314" s="117"/>
      <c r="HP314" s="117"/>
      <c r="HQ314" s="117"/>
      <c r="HR314" s="117"/>
      <c r="HS314" s="117"/>
      <c r="HT314" s="117"/>
      <c r="HU314" s="117"/>
      <c r="HV314" s="117"/>
      <c r="HW314" s="117"/>
      <c r="HX314" s="117"/>
      <c r="HY314" s="117"/>
      <c r="HZ314" s="117"/>
      <c r="IA314" s="117"/>
      <c r="IB314" s="117"/>
      <c r="IC314" s="117"/>
      <c r="ID314" s="117"/>
      <c r="IE314" s="117"/>
      <c r="IF314" s="117"/>
      <c r="IG314" s="117"/>
      <c r="IH314" s="117"/>
      <c r="II314" s="117"/>
      <c r="IJ314" s="117"/>
      <c r="IK314" s="117"/>
      <c r="IL314" s="117"/>
      <c r="IM314" s="117"/>
      <c r="IN314" s="117"/>
      <c r="IO314" s="117"/>
      <c r="IP314" s="117"/>
      <c r="IQ314" s="117"/>
      <c r="IR314" s="117"/>
      <c r="IS314" s="117"/>
      <c r="IT314" s="117"/>
    </row>
    <row r="315" spans="1:254" s="127" customFormat="1" ht="15.75" x14ac:dyDescent="0.25">
      <c r="A315" s="138" t="s">
        <v>114</v>
      </c>
      <c r="B315" s="111" t="s">
        <v>293</v>
      </c>
      <c r="C315" s="111" t="s">
        <v>44</v>
      </c>
      <c r="D315" s="154"/>
      <c r="E315" s="191"/>
      <c r="F315" s="191"/>
      <c r="G315" s="192">
        <f>SUM(G316)</f>
        <v>500</v>
      </c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17"/>
      <c r="BG315" s="117"/>
      <c r="BH315" s="117"/>
      <c r="BI315" s="117"/>
      <c r="BJ315" s="117"/>
      <c r="BK315" s="117"/>
      <c r="BL315" s="117"/>
      <c r="BM315" s="117"/>
      <c r="BN315" s="117"/>
      <c r="BO315" s="117"/>
      <c r="BP315" s="117"/>
      <c r="BQ315" s="117"/>
      <c r="BR315" s="117"/>
      <c r="BS315" s="117"/>
      <c r="BT315" s="117"/>
      <c r="BU315" s="117"/>
      <c r="BV315" s="117"/>
      <c r="BW315" s="117"/>
      <c r="BX315" s="117"/>
      <c r="BY315" s="117"/>
      <c r="BZ315" s="117"/>
      <c r="CA315" s="117"/>
      <c r="CB315" s="117"/>
      <c r="CC315" s="117"/>
      <c r="CD315" s="117"/>
      <c r="CE315" s="117"/>
      <c r="CF315" s="117"/>
      <c r="CG315" s="117"/>
      <c r="CH315" s="117"/>
      <c r="CI315" s="117"/>
      <c r="CJ315" s="117"/>
      <c r="CK315" s="117"/>
      <c r="CL315" s="117"/>
      <c r="CM315" s="117"/>
      <c r="CN315" s="117"/>
      <c r="CO315" s="117"/>
      <c r="CP315" s="117"/>
      <c r="CQ315" s="117"/>
      <c r="CR315" s="117"/>
      <c r="CS315" s="117"/>
      <c r="CT315" s="117"/>
      <c r="CU315" s="117"/>
      <c r="CV315" s="117"/>
      <c r="CW315" s="117"/>
      <c r="CX315" s="117"/>
      <c r="CY315" s="117"/>
      <c r="CZ315" s="117"/>
      <c r="DA315" s="117"/>
      <c r="DB315" s="117"/>
      <c r="DC315" s="117"/>
      <c r="DD315" s="117"/>
      <c r="DE315" s="117"/>
      <c r="DF315" s="117"/>
      <c r="DG315" s="117"/>
      <c r="DH315" s="117"/>
      <c r="DI315" s="117"/>
      <c r="DJ315" s="117"/>
      <c r="DK315" s="117"/>
      <c r="DL315" s="117"/>
      <c r="DM315" s="117"/>
      <c r="DN315" s="117"/>
      <c r="DO315" s="117"/>
      <c r="DP315" s="117"/>
      <c r="DQ315" s="117"/>
      <c r="DR315" s="117"/>
      <c r="DS315" s="117"/>
      <c r="DT315" s="117"/>
      <c r="DU315" s="117"/>
      <c r="DV315" s="117"/>
      <c r="DW315" s="117"/>
      <c r="DX315" s="117"/>
      <c r="DY315" s="117"/>
      <c r="DZ315" s="117"/>
      <c r="EA315" s="117"/>
      <c r="EB315" s="117"/>
      <c r="EC315" s="117"/>
      <c r="ED315" s="117"/>
      <c r="EE315" s="117"/>
      <c r="EF315" s="117"/>
      <c r="EG315" s="117"/>
      <c r="EH315" s="117"/>
      <c r="EI315" s="117"/>
      <c r="EJ315" s="117"/>
      <c r="EK315" s="117"/>
      <c r="EL315" s="117"/>
      <c r="EM315" s="117"/>
      <c r="EN315" s="117"/>
      <c r="EO315" s="117"/>
      <c r="EP315" s="117"/>
      <c r="EQ315" s="117"/>
      <c r="ER315" s="117"/>
      <c r="ES315" s="117"/>
      <c r="ET315" s="117"/>
      <c r="EU315" s="117"/>
      <c r="EV315" s="117"/>
      <c r="EW315" s="117"/>
      <c r="EX315" s="117"/>
      <c r="EY315" s="117"/>
      <c r="EZ315" s="117"/>
      <c r="FA315" s="117"/>
      <c r="FB315" s="117"/>
      <c r="FC315" s="117"/>
      <c r="FD315" s="117"/>
      <c r="FE315" s="117"/>
      <c r="FF315" s="117"/>
      <c r="FG315" s="117"/>
      <c r="FH315" s="117"/>
      <c r="FI315" s="117"/>
      <c r="FJ315" s="117"/>
      <c r="FK315" s="117"/>
      <c r="FL315" s="117"/>
      <c r="FM315" s="117"/>
      <c r="FN315" s="117"/>
      <c r="FO315" s="117"/>
      <c r="FP315" s="117"/>
      <c r="FQ315" s="117"/>
      <c r="FR315" s="117"/>
      <c r="FS315" s="117"/>
      <c r="FT315" s="117"/>
      <c r="FU315" s="117"/>
      <c r="FV315" s="117"/>
      <c r="FW315" s="117"/>
      <c r="FX315" s="117"/>
      <c r="FY315" s="117"/>
      <c r="FZ315" s="117"/>
      <c r="GA315" s="117"/>
      <c r="GB315" s="117"/>
      <c r="GC315" s="117"/>
      <c r="GD315" s="117"/>
      <c r="GE315" s="117"/>
      <c r="GF315" s="117"/>
      <c r="GG315" s="117"/>
      <c r="GH315" s="117"/>
      <c r="GI315" s="117"/>
      <c r="GJ315" s="117"/>
      <c r="GK315" s="117"/>
      <c r="GL315" s="117"/>
      <c r="GM315" s="117"/>
      <c r="GN315" s="117"/>
      <c r="GO315" s="117"/>
      <c r="GP315" s="117"/>
      <c r="GQ315" s="117"/>
      <c r="GR315" s="117"/>
      <c r="GS315" s="117"/>
      <c r="GT315" s="117"/>
      <c r="GU315" s="117"/>
      <c r="GV315" s="117"/>
      <c r="GW315" s="117"/>
      <c r="GX315" s="117"/>
      <c r="GY315" s="117"/>
      <c r="GZ315" s="117"/>
      <c r="HA315" s="117"/>
      <c r="HB315" s="117"/>
      <c r="HC315" s="117"/>
      <c r="HD315" s="117"/>
      <c r="HE315" s="117"/>
      <c r="HF315" s="117"/>
      <c r="HG315" s="117"/>
      <c r="HH315" s="117"/>
      <c r="HI315" s="117"/>
      <c r="HJ315" s="117"/>
      <c r="HK315" s="117"/>
      <c r="HL315" s="117"/>
      <c r="HM315" s="117"/>
      <c r="HN315" s="117"/>
      <c r="HO315" s="117"/>
      <c r="HP315" s="117"/>
      <c r="HQ315" s="117"/>
      <c r="HR315" s="117"/>
      <c r="HS315" s="117"/>
      <c r="HT315" s="117"/>
      <c r="HU315" s="117"/>
      <c r="HV315" s="117"/>
      <c r="HW315" s="117"/>
      <c r="HX315" s="117"/>
      <c r="HY315" s="117"/>
      <c r="HZ315" s="117"/>
      <c r="IA315" s="117"/>
      <c r="IB315" s="117"/>
      <c r="IC315" s="117"/>
      <c r="ID315" s="117"/>
      <c r="IE315" s="117"/>
      <c r="IF315" s="117"/>
      <c r="IG315" s="117"/>
      <c r="IH315" s="117"/>
      <c r="II315" s="117"/>
      <c r="IJ315" s="117"/>
      <c r="IK315" s="117"/>
      <c r="IL315" s="117"/>
      <c r="IM315" s="117"/>
      <c r="IN315" s="117"/>
      <c r="IO315" s="117"/>
      <c r="IP315" s="117"/>
      <c r="IQ315" s="117"/>
      <c r="IR315" s="117"/>
      <c r="IS315" s="117"/>
      <c r="IT315" s="117"/>
    </row>
    <row r="316" spans="1:254" s="87" customFormat="1" ht="25.5" x14ac:dyDescent="0.2">
      <c r="A316" s="113" t="s">
        <v>144</v>
      </c>
      <c r="B316" s="114" t="s">
        <v>293</v>
      </c>
      <c r="C316" s="115" t="s">
        <v>44</v>
      </c>
      <c r="D316" s="115" t="s">
        <v>44</v>
      </c>
      <c r="E316" s="114"/>
      <c r="F316" s="114"/>
      <c r="G316" s="116">
        <f>SUM(G317)</f>
        <v>500</v>
      </c>
    </row>
    <row r="317" spans="1:254" ht="15" x14ac:dyDescent="0.25">
      <c r="A317" s="186" t="s">
        <v>145</v>
      </c>
      <c r="B317" s="120" t="s">
        <v>293</v>
      </c>
      <c r="C317" s="115" t="s">
        <v>44</v>
      </c>
      <c r="D317" s="114" t="s">
        <v>44</v>
      </c>
      <c r="E317" s="114" t="s">
        <v>70</v>
      </c>
      <c r="F317" s="114"/>
      <c r="G317" s="193">
        <f>SUM(G318)</f>
        <v>500</v>
      </c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7"/>
      <c r="AY317" s="117"/>
      <c r="AZ317" s="117"/>
      <c r="BA317" s="117"/>
      <c r="BB317" s="117"/>
      <c r="BC317" s="117"/>
      <c r="BD317" s="117"/>
      <c r="BE317" s="117"/>
      <c r="BF317" s="117"/>
      <c r="BG317" s="117"/>
      <c r="BH317" s="117"/>
      <c r="BI317" s="117"/>
      <c r="BJ317" s="117"/>
      <c r="BK317" s="117"/>
      <c r="BL317" s="117"/>
      <c r="BM317" s="117"/>
      <c r="BN317" s="117"/>
      <c r="BO317" s="117"/>
      <c r="BP317" s="117"/>
      <c r="BQ317" s="117"/>
      <c r="BR317" s="117"/>
      <c r="BS317" s="117"/>
      <c r="BT317" s="117"/>
      <c r="BU317" s="117"/>
      <c r="BV317" s="117"/>
      <c r="BW317" s="117"/>
      <c r="BX317" s="117"/>
      <c r="BY317" s="117"/>
      <c r="BZ317" s="117"/>
      <c r="CA317" s="117"/>
      <c r="CB317" s="117"/>
      <c r="CC317" s="117"/>
      <c r="CD317" s="117"/>
      <c r="CE317" s="117"/>
      <c r="CF317" s="117"/>
      <c r="CG317" s="117"/>
      <c r="CH317" s="117"/>
      <c r="CI317" s="117"/>
      <c r="CJ317" s="117"/>
      <c r="CK317" s="117"/>
      <c r="CL317" s="117"/>
      <c r="CM317" s="117"/>
      <c r="CN317" s="117"/>
      <c r="CO317" s="117"/>
      <c r="CP317" s="117"/>
      <c r="CQ317" s="117"/>
      <c r="CR317" s="117"/>
      <c r="CS317" s="117"/>
      <c r="CT317" s="117"/>
      <c r="CU317" s="117"/>
      <c r="CV317" s="117"/>
      <c r="CW317" s="117"/>
      <c r="CX317" s="117"/>
      <c r="CY317" s="117"/>
      <c r="CZ317" s="117"/>
      <c r="DA317" s="117"/>
      <c r="DB317" s="117"/>
      <c r="DC317" s="117"/>
      <c r="DD317" s="117"/>
      <c r="DE317" s="117"/>
      <c r="DF317" s="117"/>
      <c r="DG317" s="117"/>
      <c r="DH317" s="117"/>
      <c r="DI317" s="117"/>
      <c r="DJ317" s="117"/>
      <c r="DK317" s="117"/>
      <c r="DL317" s="117"/>
      <c r="DM317" s="117"/>
      <c r="DN317" s="117"/>
      <c r="DO317" s="117"/>
      <c r="DP317" s="117"/>
      <c r="DQ317" s="117"/>
      <c r="DR317" s="117"/>
      <c r="DS317" s="117"/>
      <c r="DT317" s="117"/>
      <c r="DU317" s="117"/>
      <c r="DV317" s="117"/>
      <c r="DW317" s="117"/>
      <c r="DX317" s="117"/>
      <c r="DY317" s="117"/>
      <c r="DZ317" s="117"/>
      <c r="EA317" s="117"/>
      <c r="EB317" s="117"/>
      <c r="EC317" s="117"/>
      <c r="ED317" s="117"/>
      <c r="EE317" s="117"/>
      <c r="EF317" s="117"/>
      <c r="EG317" s="117"/>
      <c r="EH317" s="117"/>
      <c r="EI317" s="117"/>
      <c r="EJ317" s="117"/>
      <c r="EK317" s="117"/>
      <c r="EL317" s="117"/>
      <c r="EM317" s="117"/>
      <c r="EN317" s="117"/>
      <c r="EO317" s="117"/>
      <c r="EP317" s="117"/>
      <c r="EQ317" s="117"/>
      <c r="ER317" s="117"/>
      <c r="ES317" s="117"/>
      <c r="ET317" s="117"/>
      <c r="EU317" s="117"/>
      <c r="EV317" s="117"/>
      <c r="EW317" s="117"/>
      <c r="EX317" s="117"/>
      <c r="EY317" s="117"/>
      <c r="EZ317" s="117"/>
      <c r="FA317" s="117"/>
      <c r="FB317" s="117"/>
      <c r="FC317" s="117"/>
      <c r="FD317" s="117"/>
      <c r="FE317" s="117"/>
      <c r="FF317" s="117"/>
      <c r="FG317" s="117"/>
      <c r="FH317" s="117"/>
      <c r="FI317" s="117"/>
      <c r="FJ317" s="117"/>
      <c r="FK317" s="117"/>
      <c r="FL317" s="117"/>
      <c r="FM317" s="117"/>
      <c r="FN317" s="117"/>
      <c r="FO317" s="117"/>
      <c r="FP317" s="117"/>
      <c r="FQ317" s="117"/>
      <c r="FR317" s="117"/>
      <c r="FS317" s="117"/>
      <c r="FT317" s="117"/>
      <c r="FU317" s="117"/>
      <c r="FV317" s="117"/>
      <c r="FW317" s="117"/>
      <c r="FX317" s="117"/>
      <c r="FY317" s="117"/>
      <c r="FZ317" s="117"/>
      <c r="GA317" s="117"/>
      <c r="GB317" s="117"/>
      <c r="GC317" s="117"/>
      <c r="GD317" s="117"/>
      <c r="GE317" s="117"/>
      <c r="GF317" s="117"/>
      <c r="GG317" s="117"/>
      <c r="GH317" s="117"/>
      <c r="GI317" s="117"/>
      <c r="GJ317" s="117"/>
      <c r="GK317" s="117"/>
      <c r="GL317" s="117"/>
      <c r="GM317" s="117"/>
      <c r="GN317" s="117"/>
      <c r="GO317" s="117"/>
      <c r="GP317" s="117"/>
      <c r="GQ317" s="117"/>
      <c r="GR317" s="117"/>
      <c r="GS317" s="117"/>
      <c r="GT317" s="117"/>
      <c r="GU317" s="117"/>
      <c r="GV317" s="117"/>
      <c r="GW317" s="117"/>
      <c r="GX317" s="117"/>
      <c r="GY317" s="117"/>
      <c r="GZ317" s="117"/>
      <c r="HA317" s="117"/>
      <c r="HB317" s="117"/>
      <c r="HC317" s="117"/>
      <c r="HD317" s="117"/>
      <c r="HE317" s="117"/>
      <c r="HF317" s="117"/>
      <c r="HG317" s="117"/>
      <c r="HH317" s="117"/>
      <c r="HI317" s="117"/>
      <c r="HJ317" s="117"/>
      <c r="HK317" s="117"/>
      <c r="HL317" s="117"/>
      <c r="HM317" s="117"/>
      <c r="HN317" s="117"/>
      <c r="HO317" s="117"/>
      <c r="HP317" s="117"/>
      <c r="HQ317" s="117"/>
      <c r="HR317" s="117"/>
      <c r="HS317" s="117"/>
      <c r="HT317" s="117"/>
      <c r="HU317" s="117"/>
      <c r="HV317" s="117"/>
      <c r="HW317" s="117"/>
      <c r="HX317" s="117"/>
      <c r="HY317" s="117"/>
      <c r="HZ317" s="117"/>
      <c r="IA317" s="117"/>
      <c r="IB317" s="117"/>
      <c r="IC317" s="117"/>
      <c r="ID317" s="117"/>
      <c r="IE317" s="117"/>
      <c r="IF317" s="117"/>
      <c r="IG317" s="117"/>
      <c r="IH317" s="117"/>
      <c r="II317" s="117"/>
      <c r="IJ317" s="117"/>
      <c r="IK317" s="117"/>
      <c r="IL317" s="117"/>
      <c r="IM317" s="117"/>
      <c r="IN317" s="117"/>
      <c r="IO317" s="117"/>
      <c r="IP317" s="117"/>
      <c r="IQ317" s="117"/>
      <c r="IR317" s="117"/>
      <c r="IS317" s="117"/>
      <c r="IT317" s="117"/>
    </row>
    <row r="318" spans="1:254" ht="15" x14ac:dyDescent="0.25">
      <c r="A318" s="128" t="s">
        <v>69</v>
      </c>
      <c r="B318" s="125" t="s">
        <v>293</v>
      </c>
      <c r="C318" s="125" t="s">
        <v>44</v>
      </c>
      <c r="D318" s="144" t="s">
        <v>44</v>
      </c>
      <c r="E318" s="135" t="s">
        <v>70</v>
      </c>
      <c r="F318" s="144"/>
      <c r="G318" s="131">
        <f>SUM(G319)</f>
        <v>500</v>
      </c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17"/>
      <c r="BG318" s="117"/>
      <c r="BH318" s="117"/>
      <c r="BI318" s="117"/>
      <c r="BJ318" s="117"/>
      <c r="BK318" s="117"/>
      <c r="BL318" s="117"/>
      <c r="BM318" s="117"/>
      <c r="BN318" s="117"/>
      <c r="BO318" s="117"/>
      <c r="BP318" s="117"/>
      <c r="BQ318" s="117"/>
      <c r="BR318" s="117"/>
      <c r="BS318" s="117"/>
      <c r="BT318" s="117"/>
      <c r="BU318" s="117"/>
      <c r="BV318" s="117"/>
      <c r="BW318" s="117"/>
      <c r="BX318" s="117"/>
      <c r="BY318" s="117"/>
      <c r="BZ318" s="117"/>
      <c r="CA318" s="117"/>
      <c r="CB318" s="117"/>
      <c r="CC318" s="117"/>
      <c r="CD318" s="117"/>
      <c r="CE318" s="117"/>
      <c r="CF318" s="117"/>
      <c r="CG318" s="117"/>
      <c r="CH318" s="117"/>
      <c r="CI318" s="117"/>
      <c r="CJ318" s="117"/>
      <c r="CK318" s="117"/>
      <c r="CL318" s="117"/>
      <c r="CM318" s="117"/>
      <c r="CN318" s="117"/>
      <c r="CO318" s="117"/>
      <c r="CP318" s="117"/>
      <c r="CQ318" s="117"/>
      <c r="CR318" s="117"/>
      <c r="CS318" s="117"/>
      <c r="CT318" s="117"/>
      <c r="CU318" s="117"/>
      <c r="CV318" s="117"/>
      <c r="CW318" s="117"/>
      <c r="CX318" s="117"/>
      <c r="CY318" s="117"/>
      <c r="CZ318" s="117"/>
      <c r="DA318" s="117"/>
      <c r="DB318" s="117"/>
      <c r="DC318" s="117"/>
      <c r="DD318" s="117"/>
      <c r="DE318" s="117"/>
      <c r="DF318" s="117"/>
      <c r="DG318" s="117"/>
      <c r="DH318" s="117"/>
      <c r="DI318" s="117"/>
      <c r="DJ318" s="117"/>
      <c r="DK318" s="117"/>
      <c r="DL318" s="117"/>
      <c r="DM318" s="117"/>
      <c r="DN318" s="117"/>
      <c r="DO318" s="117"/>
      <c r="DP318" s="117"/>
      <c r="DQ318" s="117"/>
      <c r="DR318" s="117"/>
      <c r="DS318" s="117"/>
      <c r="DT318" s="117"/>
      <c r="DU318" s="117"/>
      <c r="DV318" s="117"/>
      <c r="DW318" s="117"/>
      <c r="DX318" s="117"/>
      <c r="DY318" s="117"/>
      <c r="DZ318" s="117"/>
      <c r="EA318" s="117"/>
      <c r="EB318" s="117"/>
      <c r="EC318" s="117"/>
      <c r="ED318" s="117"/>
      <c r="EE318" s="117"/>
      <c r="EF318" s="117"/>
      <c r="EG318" s="117"/>
      <c r="EH318" s="117"/>
      <c r="EI318" s="117"/>
      <c r="EJ318" s="117"/>
      <c r="EK318" s="117"/>
      <c r="EL318" s="117"/>
      <c r="EM318" s="117"/>
      <c r="EN318" s="117"/>
      <c r="EO318" s="117"/>
      <c r="EP318" s="117"/>
      <c r="EQ318" s="117"/>
      <c r="ER318" s="117"/>
      <c r="ES318" s="117"/>
      <c r="ET318" s="117"/>
      <c r="EU318" s="117"/>
      <c r="EV318" s="117"/>
      <c r="EW318" s="117"/>
      <c r="EX318" s="117"/>
      <c r="EY318" s="117"/>
      <c r="EZ318" s="117"/>
      <c r="FA318" s="117"/>
      <c r="FB318" s="117"/>
      <c r="FC318" s="117"/>
      <c r="FD318" s="117"/>
      <c r="FE318" s="117"/>
      <c r="FF318" s="117"/>
      <c r="FG318" s="117"/>
      <c r="FH318" s="117"/>
      <c r="FI318" s="117"/>
      <c r="FJ318" s="117"/>
      <c r="FK318" s="117"/>
      <c r="FL318" s="117"/>
      <c r="FM318" s="117"/>
      <c r="FN318" s="117"/>
      <c r="FO318" s="117"/>
      <c r="FP318" s="117"/>
      <c r="FQ318" s="117"/>
      <c r="FR318" s="117"/>
      <c r="FS318" s="117"/>
      <c r="FT318" s="117"/>
      <c r="FU318" s="117"/>
      <c r="FV318" s="117"/>
      <c r="FW318" s="117"/>
      <c r="FX318" s="117"/>
      <c r="FY318" s="117"/>
      <c r="FZ318" s="117"/>
      <c r="GA318" s="117"/>
      <c r="GB318" s="117"/>
      <c r="GC318" s="117"/>
      <c r="GD318" s="117"/>
      <c r="GE318" s="117"/>
      <c r="GF318" s="117"/>
      <c r="GG318" s="117"/>
      <c r="GH318" s="117"/>
      <c r="GI318" s="117"/>
      <c r="GJ318" s="117"/>
      <c r="GK318" s="117"/>
      <c r="GL318" s="117"/>
      <c r="GM318" s="117"/>
      <c r="GN318" s="117"/>
      <c r="GO318" s="117"/>
      <c r="GP318" s="117"/>
      <c r="GQ318" s="117"/>
      <c r="GR318" s="117"/>
      <c r="GS318" s="117"/>
      <c r="GT318" s="117"/>
      <c r="GU318" s="117"/>
      <c r="GV318" s="117"/>
      <c r="GW318" s="117"/>
      <c r="GX318" s="117"/>
      <c r="GY318" s="117"/>
      <c r="GZ318" s="117"/>
      <c r="HA318" s="117"/>
      <c r="HB318" s="117"/>
      <c r="HC318" s="117"/>
      <c r="HD318" s="117"/>
      <c r="HE318" s="117"/>
      <c r="HF318" s="117"/>
      <c r="HG318" s="117"/>
      <c r="HH318" s="117"/>
      <c r="HI318" s="117"/>
      <c r="HJ318" s="117"/>
      <c r="HK318" s="117"/>
      <c r="HL318" s="117"/>
      <c r="HM318" s="117"/>
      <c r="HN318" s="117"/>
      <c r="HO318" s="117"/>
      <c r="HP318" s="117"/>
      <c r="HQ318" s="117"/>
      <c r="HR318" s="117"/>
      <c r="HS318" s="117"/>
      <c r="HT318" s="117"/>
      <c r="HU318" s="117"/>
      <c r="HV318" s="117"/>
      <c r="HW318" s="117"/>
      <c r="HX318" s="117"/>
      <c r="HY318" s="117"/>
      <c r="HZ318" s="117"/>
      <c r="IA318" s="117"/>
      <c r="IB318" s="117"/>
      <c r="IC318" s="117"/>
      <c r="ID318" s="117"/>
      <c r="IE318" s="117"/>
      <c r="IF318" s="117"/>
      <c r="IG318" s="117"/>
      <c r="IH318" s="117"/>
      <c r="II318" s="117"/>
      <c r="IJ318" s="117"/>
      <c r="IK318" s="117"/>
      <c r="IL318" s="117"/>
      <c r="IM318" s="117"/>
      <c r="IN318" s="117"/>
      <c r="IO318" s="117"/>
      <c r="IP318" s="117"/>
      <c r="IQ318" s="117"/>
      <c r="IR318" s="117"/>
      <c r="IS318" s="117"/>
      <c r="IT318" s="117"/>
    </row>
    <row r="319" spans="1:254" ht="15" x14ac:dyDescent="0.25">
      <c r="A319" s="123" t="s">
        <v>41</v>
      </c>
      <c r="B319" s="125" t="s">
        <v>293</v>
      </c>
      <c r="C319" s="125" t="s">
        <v>44</v>
      </c>
      <c r="D319" s="135" t="s">
        <v>44</v>
      </c>
      <c r="E319" s="135" t="s">
        <v>70</v>
      </c>
      <c r="F319" s="135" t="s">
        <v>42</v>
      </c>
      <c r="G319" s="126">
        <v>500</v>
      </c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2"/>
      <c r="BQ319" s="142"/>
      <c r="BR319" s="142"/>
      <c r="BS319" s="142"/>
      <c r="BT319" s="142"/>
      <c r="BU319" s="142"/>
      <c r="BV319" s="142"/>
      <c r="BW319" s="142"/>
      <c r="BX319" s="142"/>
      <c r="BY319" s="142"/>
      <c r="BZ319" s="142"/>
      <c r="CA319" s="142"/>
      <c r="CB319" s="142"/>
      <c r="CC319" s="142"/>
      <c r="CD319" s="142"/>
      <c r="CE319" s="142"/>
      <c r="CF319" s="142"/>
      <c r="CG319" s="142"/>
      <c r="CH319" s="142"/>
      <c r="CI319" s="142"/>
      <c r="CJ319" s="142"/>
      <c r="CK319" s="142"/>
      <c r="CL319" s="142"/>
      <c r="CM319" s="142"/>
      <c r="CN319" s="142"/>
      <c r="CO319" s="142"/>
      <c r="CP319" s="142"/>
      <c r="CQ319" s="142"/>
      <c r="CR319" s="142"/>
      <c r="CS319" s="142"/>
      <c r="CT319" s="142"/>
      <c r="CU319" s="142"/>
      <c r="CV319" s="142"/>
      <c r="CW319" s="142"/>
      <c r="CX319" s="142"/>
      <c r="CY319" s="142"/>
      <c r="CZ319" s="142"/>
      <c r="DA319" s="142"/>
      <c r="DB319" s="142"/>
      <c r="DC319" s="142"/>
      <c r="DD319" s="142"/>
      <c r="DE319" s="142"/>
      <c r="DF319" s="142"/>
      <c r="DG319" s="142"/>
      <c r="DH319" s="142"/>
      <c r="DI319" s="142"/>
      <c r="DJ319" s="142"/>
      <c r="DK319" s="142"/>
      <c r="DL319" s="142"/>
      <c r="DM319" s="142"/>
      <c r="DN319" s="142"/>
      <c r="DO319" s="142"/>
      <c r="DP319" s="142"/>
      <c r="DQ319" s="142"/>
      <c r="DR319" s="142"/>
      <c r="DS319" s="142"/>
      <c r="DT319" s="142"/>
      <c r="DU319" s="142"/>
      <c r="DV319" s="142"/>
      <c r="DW319" s="142"/>
      <c r="DX319" s="142"/>
      <c r="DY319" s="142"/>
      <c r="DZ319" s="142"/>
      <c r="EA319" s="142"/>
      <c r="EB319" s="142"/>
      <c r="EC319" s="142"/>
      <c r="ED319" s="142"/>
      <c r="EE319" s="142"/>
      <c r="EF319" s="142"/>
      <c r="EG319" s="142"/>
      <c r="EH319" s="142"/>
      <c r="EI319" s="142"/>
      <c r="EJ319" s="142"/>
      <c r="EK319" s="142"/>
      <c r="EL319" s="142"/>
      <c r="EM319" s="142"/>
      <c r="EN319" s="142"/>
      <c r="EO319" s="142"/>
      <c r="EP319" s="142"/>
      <c r="EQ319" s="142"/>
      <c r="ER319" s="142"/>
      <c r="ES319" s="142"/>
      <c r="ET319" s="142"/>
      <c r="EU319" s="142"/>
      <c r="EV319" s="142"/>
      <c r="EW319" s="142"/>
      <c r="EX319" s="142"/>
      <c r="EY319" s="142"/>
      <c r="EZ319" s="142"/>
      <c r="FA319" s="142"/>
      <c r="FB319" s="142"/>
      <c r="FC319" s="142"/>
      <c r="FD319" s="142"/>
      <c r="FE319" s="142"/>
      <c r="FF319" s="142"/>
      <c r="FG319" s="142"/>
      <c r="FH319" s="142"/>
      <c r="FI319" s="142"/>
      <c r="FJ319" s="142"/>
      <c r="FK319" s="142"/>
      <c r="FL319" s="142"/>
      <c r="FM319" s="142"/>
      <c r="FN319" s="142"/>
      <c r="FO319" s="142"/>
      <c r="FP319" s="142"/>
      <c r="FQ319" s="142"/>
      <c r="FR319" s="142"/>
      <c r="FS319" s="142"/>
      <c r="FT319" s="142"/>
      <c r="FU319" s="142"/>
      <c r="FV319" s="142"/>
      <c r="FW319" s="142"/>
      <c r="FX319" s="142"/>
      <c r="FY319" s="142"/>
      <c r="FZ319" s="142"/>
      <c r="GA319" s="142"/>
      <c r="GB319" s="142"/>
      <c r="GC319" s="142"/>
      <c r="GD319" s="142"/>
      <c r="GE319" s="142"/>
      <c r="GF319" s="142"/>
      <c r="GG319" s="142"/>
      <c r="GH319" s="142"/>
      <c r="GI319" s="142"/>
      <c r="GJ319" s="142"/>
      <c r="GK319" s="142"/>
      <c r="GL319" s="142"/>
      <c r="GM319" s="142"/>
      <c r="GN319" s="142"/>
      <c r="GO319" s="142"/>
      <c r="GP319" s="142"/>
      <c r="GQ319" s="142"/>
      <c r="GR319" s="142"/>
      <c r="GS319" s="142"/>
      <c r="GT319" s="142"/>
      <c r="GU319" s="142"/>
      <c r="GV319" s="142"/>
      <c r="GW319" s="142"/>
      <c r="GX319" s="142"/>
      <c r="GY319" s="142"/>
      <c r="GZ319" s="142"/>
      <c r="HA319" s="142"/>
      <c r="HB319" s="142"/>
      <c r="HC319" s="142"/>
      <c r="HD319" s="142"/>
      <c r="HE319" s="142"/>
      <c r="HF319" s="142"/>
      <c r="HG319" s="142"/>
      <c r="HH319" s="142"/>
      <c r="HI319" s="142"/>
      <c r="HJ319" s="142"/>
      <c r="HK319" s="142"/>
      <c r="HL319" s="142"/>
      <c r="HM319" s="142"/>
      <c r="HN319" s="142"/>
      <c r="HO319" s="142"/>
      <c r="HP319" s="142"/>
      <c r="HQ319" s="142"/>
      <c r="HR319" s="142"/>
      <c r="HS319" s="142"/>
      <c r="HT319" s="142"/>
      <c r="HU319" s="142"/>
      <c r="HV319" s="142"/>
      <c r="HW319" s="142"/>
      <c r="HX319" s="142"/>
      <c r="HY319" s="142"/>
      <c r="HZ319" s="142"/>
      <c r="IA319" s="142"/>
      <c r="IB319" s="142"/>
      <c r="IC319" s="142"/>
      <c r="ID319" s="142"/>
      <c r="IE319" s="142"/>
      <c r="IF319" s="142"/>
      <c r="IG319" s="142"/>
      <c r="IH319" s="142"/>
      <c r="II319" s="142"/>
      <c r="IJ319" s="142"/>
      <c r="IK319" s="142"/>
      <c r="IL319" s="142"/>
      <c r="IM319" s="142"/>
      <c r="IN319" s="142"/>
      <c r="IO319" s="142"/>
      <c r="IP319" s="142"/>
      <c r="IQ319" s="142"/>
      <c r="IR319" s="142"/>
      <c r="IS319" s="142"/>
      <c r="IT319" s="142"/>
    </row>
    <row r="320" spans="1:254" ht="15.75" x14ac:dyDescent="0.25">
      <c r="A320" s="109" t="s">
        <v>155</v>
      </c>
      <c r="B320" s="190">
        <v>510</v>
      </c>
      <c r="C320" s="111" t="s">
        <v>49</v>
      </c>
      <c r="D320" s="191"/>
      <c r="E320" s="191"/>
      <c r="F320" s="161"/>
      <c r="G320" s="192">
        <f>SUM(G321)</f>
        <v>1712.33</v>
      </c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17"/>
      <c r="BG320" s="117"/>
      <c r="BH320" s="117"/>
      <c r="BI320" s="117"/>
      <c r="BJ320" s="117"/>
      <c r="BK320" s="117"/>
      <c r="BL320" s="117"/>
      <c r="BM320" s="117"/>
      <c r="BN320" s="117"/>
      <c r="BO320" s="117"/>
      <c r="BP320" s="117"/>
      <c r="BQ320" s="117"/>
      <c r="BR320" s="117"/>
      <c r="BS320" s="117"/>
      <c r="BT320" s="117"/>
      <c r="BU320" s="117"/>
      <c r="BV320" s="117"/>
      <c r="BW320" s="117"/>
      <c r="BX320" s="117"/>
      <c r="BY320" s="117"/>
      <c r="BZ320" s="117"/>
      <c r="CA320" s="117"/>
      <c r="CB320" s="117"/>
      <c r="CC320" s="117"/>
      <c r="CD320" s="117"/>
      <c r="CE320" s="117"/>
      <c r="CF320" s="117"/>
      <c r="CG320" s="117"/>
      <c r="CH320" s="117"/>
      <c r="CI320" s="117"/>
      <c r="CJ320" s="117"/>
      <c r="CK320" s="117"/>
      <c r="CL320" s="117"/>
      <c r="CM320" s="117"/>
      <c r="CN320" s="117"/>
      <c r="CO320" s="117"/>
      <c r="CP320" s="117"/>
      <c r="CQ320" s="117"/>
      <c r="CR320" s="117"/>
      <c r="CS320" s="117"/>
      <c r="CT320" s="117"/>
      <c r="CU320" s="117"/>
      <c r="CV320" s="117"/>
      <c r="CW320" s="117"/>
      <c r="CX320" s="117"/>
      <c r="CY320" s="117"/>
      <c r="CZ320" s="117"/>
      <c r="DA320" s="117"/>
      <c r="DB320" s="117"/>
      <c r="DC320" s="117"/>
      <c r="DD320" s="117"/>
      <c r="DE320" s="117"/>
      <c r="DF320" s="117"/>
      <c r="DG320" s="117"/>
      <c r="DH320" s="117"/>
      <c r="DI320" s="117"/>
      <c r="DJ320" s="117"/>
      <c r="DK320" s="117"/>
      <c r="DL320" s="117"/>
      <c r="DM320" s="117"/>
      <c r="DN320" s="117"/>
      <c r="DO320" s="117"/>
      <c r="DP320" s="117"/>
      <c r="DQ320" s="117"/>
      <c r="DR320" s="117"/>
      <c r="DS320" s="117"/>
      <c r="DT320" s="117"/>
      <c r="DU320" s="117"/>
      <c r="DV320" s="117"/>
      <c r="DW320" s="117"/>
      <c r="DX320" s="117"/>
      <c r="DY320" s="117"/>
      <c r="DZ320" s="117"/>
      <c r="EA320" s="117"/>
      <c r="EB320" s="117"/>
      <c r="EC320" s="117"/>
      <c r="ED320" s="117"/>
      <c r="EE320" s="117"/>
      <c r="EF320" s="117"/>
      <c r="EG320" s="117"/>
      <c r="EH320" s="117"/>
      <c r="EI320" s="117"/>
      <c r="EJ320" s="117"/>
      <c r="EK320" s="117"/>
      <c r="EL320" s="117"/>
      <c r="EM320" s="117"/>
      <c r="EN320" s="117"/>
      <c r="EO320" s="117"/>
      <c r="EP320" s="117"/>
      <c r="EQ320" s="117"/>
      <c r="ER320" s="117"/>
      <c r="ES320" s="117"/>
      <c r="ET320" s="117"/>
      <c r="EU320" s="117"/>
      <c r="EV320" s="117"/>
      <c r="EW320" s="117"/>
      <c r="EX320" s="117"/>
      <c r="EY320" s="117"/>
      <c r="EZ320" s="117"/>
      <c r="FA320" s="117"/>
      <c r="FB320" s="117"/>
      <c r="FC320" s="117"/>
      <c r="FD320" s="117"/>
      <c r="FE320" s="117"/>
      <c r="FF320" s="117"/>
      <c r="FG320" s="117"/>
      <c r="FH320" s="117"/>
      <c r="FI320" s="117"/>
      <c r="FJ320" s="117"/>
      <c r="FK320" s="117"/>
      <c r="FL320" s="117"/>
      <c r="FM320" s="117"/>
      <c r="FN320" s="117"/>
      <c r="FO320" s="117"/>
      <c r="FP320" s="117"/>
      <c r="FQ320" s="117"/>
      <c r="FR320" s="117"/>
      <c r="FS320" s="117"/>
      <c r="FT320" s="117"/>
      <c r="FU320" s="117"/>
      <c r="FV320" s="117"/>
      <c r="FW320" s="117"/>
      <c r="FX320" s="117"/>
      <c r="FY320" s="117"/>
      <c r="FZ320" s="117"/>
      <c r="GA320" s="117"/>
      <c r="GB320" s="117"/>
      <c r="GC320" s="117"/>
      <c r="GD320" s="117"/>
      <c r="GE320" s="117"/>
      <c r="GF320" s="117"/>
      <c r="GG320" s="117"/>
      <c r="GH320" s="117"/>
      <c r="GI320" s="117"/>
      <c r="GJ320" s="117"/>
      <c r="GK320" s="117"/>
      <c r="GL320" s="117"/>
      <c r="GM320" s="117"/>
      <c r="GN320" s="117"/>
      <c r="GO320" s="117"/>
      <c r="GP320" s="117"/>
      <c r="GQ320" s="117"/>
      <c r="GR320" s="117"/>
      <c r="GS320" s="117"/>
      <c r="GT320" s="117"/>
      <c r="GU320" s="117"/>
      <c r="GV320" s="117"/>
      <c r="GW320" s="117"/>
      <c r="GX320" s="117"/>
      <c r="GY320" s="117"/>
      <c r="GZ320" s="117"/>
      <c r="HA320" s="117"/>
      <c r="HB320" s="117"/>
      <c r="HC320" s="117"/>
      <c r="HD320" s="117"/>
      <c r="HE320" s="117"/>
      <c r="HF320" s="117"/>
      <c r="HG320" s="117"/>
      <c r="HH320" s="117"/>
      <c r="HI320" s="117"/>
      <c r="HJ320" s="117"/>
      <c r="HK320" s="117"/>
      <c r="HL320" s="117"/>
      <c r="HM320" s="117"/>
      <c r="HN320" s="117"/>
      <c r="HO320" s="117"/>
      <c r="HP320" s="117"/>
      <c r="HQ320" s="117"/>
      <c r="HR320" s="117"/>
      <c r="HS320" s="117"/>
      <c r="HT320" s="117"/>
      <c r="HU320" s="117"/>
      <c r="HV320" s="117"/>
      <c r="HW320" s="117"/>
      <c r="HX320" s="117"/>
      <c r="HY320" s="117"/>
      <c r="HZ320" s="117"/>
      <c r="IA320" s="117"/>
      <c r="IB320" s="117"/>
      <c r="IC320" s="117"/>
      <c r="ID320" s="117"/>
      <c r="IE320" s="117"/>
      <c r="IF320" s="117"/>
      <c r="IG320" s="117"/>
      <c r="IH320" s="117"/>
      <c r="II320" s="117"/>
      <c r="IJ320" s="117"/>
      <c r="IK320" s="117"/>
      <c r="IL320" s="117"/>
      <c r="IM320" s="117"/>
      <c r="IN320" s="117"/>
      <c r="IO320" s="117"/>
      <c r="IP320" s="117"/>
      <c r="IQ320" s="117"/>
      <c r="IR320" s="117"/>
      <c r="IS320" s="117"/>
      <c r="IT320" s="117"/>
    </row>
    <row r="321" spans="1:254" ht="15" x14ac:dyDescent="0.25">
      <c r="A321" s="177" t="s">
        <v>334</v>
      </c>
      <c r="B321" s="115" t="s">
        <v>293</v>
      </c>
      <c r="C321" s="114" t="s">
        <v>49</v>
      </c>
      <c r="D321" s="114" t="s">
        <v>49</v>
      </c>
      <c r="E321" s="114"/>
      <c r="F321" s="161"/>
      <c r="G321" s="193">
        <f>SUM(G322)</f>
        <v>1712.33</v>
      </c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  <c r="BN321" s="117"/>
      <c r="BO321" s="117"/>
      <c r="BP321" s="117"/>
      <c r="BQ321" s="117"/>
      <c r="BR321" s="117"/>
      <c r="BS321" s="117"/>
      <c r="BT321" s="117"/>
      <c r="BU321" s="117"/>
      <c r="BV321" s="117"/>
      <c r="BW321" s="117"/>
      <c r="BX321" s="117"/>
      <c r="BY321" s="117"/>
      <c r="BZ321" s="117"/>
      <c r="CA321" s="117"/>
      <c r="CB321" s="117"/>
      <c r="CC321" s="117"/>
      <c r="CD321" s="117"/>
      <c r="CE321" s="117"/>
      <c r="CF321" s="117"/>
      <c r="CG321" s="117"/>
      <c r="CH321" s="117"/>
      <c r="CI321" s="117"/>
      <c r="CJ321" s="117"/>
      <c r="CK321" s="117"/>
      <c r="CL321" s="117"/>
      <c r="CM321" s="117"/>
      <c r="CN321" s="117"/>
      <c r="CO321" s="117"/>
      <c r="CP321" s="117"/>
      <c r="CQ321" s="117"/>
      <c r="CR321" s="117"/>
      <c r="CS321" s="117"/>
      <c r="CT321" s="117"/>
      <c r="CU321" s="117"/>
      <c r="CV321" s="117"/>
      <c r="CW321" s="117"/>
      <c r="CX321" s="117"/>
      <c r="CY321" s="117"/>
      <c r="CZ321" s="117"/>
      <c r="DA321" s="117"/>
      <c r="DB321" s="117"/>
      <c r="DC321" s="117"/>
      <c r="DD321" s="117"/>
      <c r="DE321" s="117"/>
      <c r="DF321" s="117"/>
      <c r="DG321" s="117"/>
      <c r="DH321" s="117"/>
      <c r="DI321" s="117"/>
      <c r="DJ321" s="117"/>
      <c r="DK321" s="117"/>
      <c r="DL321" s="117"/>
      <c r="DM321" s="117"/>
      <c r="DN321" s="117"/>
      <c r="DO321" s="117"/>
      <c r="DP321" s="117"/>
      <c r="DQ321" s="117"/>
      <c r="DR321" s="117"/>
      <c r="DS321" s="117"/>
      <c r="DT321" s="117"/>
      <c r="DU321" s="117"/>
      <c r="DV321" s="117"/>
      <c r="DW321" s="117"/>
      <c r="DX321" s="117"/>
      <c r="DY321" s="117"/>
      <c r="DZ321" s="117"/>
      <c r="EA321" s="117"/>
      <c r="EB321" s="117"/>
      <c r="EC321" s="117"/>
      <c r="ED321" s="117"/>
      <c r="EE321" s="117"/>
      <c r="EF321" s="117"/>
      <c r="EG321" s="117"/>
      <c r="EH321" s="117"/>
      <c r="EI321" s="117"/>
      <c r="EJ321" s="117"/>
      <c r="EK321" s="117"/>
      <c r="EL321" s="117"/>
      <c r="EM321" s="117"/>
      <c r="EN321" s="117"/>
      <c r="EO321" s="117"/>
      <c r="EP321" s="117"/>
      <c r="EQ321" s="117"/>
      <c r="ER321" s="117"/>
      <c r="ES321" s="117"/>
      <c r="ET321" s="117"/>
      <c r="EU321" s="117"/>
      <c r="EV321" s="117"/>
      <c r="EW321" s="117"/>
      <c r="EX321" s="117"/>
      <c r="EY321" s="117"/>
      <c r="EZ321" s="117"/>
      <c r="FA321" s="117"/>
      <c r="FB321" s="117"/>
      <c r="FC321" s="117"/>
      <c r="FD321" s="117"/>
      <c r="FE321" s="117"/>
      <c r="FF321" s="117"/>
      <c r="FG321" s="117"/>
      <c r="FH321" s="117"/>
      <c r="FI321" s="117"/>
      <c r="FJ321" s="117"/>
      <c r="FK321" s="117"/>
      <c r="FL321" s="117"/>
      <c r="FM321" s="117"/>
      <c r="FN321" s="117"/>
      <c r="FO321" s="117"/>
      <c r="FP321" s="117"/>
      <c r="FQ321" s="117"/>
      <c r="FR321" s="117"/>
      <c r="FS321" s="117"/>
      <c r="FT321" s="117"/>
      <c r="FU321" s="117"/>
      <c r="FV321" s="117"/>
      <c r="FW321" s="117"/>
      <c r="FX321" s="117"/>
      <c r="FY321" s="117"/>
      <c r="FZ321" s="117"/>
      <c r="GA321" s="117"/>
      <c r="GB321" s="117"/>
      <c r="GC321" s="117"/>
      <c r="GD321" s="117"/>
      <c r="GE321" s="117"/>
      <c r="GF321" s="117"/>
      <c r="GG321" s="117"/>
      <c r="GH321" s="117"/>
      <c r="GI321" s="117"/>
      <c r="GJ321" s="117"/>
      <c r="GK321" s="117"/>
      <c r="GL321" s="117"/>
      <c r="GM321" s="117"/>
      <c r="GN321" s="117"/>
      <c r="GO321" s="117"/>
      <c r="GP321" s="117"/>
      <c r="GQ321" s="117"/>
      <c r="GR321" s="117"/>
      <c r="GS321" s="117"/>
      <c r="GT321" s="117"/>
      <c r="GU321" s="117"/>
      <c r="GV321" s="117"/>
      <c r="GW321" s="117"/>
      <c r="GX321" s="117"/>
      <c r="GY321" s="117"/>
      <c r="GZ321" s="117"/>
      <c r="HA321" s="117"/>
      <c r="HB321" s="117"/>
      <c r="HC321" s="117"/>
      <c r="HD321" s="117"/>
      <c r="HE321" s="117"/>
      <c r="HF321" s="117"/>
      <c r="HG321" s="117"/>
      <c r="HH321" s="117"/>
      <c r="HI321" s="117"/>
      <c r="HJ321" s="117"/>
      <c r="HK321" s="117"/>
      <c r="HL321" s="117"/>
      <c r="HM321" s="117"/>
      <c r="HN321" s="117"/>
      <c r="HO321" s="117"/>
      <c r="HP321" s="117"/>
      <c r="HQ321" s="117"/>
      <c r="HR321" s="117"/>
      <c r="HS321" s="117"/>
      <c r="HT321" s="117"/>
      <c r="HU321" s="117"/>
      <c r="HV321" s="117"/>
      <c r="HW321" s="117"/>
      <c r="HX321" s="117"/>
      <c r="HY321" s="117"/>
      <c r="HZ321" s="117"/>
      <c r="IA321" s="117"/>
      <c r="IB321" s="117"/>
      <c r="IC321" s="117"/>
      <c r="ID321" s="117"/>
      <c r="IE321" s="117"/>
      <c r="IF321" s="117"/>
      <c r="IG321" s="117"/>
      <c r="IH321" s="117"/>
      <c r="II321" s="117"/>
      <c r="IJ321" s="117"/>
      <c r="IK321" s="117"/>
      <c r="IL321" s="117"/>
      <c r="IM321" s="117"/>
      <c r="IN321" s="117"/>
      <c r="IO321" s="117"/>
      <c r="IP321" s="117"/>
      <c r="IQ321" s="117"/>
      <c r="IR321" s="117"/>
      <c r="IS321" s="117"/>
      <c r="IT321" s="117"/>
    </row>
    <row r="322" spans="1:254" ht="27" x14ac:dyDescent="0.25">
      <c r="A322" s="118" t="s">
        <v>335</v>
      </c>
      <c r="B322" s="120" t="s">
        <v>293</v>
      </c>
      <c r="C322" s="133" t="s">
        <v>49</v>
      </c>
      <c r="D322" s="133" t="s">
        <v>49</v>
      </c>
      <c r="E322" s="133"/>
      <c r="F322" s="161"/>
      <c r="G322" s="193">
        <f>SUM(G323)</f>
        <v>1712.33</v>
      </c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  <c r="BN322" s="117"/>
      <c r="BO322" s="117"/>
      <c r="BP322" s="117"/>
      <c r="BQ322" s="117"/>
      <c r="BR322" s="117"/>
      <c r="BS322" s="117"/>
      <c r="BT322" s="117"/>
      <c r="BU322" s="117"/>
      <c r="BV322" s="117"/>
      <c r="BW322" s="117"/>
      <c r="BX322" s="117"/>
      <c r="BY322" s="117"/>
      <c r="BZ322" s="117"/>
      <c r="CA322" s="117"/>
      <c r="CB322" s="117"/>
      <c r="CC322" s="117"/>
      <c r="CD322" s="117"/>
      <c r="CE322" s="117"/>
      <c r="CF322" s="117"/>
      <c r="CG322" s="117"/>
      <c r="CH322" s="117"/>
      <c r="CI322" s="117"/>
      <c r="CJ322" s="117"/>
      <c r="CK322" s="117"/>
      <c r="CL322" s="117"/>
      <c r="CM322" s="117"/>
      <c r="CN322" s="117"/>
      <c r="CO322" s="117"/>
      <c r="CP322" s="117"/>
      <c r="CQ322" s="117"/>
      <c r="CR322" s="117"/>
      <c r="CS322" s="117"/>
      <c r="CT322" s="117"/>
      <c r="CU322" s="117"/>
      <c r="CV322" s="117"/>
      <c r="CW322" s="117"/>
      <c r="CX322" s="117"/>
      <c r="CY322" s="117"/>
      <c r="CZ322" s="117"/>
      <c r="DA322" s="117"/>
      <c r="DB322" s="117"/>
      <c r="DC322" s="117"/>
      <c r="DD322" s="117"/>
      <c r="DE322" s="117"/>
      <c r="DF322" s="117"/>
      <c r="DG322" s="117"/>
      <c r="DH322" s="117"/>
      <c r="DI322" s="117"/>
      <c r="DJ322" s="117"/>
      <c r="DK322" s="117"/>
      <c r="DL322" s="117"/>
      <c r="DM322" s="117"/>
      <c r="DN322" s="117"/>
      <c r="DO322" s="117"/>
      <c r="DP322" s="117"/>
      <c r="DQ322" s="117"/>
      <c r="DR322" s="117"/>
      <c r="DS322" s="117"/>
      <c r="DT322" s="117"/>
      <c r="DU322" s="117"/>
      <c r="DV322" s="117"/>
      <c r="DW322" s="117"/>
      <c r="DX322" s="117"/>
      <c r="DY322" s="117"/>
      <c r="DZ322" s="117"/>
      <c r="EA322" s="117"/>
      <c r="EB322" s="117"/>
      <c r="EC322" s="117"/>
      <c r="ED322" s="117"/>
      <c r="EE322" s="117"/>
      <c r="EF322" s="117"/>
      <c r="EG322" s="117"/>
      <c r="EH322" s="117"/>
      <c r="EI322" s="117"/>
      <c r="EJ322" s="117"/>
      <c r="EK322" s="117"/>
      <c r="EL322" s="117"/>
      <c r="EM322" s="117"/>
      <c r="EN322" s="117"/>
      <c r="EO322" s="117"/>
      <c r="EP322" s="117"/>
      <c r="EQ322" s="117"/>
      <c r="ER322" s="117"/>
      <c r="ES322" s="117"/>
      <c r="ET322" s="117"/>
      <c r="EU322" s="117"/>
      <c r="EV322" s="117"/>
      <c r="EW322" s="117"/>
      <c r="EX322" s="117"/>
      <c r="EY322" s="117"/>
      <c r="EZ322" s="117"/>
      <c r="FA322" s="117"/>
      <c r="FB322" s="117"/>
      <c r="FC322" s="117"/>
      <c r="FD322" s="117"/>
      <c r="FE322" s="117"/>
      <c r="FF322" s="117"/>
      <c r="FG322" s="117"/>
      <c r="FH322" s="117"/>
      <c r="FI322" s="117"/>
      <c r="FJ322" s="117"/>
      <c r="FK322" s="117"/>
      <c r="FL322" s="117"/>
      <c r="FM322" s="117"/>
      <c r="FN322" s="117"/>
      <c r="FO322" s="117"/>
      <c r="FP322" s="117"/>
      <c r="FQ322" s="117"/>
      <c r="FR322" s="117"/>
      <c r="FS322" s="117"/>
      <c r="FT322" s="117"/>
      <c r="FU322" s="117"/>
      <c r="FV322" s="117"/>
      <c r="FW322" s="117"/>
      <c r="FX322" s="117"/>
      <c r="FY322" s="117"/>
      <c r="FZ322" s="117"/>
      <c r="GA322" s="117"/>
      <c r="GB322" s="117"/>
      <c r="GC322" s="117"/>
      <c r="GD322" s="117"/>
      <c r="GE322" s="117"/>
      <c r="GF322" s="117"/>
      <c r="GG322" s="117"/>
      <c r="GH322" s="117"/>
      <c r="GI322" s="117"/>
      <c r="GJ322" s="117"/>
      <c r="GK322" s="117"/>
      <c r="GL322" s="117"/>
      <c r="GM322" s="117"/>
      <c r="GN322" s="117"/>
      <c r="GO322" s="117"/>
      <c r="GP322" s="117"/>
      <c r="GQ322" s="117"/>
      <c r="GR322" s="117"/>
      <c r="GS322" s="117"/>
      <c r="GT322" s="117"/>
      <c r="GU322" s="117"/>
      <c r="GV322" s="117"/>
      <c r="GW322" s="117"/>
      <c r="GX322" s="117"/>
      <c r="GY322" s="117"/>
      <c r="GZ322" s="117"/>
      <c r="HA322" s="117"/>
      <c r="HB322" s="117"/>
      <c r="HC322" s="117"/>
      <c r="HD322" s="117"/>
      <c r="HE322" s="117"/>
      <c r="HF322" s="117"/>
      <c r="HG322" s="117"/>
      <c r="HH322" s="117"/>
      <c r="HI322" s="117"/>
      <c r="HJ322" s="117"/>
      <c r="HK322" s="117"/>
      <c r="HL322" s="117"/>
      <c r="HM322" s="117"/>
      <c r="HN322" s="117"/>
      <c r="HO322" s="117"/>
      <c r="HP322" s="117"/>
      <c r="HQ322" s="117"/>
      <c r="HR322" s="117"/>
      <c r="HS322" s="117"/>
      <c r="HT322" s="117"/>
      <c r="HU322" s="117"/>
      <c r="HV322" s="117"/>
      <c r="HW322" s="117"/>
      <c r="HX322" s="117"/>
      <c r="HY322" s="117"/>
      <c r="HZ322" s="117"/>
      <c r="IA322" s="117"/>
      <c r="IB322" s="117"/>
      <c r="IC322" s="117"/>
      <c r="ID322" s="117"/>
      <c r="IE322" s="117"/>
      <c r="IF322" s="117"/>
      <c r="IG322" s="117"/>
      <c r="IH322" s="117"/>
      <c r="II322" s="117"/>
      <c r="IJ322" s="117"/>
      <c r="IK322" s="117"/>
      <c r="IL322" s="117"/>
      <c r="IM322" s="117"/>
      <c r="IN322" s="117"/>
      <c r="IO322" s="117"/>
      <c r="IP322" s="117"/>
      <c r="IQ322" s="117"/>
      <c r="IR322" s="117"/>
      <c r="IS322" s="117"/>
      <c r="IT322" s="117"/>
    </row>
    <row r="323" spans="1:254" ht="20.45" customHeight="1" x14ac:dyDescent="0.25">
      <c r="A323" s="123" t="s">
        <v>327</v>
      </c>
      <c r="B323" s="125" t="s">
        <v>293</v>
      </c>
      <c r="C323" s="135" t="s">
        <v>49</v>
      </c>
      <c r="D323" s="135" t="s">
        <v>49</v>
      </c>
      <c r="E323" s="135" t="s">
        <v>280</v>
      </c>
      <c r="F323" s="135"/>
      <c r="G323" s="126">
        <f>SUM(G324)</f>
        <v>1712.33</v>
      </c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  <c r="DH323" s="108"/>
      <c r="DI323" s="108"/>
      <c r="DJ323" s="108"/>
      <c r="DK323" s="108"/>
      <c r="DL323" s="108"/>
      <c r="DM323" s="108"/>
      <c r="DN323" s="108"/>
      <c r="DO323" s="108"/>
      <c r="DP323" s="108"/>
      <c r="DQ323" s="108"/>
      <c r="DR323" s="108"/>
      <c r="DS323" s="108"/>
      <c r="DT323" s="108"/>
      <c r="DU323" s="108"/>
      <c r="DV323" s="108"/>
      <c r="DW323" s="108"/>
      <c r="DX323" s="108"/>
      <c r="DY323" s="108"/>
      <c r="DZ323" s="108"/>
      <c r="EA323" s="108"/>
      <c r="EB323" s="108"/>
      <c r="EC323" s="108"/>
      <c r="ED323" s="108"/>
      <c r="EE323" s="108"/>
      <c r="EF323" s="108"/>
      <c r="EG323" s="108"/>
      <c r="EH323" s="108"/>
      <c r="EI323" s="108"/>
      <c r="EJ323" s="108"/>
      <c r="EK323" s="108"/>
      <c r="EL323" s="108"/>
      <c r="EM323" s="108"/>
      <c r="EN323" s="108"/>
      <c r="EO323" s="108"/>
      <c r="EP323" s="108"/>
      <c r="EQ323" s="108"/>
      <c r="ER323" s="108"/>
      <c r="ES323" s="108"/>
      <c r="ET323" s="108"/>
      <c r="EU323" s="108"/>
      <c r="EV323" s="108"/>
      <c r="EW323" s="108"/>
      <c r="EX323" s="108"/>
      <c r="EY323" s="108"/>
      <c r="EZ323" s="108"/>
      <c r="FA323" s="108"/>
      <c r="FB323" s="108"/>
      <c r="FC323" s="108"/>
      <c r="FD323" s="108"/>
      <c r="FE323" s="108"/>
      <c r="FF323" s="108"/>
      <c r="FG323" s="108"/>
      <c r="FH323" s="108"/>
      <c r="FI323" s="108"/>
      <c r="FJ323" s="108"/>
      <c r="FK323" s="108"/>
      <c r="FL323" s="108"/>
      <c r="FM323" s="108"/>
      <c r="FN323" s="108"/>
      <c r="FO323" s="108"/>
      <c r="FP323" s="108"/>
      <c r="FQ323" s="108"/>
      <c r="FR323" s="108"/>
      <c r="FS323" s="108"/>
      <c r="FT323" s="108"/>
      <c r="FU323" s="108"/>
      <c r="FV323" s="108"/>
      <c r="FW323" s="108"/>
      <c r="FX323" s="108"/>
      <c r="FY323" s="108"/>
      <c r="FZ323" s="108"/>
      <c r="GA323" s="108"/>
      <c r="GB323" s="108"/>
      <c r="GC323" s="108"/>
      <c r="GD323" s="108"/>
      <c r="GE323" s="108"/>
      <c r="GF323" s="108"/>
      <c r="GG323" s="108"/>
      <c r="GH323" s="108"/>
      <c r="GI323" s="108"/>
      <c r="GJ323" s="108"/>
      <c r="GK323" s="108"/>
      <c r="GL323" s="108"/>
      <c r="GM323" s="108"/>
      <c r="GN323" s="108"/>
      <c r="GO323" s="108"/>
      <c r="GP323" s="108"/>
      <c r="GQ323" s="108"/>
      <c r="GR323" s="108"/>
      <c r="GS323" s="108"/>
      <c r="GT323" s="108"/>
      <c r="GU323" s="108"/>
      <c r="GV323" s="108"/>
      <c r="GW323" s="108"/>
      <c r="GX323" s="108"/>
      <c r="GY323" s="108"/>
      <c r="GZ323" s="108"/>
      <c r="HA323" s="108"/>
      <c r="HB323" s="108"/>
      <c r="HC323" s="108"/>
      <c r="HD323" s="108"/>
      <c r="HE323" s="108"/>
      <c r="HF323" s="108"/>
      <c r="HG323" s="108"/>
      <c r="HH323" s="108"/>
      <c r="HI323" s="108"/>
      <c r="HJ323" s="108"/>
      <c r="HK323" s="108"/>
      <c r="HL323" s="108"/>
      <c r="HM323" s="108"/>
      <c r="HN323" s="108"/>
      <c r="HO323" s="108"/>
      <c r="HP323" s="108"/>
      <c r="HQ323" s="108"/>
      <c r="HR323" s="108"/>
      <c r="HS323" s="108"/>
      <c r="HT323" s="108"/>
      <c r="HU323" s="108"/>
      <c r="HV323" s="108"/>
      <c r="HW323" s="108"/>
      <c r="HX323" s="108"/>
      <c r="HY323" s="108"/>
      <c r="HZ323" s="108"/>
      <c r="IA323" s="108"/>
      <c r="IB323" s="108"/>
      <c r="IC323" s="108"/>
      <c r="ID323" s="108"/>
      <c r="IE323" s="108"/>
      <c r="IF323" s="108"/>
      <c r="IG323" s="108"/>
      <c r="IH323" s="108"/>
      <c r="II323" s="108"/>
      <c r="IJ323" s="108"/>
      <c r="IK323" s="108"/>
      <c r="IL323" s="108"/>
      <c r="IM323" s="108"/>
      <c r="IN323" s="108"/>
      <c r="IO323" s="108"/>
      <c r="IP323" s="108"/>
      <c r="IQ323" s="108"/>
      <c r="IR323" s="108"/>
      <c r="IS323" s="108"/>
      <c r="IT323" s="108"/>
    </row>
    <row r="324" spans="1:254" s="160" customFormat="1" ht="15" x14ac:dyDescent="0.25">
      <c r="A324" s="128" t="s">
        <v>178</v>
      </c>
      <c r="B324" s="130" t="s">
        <v>293</v>
      </c>
      <c r="C324" s="144" t="s">
        <v>49</v>
      </c>
      <c r="D324" s="144" t="s">
        <v>49</v>
      </c>
      <c r="E324" s="144" t="s">
        <v>280</v>
      </c>
      <c r="F324" s="144" t="s">
        <v>179</v>
      </c>
      <c r="G324" s="131">
        <v>1712.33</v>
      </c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  <c r="DH324" s="108"/>
      <c r="DI324" s="108"/>
      <c r="DJ324" s="108"/>
      <c r="DK324" s="108"/>
      <c r="DL324" s="108"/>
      <c r="DM324" s="108"/>
      <c r="DN324" s="108"/>
      <c r="DO324" s="108"/>
      <c r="DP324" s="108"/>
      <c r="DQ324" s="108"/>
      <c r="DR324" s="108"/>
      <c r="DS324" s="108"/>
      <c r="DT324" s="108"/>
      <c r="DU324" s="108"/>
      <c r="DV324" s="108"/>
      <c r="DW324" s="108"/>
      <c r="DX324" s="108"/>
      <c r="DY324" s="108"/>
      <c r="DZ324" s="108"/>
      <c r="EA324" s="108"/>
      <c r="EB324" s="108"/>
      <c r="EC324" s="108"/>
      <c r="ED324" s="108"/>
      <c r="EE324" s="108"/>
      <c r="EF324" s="108"/>
      <c r="EG324" s="108"/>
      <c r="EH324" s="108"/>
      <c r="EI324" s="108"/>
      <c r="EJ324" s="108"/>
      <c r="EK324" s="108"/>
      <c r="EL324" s="108"/>
      <c r="EM324" s="108"/>
      <c r="EN324" s="108"/>
      <c r="EO324" s="108"/>
      <c r="EP324" s="108"/>
      <c r="EQ324" s="108"/>
      <c r="ER324" s="108"/>
      <c r="ES324" s="108"/>
      <c r="ET324" s="108"/>
      <c r="EU324" s="108"/>
      <c r="EV324" s="108"/>
      <c r="EW324" s="108"/>
      <c r="EX324" s="108"/>
      <c r="EY324" s="108"/>
      <c r="EZ324" s="108"/>
      <c r="FA324" s="108"/>
      <c r="FB324" s="108"/>
      <c r="FC324" s="108"/>
      <c r="FD324" s="108"/>
      <c r="FE324" s="108"/>
      <c r="FF324" s="108"/>
      <c r="FG324" s="108"/>
      <c r="FH324" s="108"/>
      <c r="FI324" s="108"/>
      <c r="FJ324" s="108"/>
      <c r="FK324" s="108"/>
      <c r="FL324" s="108"/>
      <c r="FM324" s="108"/>
      <c r="FN324" s="108"/>
      <c r="FO324" s="108"/>
      <c r="FP324" s="108"/>
      <c r="FQ324" s="108"/>
      <c r="FR324" s="108"/>
      <c r="FS324" s="108"/>
      <c r="FT324" s="108"/>
      <c r="FU324" s="108"/>
      <c r="FV324" s="108"/>
      <c r="FW324" s="108"/>
      <c r="FX324" s="108"/>
      <c r="FY324" s="108"/>
      <c r="FZ324" s="108"/>
      <c r="GA324" s="108"/>
      <c r="GB324" s="108"/>
      <c r="GC324" s="108"/>
      <c r="GD324" s="108"/>
      <c r="GE324" s="108"/>
      <c r="GF324" s="108"/>
      <c r="GG324" s="108"/>
      <c r="GH324" s="108"/>
      <c r="GI324" s="108"/>
      <c r="GJ324" s="108"/>
      <c r="GK324" s="108"/>
      <c r="GL324" s="108"/>
      <c r="GM324" s="108"/>
      <c r="GN324" s="108"/>
      <c r="GO324" s="108"/>
      <c r="GP324" s="108"/>
      <c r="GQ324" s="108"/>
      <c r="GR324" s="108"/>
      <c r="GS324" s="108"/>
      <c r="GT324" s="108"/>
      <c r="GU324" s="108"/>
      <c r="GV324" s="108"/>
      <c r="GW324" s="108"/>
      <c r="GX324" s="108"/>
      <c r="GY324" s="108"/>
      <c r="GZ324" s="108"/>
      <c r="HA324" s="108"/>
      <c r="HB324" s="108"/>
      <c r="HC324" s="108"/>
      <c r="HD324" s="108"/>
      <c r="HE324" s="108"/>
      <c r="HF324" s="108"/>
      <c r="HG324" s="108"/>
      <c r="HH324" s="108"/>
      <c r="HI324" s="108"/>
      <c r="HJ324" s="108"/>
      <c r="HK324" s="108"/>
      <c r="HL324" s="108"/>
      <c r="HM324" s="108"/>
      <c r="HN324" s="108"/>
      <c r="HO324" s="108"/>
      <c r="HP324" s="108"/>
      <c r="HQ324" s="108"/>
      <c r="HR324" s="108"/>
      <c r="HS324" s="108"/>
      <c r="HT324" s="108"/>
      <c r="HU324" s="108"/>
      <c r="HV324" s="108"/>
      <c r="HW324" s="108"/>
      <c r="HX324" s="108"/>
      <c r="HY324" s="108"/>
      <c r="HZ324" s="108"/>
      <c r="IA324" s="108"/>
      <c r="IB324" s="108"/>
      <c r="IC324" s="108"/>
      <c r="ID324" s="108"/>
      <c r="IE324" s="108"/>
      <c r="IF324" s="108"/>
      <c r="IG324" s="108"/>
      <c r="IH324" s="108"/>
      <c r="II324" s="108"/>
      <c r="IJ324" s="108"/>
      <c r="IK324" s="108"/>
      <c r="IL324" s="108"/>
      <c r="IM324" s="108"/>
      <c r="IN324" s="108"/>
      <c r="IO324" s="108"/>
      <c r="IP324" s="108"/>
      <c r="IQ324" s="108"/>
      <c r="IR324" s="108"/>
      <c r="IS324" s="108"/>
      <c r="IT324" s="108"/>
    </row>
    <row r="325" spans="1:254" s="160" customFormat="1" ht="15" x14ac:dyDescent="0.25">
      <c r="A325" s="194" t="s">
        <v>214</v>
      </c>
      <c r="B325" s="139" t="s">
        <v>293</v>
      </c>
      <c r="C325" s="139" t="s">
        <v>205</v>
      </c>
      <c r="D325" s="139" t="s">
        <v>29</v>
      </c>
      <c r="E325" s="139"/>
      <c r="F325" s="139"/>
      <c r="G325" s="195">
        <f>SUM(G326)</f>
        <v>1196.5999999999999</v>
      </c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  <c r="BN325" s="163"/>
      <c r="BO325" s="163"/>
      <c r="BP325" s="163"/>
      <c r="BQ325" s="163"/>
      <c r="BR325" s="163"/>
      <c r="BS325" s="163"/>
      <c r="BT325" s="163"/>
      <c r="BU325" s="163"/>
      <c r="BV325" s="163"/>
      <c r="BW325" s="163"/>
      <c r="BX325" s="163"/>
      <c r="BY325" s="163"/>
      <c r="BZ325" s="163"/>
      <c r="CA325" s="163"/>
      <c r="CB325" s="163"/>
      <c r="CC325" s="163"/>
      <c r="CD325" s="163"/>
      <c r="CE325" s="163"/>
      <c r="CF325" s="163"/>
      <c r="CG325" s="163"/>
      <c r="CH325" s="163"/>
      <c r="CI325" s="163"/>
      <c r="CJ325" s="163"/>
      <c r="CK325" s="163"/>
      <c r="CL325" s="163"/>
      <c r="CM325" s="163"/>
      <c r="CN325" s="163"/>
      <c r="CO325" s="163"/>
      <c r="CP325" s="163"/>
      <c r="CQ325" s="163"/>
      <c r="CR325" s="163"/>
      <c r="CS325" s="163"/>
      <c r="CT325" s="163"/>
      <c r="CU325" s="163"/>
      <c r="CV325" s="163"/>
      <c r="CW325" s="163"/>
      <c r="CX325" s="163"/>
      <c r="CY325" s="163"/>
      <c r="CZ325" s="163"/>
      <c r="DA325" s="163"/>
      <c r="DB325" s="163"/>
      <c r="DC325" s="163"/>
      <c r="DD325" s="163"/>
      <c r="DE325" s="163"/>
      <c r="DF325" s="163"/>
      <c r="DG325" s="163"/>
      <c r="DH325" s="163"/>
      <c r="DI325" s="163"/>
      <c r="DJ325" s="163"/>
      <c r="DK325" s="163"/>
      <c r="DL325" s="163"/>
      <c r="DM325" s="163"/>
      <c r="DN325" s="163"/>
      <c r="DO325" s="163"/>
      <c r="DP325" s="163"/>
      <c r="DQ325" s="163"/>
      <c r="DR325" s="163"/>
      <c r="DS325" s="163"/>
      <c r="DT325" s="163"/>
      <c r="DU325" s="163"/>
      <c r="DV325" s="163"/>
      <c r="DW325" s="163"/>
      <c r="DX325" s="163"/>
      <c r="DY325" s="163"/>
      <c r="DZ325" s="163"/>
      <c r="EA325" s="163"/>
      <c r="EB325" s="163"/>
      <c r="EC325" s="163"/>
      <c r="ED325" s="163"/>
      <c r="EE325" s="163"/>
      <c r="EF325" s="163"/>
      <c r="EG325" s="163"/>
      <c r="EH325" s="163"/>
      <c r="EI325" s="163"/>
      <c r="EJ325" s="163"/>
      <c r="EK325" s="163"/>
      <c r="EL325" s="163"/>
      <c r="EM325" s="163"/>
      <c r="EN325" s="163"/>
      <c r="EO325" s="163"/>
      <c r="EP325" s="163"/>
      <c r="EQ325" s="163"/>
      <c r="ER325" s="163"/>
      <c r="ES325" s="163"/>
      <c r="ET325" s="163"/>
      <c r="EU325" s="163"/>
      <c r="EV325" s="163"/>
      <c r="EW325" s="163"/>
      <c r="EX325" s="163"/>
      <c r="EY325" s="163"/>
      <c r="EZ325" s="163"/>
      <c r="FA325" s="163"/>
      <c r="FB325" s="163"/>
      <c r="FC325" s="163"/>
      <c r="FD325" s="163"/>
      <c r="FE325" s="163"/>
      <c r="FF325" s="163"/>
      <c r="FG325" s="163"/>
      <c r="FH325" s="163"/>
      <c r="FI325" s="163"/>
      <c r="FJ325" s="163"/>
      <c r="FK325" s="163"/>
      <c r="FL325" s="163"/>
      <c r="FM325" s="163"/>
      <c r="FN325" s="163"/>
      <c r="FO325" s="163"/>
      <c r="FP325" s="163"/>
      <c r="FQ325" s="163"/>
      <c r="FR325" s="163"/>
      <c r="FS325" s="163"/>
      <c r="FT325" s="163"/>
      <c r="FU325" s="163"/>
      <c r="FV325" s="163"/>
      <c r="FW325" s="163"/>
      <c r="FX325" s="163"/>
      <c r="FY325" s="163"/>
      <c r="FZ325" s="163"/>
      <c r="GA325" s="163"/>
      <c r="GB325" s="163"/>
      <c r="GC325" s="163"/>
      <c r="GD325" s="163"/>
      <c r="GE325" s="163"/>
      <c r="GF325" s="163"/>
      <c r="GG325" s="163"/>
      <c r="GH325" s="163"/>
      <c r="GI325" s="163"/>
      <c r="GJ325" s="163"/>
      <c r="GK325" s="163"/>
      <c r="GL325" s="163"/>
      <c r="GM325" s="163"/>
      <c r="GN325" s="163"/>
      <c r="GO325" s="163"/>
      <c r="GP325" s="163"/>
      <c r="GQ325" s="163"/>
      <c r="GR325" s="163"/>
      <c r="GS325" s="163"/>
      <c r="GT325" s="163"/>
      <c r="GU325" s="163"/>
      <c r="GV325" s="163"/>
      <c r="GW325" s="163"/>
      <c r="GX325" s="163"/>
      <c r="GY325" s="163"/>
      <c r="GZ325" s="163"/>
      <c r="HA325" s="163"/>
      <c r="HB325" s="163"/>
      <c r="HC325" s="163"/>
      <c r="HD325" s="163"/>
      <c r="HE325" s="163"/>
      <c r="HF325" s="163"/>
      <c r="HG325" s="163"/>
      <c r="HH325" s="163"/>
      <c r="HI325" s="163"/>
      <c r="HJ325" s="163"/>
      <c r="HK325" s="163"/>
      <c r="HL325" s="163"/>
      <c r="HM325" s="163"/>
      <c r="HN325" s="163"/>
      <c r="HO325" s="163"/>
      <c r="HP325" s="163"/>
      <c r="HQ325" s="163"/>
      <c r="HR325" s="163"/>
      <c r="HS325" s="163"/>
      <c r="HT325" s="163"/>
      <c r="HU325" s="163"/>
      <c r="HV325" s="163"/>
      <c r="HW325" s="163"/>
      <c r="HX325" s="163"/>
      <c r="HY325" s="163"/>
      <c r="HZ325" s="163"/>
      <c r="IA325" s="163"/>
      <c r="IB325" s="163"/>
      <c r="IC325" s="163"/>
      <c r="ID325" s="163"/>
      <c r="IE325" s="163"/>
      <c r="IF325" s="163"/>
      <c r="IG325" s="163"/>
      <c r="IH325" s="163"/>
      <c r="II325" s="163"/>
      <c r="IJ325" s="163"/>
      <c r="IK325" s="163"/>
      <c r="IL325" s="163"/>
      <c r="IM325" s="163"/>
      <c r="IN325" s="163"/>
      <c r="IO325" s="163"/>
      <c r="IP325" s="163"/>
      <c r="IQ325" s="163"/>
      <c r="IR325" s="163"/>
      <c r="IS325" s="163"/>
      <c r="IT325" s="163"/>
    </row>
    <row r="326" spans="1:254" ht="13.5" x14ac:dyDescent="0.25">
      <c r="A326" s="196" t="s">
        <v>215</v>
      </c>
      <c r="B326" s="133" t="s">
        <v>293</v>
      </c>
      <c r="C326" s="120" t="s">
        <v>205</v>
      </c>
      <c r="D326" s="120" t="s">
        <v>29</v>
      </c>
      <c r="E326" s="120"/>
      <c r="F326" s="120"/>
      <c r="G326" s="167">
        <f>SUM(G327+G343)</f>
        <v>1196.5999999999999</v>
      </c>
    </row>
    <row r="327" spans="1:254" s="160" customFormat="1" ht="27.6" customHeight="1" x14ac:dyDescent="0.25">
      <c r="A327" s="197" t="s">
        <v>208</v>
      </c>
      <c r="B327" s="133" t="s">
        <v>293</v>
      </c>
      <c r="C327" s="120" t="s">
        <v>205</v>
      </c>
      <c r="D327" s="120" t="s">
        <v>29</v>
      </c>
      <c r="E327" s="120"/>
      <c r="F327" s="120"/>
      <c r="G327" s="167">
        <f>SUM(G328+G331+G334+G337+G340)</f>
        <v>796.6</v>
      </c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95"/>
      <c r="CI327" s="95"/>
      <c r="CJ327" s="95"/>
      <c r="CK327" s="95"/>
      <c r="CL327" s="95"/>
      <c r="CM327" s="95"/>
      <c r="CN327" s="95"/>
      <c r="CO327" s="95"/>
      <c r="CP327" s="95"/>
      <c r="CQ327" s="95"/>
      <c r="CR327" s="95"/>
      <c r="CS327" s="95"/>
      <c r="CT327" s="95"/>
      <c r="CU327" s="95"/>
      <c r="CV327" s="95"/>
      <c r="CW327" s="95"/>
      <c r="CX327" s="95"/>
      <c r="CY327" s="95"/>
      <c r="CZ327" s="95"/>
      <c r="DA327" s="95"/>
      <c r="DB327" s="95"/>
      <c r="DC327" s="95"/>
      <c r="DD327" s="95"/>
      <c r="DE327" s="95"/>
      <c r="DF327" s="95"/>
      <c r="DG327" s="95"/>
      <c r="DH327" s="95"/>
      <c r="DI327" s="95"/>
      <c r="DJ327" s="95"/>
      <c r="DK327" s="95"/>
      <c r="DL327" s="95"/>
      <c r="DM327" s="95"/>
      <c r="DN327" s="95"/>
      <c r="DO327" s="95"/>
      <c r="DP327" s="95"/>
      <c r="DQ327" s="95"/>
      <c r="DR327" s="95"/>
      <c r="DS327" s="95"/>
      <c r="DT327" s="95"/>
      <c r="DU327" s="95"/>
      <c r="DV327" s="95"/>
      <c r="DW327" s="95"/>
      <c r="DX327" s="95"/>
      <c r="DY327" s="95"/>
      <c r="DZ327" s="95"/>
      <c r="EA327" s="95"/>
      <c r="EB327" s="95"/>
      <c r="EC327" s="95"/>
      <c r="ED327" s="95"/>
      <c r="EE327" s="95"/>
      <c r="EF327" s="95"/>
      <c r="EG327" s="95"/>
      <c r="EH327" s="95"/>
      <c r="EI327" s="95"/>
      <c r="EJ327" s="95"/>
      <c r="EK327" s="95"/>
      <c r="EL327" s="95"/>
      <c r="EM327" s="95"/>
      <c r="EN327" s="95"/>
      <c r="EO327" s="95"/>
      <c r="EP327" s="95"/>
      <c r="EQ327" s="95"/>
      <c r="ER327" s="95"/>
      <c r="ES327" s="95"/>
      <c r="ET327" s="95"/>
      <c r="EU327" s="95"/>
      <c r="EV327" s="95"/>
      <c r="EW327" s="95"/>
      <c r="EX327" s="95"/>
      <c r="EY327" s="95"/>
      <c r="EZ327" s="95"/>
      <c r="FA327" s="95"/>
      <c r="FB327" s="95"/>
      <c r="FC327" s="95"/>
      <c r="FD327" s="95"/>
      <c r="FE327" s="95"/>
      <c r="FF327" s="95"/>
      <c r="FG327" s="95"/>
      <c r="FH327" s="95"/>
      <c r="FI327" s="95"/>
      <c r="FJ327" s="95"/>
      <c r="FK327" s="95"/>
      <c r="FL327" s="95"/>
      <c r="FM327" s="95"/>
      <c r="FN327" s="95"/>
      <c r="FO327" s="95"/>
      <c r="FP327" s="95"/>
      <c r="FQ327" s="95"/>
      <c r="FR327" s="95"/>
      <c r="FS327" s="95"/>
      <c r="FT327" s="95"/>
      <c r="FU327" s="95"/>
      <c r="FV327" s="95"/>
      <c r="FW327" s="95"/>
      <c r="FX327" s="95"/>
      <c r="FY327" s="95"/>
      <c r="FZ327" s="95"/>
      <c r="GA327" s="95"/>
      <c r="GB327" s="95"/>
      <c r="GC327" s="95"/>
      <c r="GD327" s="95"/>
      <c r="GE327" s="95"/>
      <c r="GF327" s="95"/>
      <c r="GG327" s="95"/>
      <c r="GH327" s="95"/>
      <c r="GI327" s="95"/>
      <c r="GJ327" s="95"/>
      <c r="GK327" s="95"/>
      <c r="GL327" s="95"/>
      <c r="GM327" s="95"/>
      <c r="GN327" s="95"/>
      <c r="GO327" s="95"/>
      <c r="GP327" s="95"/>
      <c r="GQ327" s="95"/>
      <c r="GR327" s="95"/>
      <c r="GS327" s="95"/>
      <c r="GT327" s="95"/>
      <c r="GU327" s="95"/>
      <c r="GV327" s="95"/>
      <c r="GW327" s="95"/>
      <c r="GX327" s="95"/>
      <c r="GY327" s="95"/>
      <c r="GZ327" s="95"/>
      <c r="HA327" s="95"/>
      <c r="HB327" s="95"/>
      <c r="HC327" s="95"/>
      <c r="HD327" s="95"/>
      <c r="HE327" s="95"/>
      <c r="HF327" s="95"/>
      <c r="HG327" s="95"/>
      <c r="HH327" s="95"/>
      <c r="HI327" s="95"/>
      <c r="HJ327" s="95"/>
      <c r="HK327" s="95"/>
      <c r="HL327" s="95"/>
      <c r="HM327" s="95"/>
      <c r="HN327" s="95"/>
      <c r="HO327" s="95"/>
      <c r="HP327" s="95"/>
      <c r="HQ327" s="95"/>
      <c r="HR327" s="95"/>
      <c r="HS327" s="95"/>
      <c r="HT327" s="95"/>
      <c r="HU327" s="95"/>
      <c r="HV327" s="95"/>
      <c r="HW327" s="95"/>
      <c r="HX327" s="95"/>
      <c r="HY327" s="95"/>
      <c r="HZ327" s="95"/>
      <c r="IA327" s="95"/>
      <c r="IB327" s="95"/>
      <c r="IC327" s="95"/>
      <c r="ID327" s="95"/>
      <c r="IE327" s="95"/>
      <c r="IF327" s="95"/>
      <c r="IG327" s="95"/>
      <c r="IH327" s="95"/>
      <c r="II327" s="95"/>
      <c r="IJ327" s="95"/>
      <c r="IK327" s="95"/>
      <c r="IL327" s="95"/>
      <c r="IM327" s="95"/>
      <c r="IN327" s="95"/>
      <c r="IO327" s="95"/>
      <c r="IP327" s="95"/>
      <c r="IQ327" s="95"/>
      <c r="IR327" s="95"/>
      <c r="IS327" s="95"/>
      <c r="IT327" s="95"/>
    </row>
    <row r="328" spans="1:254" s="87" customFormat="1" ht="36.6" customHeight="1" x14ac:dyDescent="0.2">
      <c r="A328" s="198" t="s">
        <v>336</v>
      </c>
      <c r="B328" s="144" t="s">
        <v>293</v>
      </c>
      <c r="C328" s="130" t="s">
        <v>205</v>
      </c>
      <c r="D328" s="130" t="s">
        <v>29</v>
      </c>
      <c r="E328" s="130" t="s">
        <v>218</v>
      </c>
      <c r="F328" s="130"/>
      <c r="G328" s="171">
        <f>SUM(G330+G329)</f>
        <v>120</v>
      </c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95"/>
      <c r="CI328" s="95"/>
      <c r="CJ328" s="95"/>
      <c r="CK328" s="95"/>
      <c r="CL328" s="95"/>
      <c r="CM328" s="95"/>
      <c r="CN328" s="95"/>
      <c r="CO328" s="95"/>
      <c r="CP328" s="95"/>
      <c r="CQ328" s="95"/>
      <c r="CR328" s="95"/>
      <c r="CS328" s="95"/>
      <c r="CT328" s="95"/>
      <c r="CU328" s="95"/>
      <c r="CV328" s="95"/>
      <c r="CW328" s="95"/>
      <c r="CX328" s="95"/>
      <c r="CY328" s="95"/>
      <c r="CZ328" s="95"/>
      <c r="DA328" s="95"/>
      <c r="DB328" s="95"/>
      <c r="DC328" s="95"/>
      <c r="DD328" s="95"/>
      <c r="DE328" s="95"/>
      <c r="DF328" s="95"/>
      <c r="DG328" s="95"/>
      <c r="DH328" s="95"/>
      <c r="DI328" s="95"/>
      <c r="DJ328" s="95"/>
      <c r="DK328" s="95"/>
      <c r="DL328" s="95"/>
      <c r="DM328" s="95"/>
      <c r="DN328" s="95"/>
      <c r="DO328" s="95"/>
      <c r="DP328" s="95"/>
      <c r="DQ328" s="95"/>
      <c r="DR328" s="95"/>
      <c r="DS328" s="95"/>
      <c r="DT328" s="95"/>
      <c r="DU328" s="95"/>
      <c r="DV328" s="95"/>
      <c r="DW328" s="95"/>
      <c r="DX328" s="95"/>
      <c r="DY328" s="95"/>
      <c r="DZ328" s="95"/>
      <c r="EA328" s="95"/>
      <c r="EB328" s="95"/>
      <c r="EC328" s="95"/>
      <c r="ED328" s="95"/>
      <c r="EE328" s="95"/>
      <c r="EF328" s="95"/>
      <c r="EG328" s="95"/>
      <c r="EH328" s="95"/>
      <c r="EI328" s="95"/>
      <c r="EJ328" s="95"/>
      <c r="EK328" s="95"/>
      <c r="EL328" s="95"/>
      <c r="EM328" s="95"/>
      <c r="EN328" s="95"/>
      <c r="EO328" s="95"/>
      <c r="EP328" s="95"/>
      <c r="EQ328" s="95"/>
      <c r="ER328" s="95"/>
      <c r="ES328" s="95"/>
      <c r="ET328" s="95"/>
      <c r="EU328" s="95"/>
      <c r="EV328" s="95"/>
      <c r="EW328" s="95"/>
      <c r="EX328" s="95"/>
      <c r="EY328" s="95"/>
      <c r="EZ328" s="95"/>
      <c r="FA328" s="95"/>
      <c r="FB328" s="95"/>
      <c r="FC328" s="95"/>
      <c r="FD328" s="95"/>
      <c r="FE328" s="95"/>
      <c r="FF328" s="95"/>
      <c r="FG328" s="95"/>
      <c r="FH328" s="95"/>
      <c r="FI328" s="95"/>
      <c r="FJ328" s="95"/>
      <c r="FK328" s="95"/>
      <c r="FL328" s="95"/>
      <c r="FM328" s="95"/>
      <c r="FN328" s="95"/>
      <c r="FO328" s="95"/>
      <c r="FP328" s="95"/>
      <c r="FQ328" s="95"/>
      <c r="FR328" s="95"/>
      <c r="FS328" s="95"/>
      <c r="FT328" s="95"/>
      <c r="FU328" s="95"/>
      <c r="FV328" s="95"/>
      <c r="FW328" s="95"/>
      <c r="FX328" s="95"/>
      <c r="FY328" s="95"/>
      <c r="FZ328" s="95"/>
      <c r="GA328" s="95"/>
      <c r="GB328" s="95"/>
      <c r="GC328" s="95"/>
      <c r="GD328" s="95"/>
      <c r="GE328" s="95"/>
      <c r="GF328" s="95"/>
      <c r="GG328" s="95"/>
      <c r="GH328" s="95"/>
      <c r="GI328" s="95"/>
      <c r="GJ328" s="95"/>
      <c r="GK328" s="95"/>
      <c r="GL328" s="95"/>
      <c r="GM328" s="95"/>
      <c r="GN328" s="95"/>
      <c r="GO328" s="95"/>
      <c r="GP328" s="95"/>
      <c r="GQ328" s="95"/>
      <c r="GR328" s="95"/>
      <c r="GS328" s="95"/>
      <c r="GT328" s="95"/>
      <c r="GU328" s="95"/>
      <c r="GV328" s="95"/>
      <c r="GW328" s="95"/>
      <c r="GX328" s="95"/>
      <c r="GY328" s="95"/>
      <c r="GZ328" s="95"/>
      <c r="HA328" s="95"/>
      <c r="HB328" s="95"/>
      <c r="HC328" s="95"/>
      <c r="HD328" s="95"/>
      <c r="HE328" s="95"/>
      <c r="HF328" s="95"/>
      <c r="HG328" s="95"/>
      <c r="HH328" s="95"/>
      <c r="HI328" s="95"/>
      <c r="HJ328" s="95"/>
      <c r="HK328" s="95"/>
      <c r="HL328" s="95"/>
      <c r="HM328" s="95"/>
      <c r="HN328" s="95"/>
      <c r="HO328" s="95"/>
      <c r="HP328" s="95"/>
      <c r="HQ328" s="95"/>
      <c r="HR328" s="95"/>
      <c r="HS328" s="95"/>
      <c r="HT328" s="95"/>
      <c r="HU328" s="95"/>
      <c r="HV328" s="95"/>
      <c r="HW328" s="95"/>
      <c r="HX328" s="95"/>
      <c r="HY328" s="95"/>
      <c r="HZ328" s="95"/>
      <c r="IA328" s="95"/>
      <c r="IB328" s="95"/>
      <c r="IC328" s="95"/>
      <c r="ID328" s="95"/>
      <c r="IE328" s="95"/>
      <c r="IF328" s="95"/>
      <c r="IG328" s="95"/>
      <c r="IH328" s="95"/>
      <c r="II328" s="95"/>
      <c r="IJ328" s="95"/>
      <c r="IK328" s="95"/>
      <c r="IL328" s="95"/>
      <c r="IM328" s="95"/>
      <c r="IN328" s="95"/>
      <c r="IO328" s="95"/>
      <c r="IP328" s="95"/>
      <c r="IQ328" s="95"/>
      <c r="IR328" s="95"/>
      <c r="IS328" s="95"/>
      <c r="IT328" s="95"/>
    </row>
    <row r="329" spans="1:254" s="87" customFormat="1" ht="25.5" x14ac:dyDescent="0.2">
      <c r="A329" s="123" t="s">
        <v>295</v>
      </c>
      <c r="B329" s="135" t="s">
        <v>293</v>
      </c>
      <c r="C329" s="125" t="s">
        <v>205</v>
      </c>
      <c r="D329" s="125" t="s">
        <v>29</v>
      </c>
      <c r="E329" s="125" t="s">
        <v>218</v>
      </c>
      <c r="F329" s="125" t="s">
        <v>33</v>
      </c>
      <c r="G329" s="171">
        <v>1</v>
      </c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95"/>
      <c r="CI329" s="95"/>
      <c r="CJ329" s="95"/>
      <c r="CK329" s="95"/>
      <c r="CL329" s="95"/>
      <c r="CM329" s="95"/>
      <c r="CN329" s="95"/>
      <c r="CO329" s="95"/>
      <c r="CP329" s="95"/>
      <c r="CQ329" s="95"/>
      <c r="CR329" s="95"/>
      <c r="CS329" s="95"/>
      <c r="CT329" s="95"/>
      <c r="CU329" s="95"/>
      <c r="CV329" s="95"/>
      <c r="CW329" s="95"/>
      <c r="CX329" s="95"/>
      <c r="CY329" s="95"/>
      <c r="CZ329" s="95"/>
      <c r="DA329" s="95"/>
      <c r="DB329" s="95"/>
      <c r="DC329" s="95"/>
      <c r="DD329" s="95"/>
      <c r="DE329" s="95"/>
      <c r="DF329" s="95"/>
      <c r="DG329" s="95"/>
      <c r="DH329" s="95"/>
      <c r="DI329" s="95"/>
      <c r="DJ329" s="95"/>
      <c r="DK329" s="95"/>
      <c r="DL329" s="95"/>
      <c r="DM329" s="95"/>
      <c r="DN329" s="95"/>
      <c r="DO329" s="95"/>
      <c r="DP329" s="95"/>
      <c r="DQ329" s="95"/>
      <c r="DR329" s="95"/>
      <c r="DS329" s="95"/>
      <c r="DT329" s="95"/>
      <c r="DU329" s="95"/>
      <c r="DV329" s="95"/>
      <c r="DW329" s="95"/>
      <c r="DX329" s="95"/>
      <c r="DY329" s="95"/>
      <c r="DZ329" s="95"/>
      <c r="EA329" s="95"/>
      <c r="EB329" s="95"/>
      <c r="EC329" s="95"/>
      <c r="ED329" s="95"/>
      <c r="EE329" s="95"/>
      <c r="EF329" s="95"/>
      <c r="EG329" s="95"/>
      <c r="EH329" s="95"/>
      <c r="EI329" s="95"/>
      <c r="EJ329" s="95"/>
      <c r="EK329" s="95"/>
      <c r="EL329" s="95"/>
      <c r="EM329" s="95"/>
      <c r="EN329" s="95"/>
      <c r="EO329" s="95"/>
      <c r="EP329" s="95"/>
      <c r="EQ329" s="95"/>
      <c r="ER329" s="95"/>
      <c r="ES329" s="95"/>
      <c r="ET329" s="95"/>
      <c r="EU329" s="95"/>
      <c r="EV329" s="95"/>
      <c r="EW329" s="95"/>
      <c r="EX329" s="95"/>
      <c r="EY329" s="95"/>
      <c r="EZ329" s="95"/>
      <c r="FA329" s="95"/>
      <c r="FB329" s="95"/>
      <c r="FC329" s="95"/>
      <c r="FD329" s="95"/>
      <c r="FE329" s="95"/>
      <c r="FF329" s="95"/>
      <c r="FG329" s="95"/>
      <c r="FH329" s="95"/>
      <c r="FI329" s="95"/>
      <c r="FJ329" s="95"/>
      <c r="FK329" s="95"/>
      <c r="FL329" s="95"/>
      <c r="FM329" s="95"/>
      <c r="FN329" s="95"/>
      <c r="FO329" s="95"/>
      <c r="FP329" s="95"/>
      <c r="FQ329" s="95"/>
      <c r="FR329" s="95"/>
      <c r="FS329" s="95"/>
      <c r="FT329" s="95"/>
      <c r="FU329" s="95"/>
      <c r="FV329" s="95"/>
      <c r="FW329" s="95"/>
      <c r="FX329" s="95"/>
      <c r="FY329" s="95"/>
      <c r="FZ329" s="95"/>
      <c r="GA329" s="95"/>
      <c r="GB329" s="95"/>
      <c r="GC329" s="95"/>
      <c r="GD329" s="95"/>
      <c r="GE329" s="95"/>
      <c r="GF329" s="95"/>
      <c r="GG329" s="95"/>
      <c r="GH329" s="95"/>
      <c r="GI329" s="95"/>
      <c r="GJ329" s="95"/>
      <c r="GK329" s="95"/>
      <c r="GL329" s="95"/>
      <c r="GM329" s="95"/>
      <c r="GN329" s="95"/>
      <c r="GO329" s="95"/>
      <c r="GP329" s="95"/>
      <c r="GQ329" s="95"/>
      <c r="GR329" s="95"/>
      <c r="GS329" s="95"/>
      <c r="GT329" s="95"/>
      <c r="GU329" s="95"/>
      <c r="GV329" s="95"/>
      <c r="GW329" s="95"/>
      <c r="GX329" s="95"/>
      <c r="GY329" s="95"/>
      <c r="GZ329" s="95"/>
      <c r="HA329" s="95"/>
      <c r="HB329" s="95"/>
      <c r="HC329" s="95"/>
      <c r="HD329" s="95"/>
      <c r="HE329" s="95"/>
      <c r="HF329" s="95"/>
      <c r="HG329" s="95"/>
      <c r="HH329" s="95"/>
      <c r="HI329" s="95"/>
      <c r="HJ329" s="95"/>
      <c r="HK329" s="95"/>
      <c r="HL329" s="95"/>
      <c r="HM329" s="95"/>
      <c r="HN329" s="95"/>
      <c r="HO329" s="95"/>
      <c r="HP329" s="95"/>
      <c r="HQ329" s="95"/>
      <c r="HR329" s="95"/>
      <c r="HS329" s="95"/>
      <c r="HT329" s="95"/>
      <c r="HU329" s="95"/>
      <c r="HV329" s="95"/>
      <c r="HW329" s="95"/>
      <c r="HX329" s="95"/>
      <c r="HY329" s="95"/>
      <c r="HZ329" s="95"/>
      <c r="IA329" s="95"/>
      <c r="IB329" s="95"/>
      <c r="IC329" s="95"/>
      <c r="ID329" s="95"/>
      <c r="IE329" s="95"/>
      <c r="IF329" s="95"/>
      <c r="IG329" s="95"/>
      <c r="IH329" s="95"/>
      <c r="II329" s="95"/>
      <c r="IJ329" s="95"/>
      <c r="IK329" s="95"/>
      <c r="IL329" s="95"/>
      <c r="IM329" s="95"/>
      <c r="IN329" s="95"/>
      <c r="IO329" s="95"/>
      <c r="IP329" s="95"/>
      <c r="IQ329" s="95"/>
      <c r="IR329" s="95"/>
      <c r="IS329" s="95"/>
      <c r="IT329" s="95"/>
    </row>
    <row r="330" spans="1:254" s="127" customFormat="1" x14ac:dyDescent="0.2">
      <c r="A330" s="123" t="s">
        <v>178</v>
      </c>
      <c r="B330" s="135" t="s">
        <v>293</v>
      </c>
      <c r="C330" s="125" t="s">
        <v>205</v>
      </c>
      <c r="D330" s="125" t="s">
        <v>29</v>
      </c>
      <c r="E330" s="125" t="s">
        <v>218</v>
      </c>
      <c r="F330" s="125" t="s">
        <v>179</v>
      </c>
      <c r="G330" s="162">
        <v>119</v>
      </c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95"/>
      <c r="CF330" s="95"/>
      <c r="CG330" s="95"/>
      <c r="CH330" s="95"/>
      <c r="CI330" s="95"/>
      <c r="CJ330" s="95"/>
      <c r="CK330" s="95"/>
      <c r="CL330" s="95"/>
      <c r="CM330" s="95"/>
      <c r="CN330" s="95"/>
      <c r="CO330" s="95"/>
      <c r="CP330" s="95"/>
      <c r="CQ330" s="95"/>
      <c r="CR330" s="95"/>
      <c r="CS330" s="95"/>
      <c r="CT330" s="95"/>
      <c r="CU330" s="95"/>
      <c r="CV330" s="95"/>
      <c r="CW330" s="95"/>
      <c r="CX330" s="95"/>
      <c r="CY330" s="95"/>
      <c r="CZ330" s="95"/>
      <c r="DA330" s="95"/>
      <c r="DB330" s="95"/>
      <c r="DC330" s="95"/>
      <c r="DD330" s="95"/>
      <c r="DE330" s="95"/>
      <c r="DF330" s="95"/>
      <c r="DG330" s="95"/>
      <c r="DH330" s="95"/>
      <c r="DI330" s="95"/>
      <c r="DJ330" s="95"/>
      <c r="DK330" s="95"/>
      <c r="DL330" s="95"/>
      <c r="DM330" s="95"/>
      <c r="DN330" s="95"/>
      <c r="DO330" s="95"/>
      <c r="DP330" s="95"/>
      <c r="DQ330" s="95"/>
      <c r="DR330" s="95"/>
      <c r="DS330" s="95"/>
      <c r="DT330" s="95"/>
      <c r="DU330" s="95"/>
      <c r="DV330" s="95"/>
      <c r="DW330" s="95"/>
      <c r="DX330" s="95"/>
      <c r="DY330" s="95"/>
      <c r="DZ330" s="95"/>
      <c r="EA330" s="95"/>
      <c r="EB330" s="95"/>
      <c r="EC330" s="95"/>
      <c r="ED330" s="95"/>
      <c r="EE330" s="95"/>
      <c r="EF330" s="95"/>
      <c r="EG330" s="95"/>
      <c r="EH330" s="95"/>
      <c r="EI330" s="95"/>
      <c r="EJ330" s="95"/>
      <c r="EK330" s="95"/>
      <c r="EL330" s="95"/>
      <c r="EM330" s="95"/>
      <c r="EN330" s="95"/>
      <c r="EO330" s="95"/>
      <c r="EP330" s="95"/>
      <c r="EQ330" s="95"/>
      <c r="ER330" s="95"/>
      <c r="ES330" s="95"/>
      <c r="ET330" s="95"/>
      <c r="EU330" s="95"/>
      <c r="EV330" s="95"/>
      <c r="EW330" s="95"/>
      <c r="EX330" s="95"/>
      <c r="EY330" s="95"/>
      <c r="EZ330" s="95"/>
      <c r="FA330" s="95"/>
      <c r="FB330" s="95"/>
      <c r="FC330" s="95"/>
      <c r="FD330" s="95"/>
      <c r="FE330" s="95"/>
      <c r="FF330" s="95"/>
      <c r="FG330" s="95"/>
      <c r="FH330" s="95"/>
      <c r="FI330" s="95"/>
      <c r="FJ330" s="95"/>
      <c r="FK330" s="95"/>
      <c r="FL330" s="95"/>
      <c r="FM330" s="95"/>
      <c r="FN330" s="95"/>
      <c r="FO330" s="95"/>
      <c r="FP330" s="95"/>
      <c r="FQ330" s="95"/>
      <c r="FR330" s="95"/>
      <c r="FS330" s="95"/>
      <c r="FT330" s="95"/>
      <c r="FU330" s="95"/>
      <c r="FV330" s="95"/>
      <c r="FW330" s="95"/>
      <c r="FX330" s="95"/>
      <c r="FY330" s="95"/>
      <c r="FZ330" s="95"/>
      <c r="GA330" s="95"/>
      <c r="GB330" s="95"/>
      <c r="GC330" s="95"/>
      <c r="GD330" s="95"/>
      <c r="GE330" s="95"/>
      <c r="GF330" s="95"/>
      <c r="GG330" s="95"/>
      <c r="GH330" s="95"/>
      <c r="GI330" s="95"/>
      <c r="GJ330" s="95"/>
      <c r="GK330" s="95"/>
      <c r="GL330" s="95"/>
      <c r="GM330" s="95"/>
      <c r="GN330" s="95"/>
      <c r="GO330" s="95"/>
      <c r="GP330" s="95"/>
      <c r="GQ330" s="95"/>
      <c r="GR330" s="95"/>
      <c r="GS330" s="95"/>
      <c r="GT330" s="95"/>
      <c r="GU330" s="95"/>
      <c r="GV330" s="95"/>
      <c r="GW330" s="95"/>
      <c r="GX330" s="95"/>
      <c r="GY330" s="95"/>
      <c r="GZ330" s="95"/>
      <c r="HA330" s="95"/>
      <c r="HB330" s="95"/>
      <c r="HC330" s="95"/>
      <c r="HD330" s="95"/>
      <c r="HE330" s="95"/>
      <c r="HF330" s="95"/>
      <c r="HG330" s="95"/>
      <c r="HH330" s="95"/>
      <c r="HI330" s="95"/>
      <c r="HJ330" s="95"/>
      <c r="HK330" s="95"/>
      <c r="HL330" s="95"/>
      <c r="HM330" s="95"/>
      <c r="HN330" s="95"/>
      <c r="HO330" s="95"/>
      <c r="HP330" s="95"/>
      <c r="HQ330" s="95"/>
      <c r="HR330" s="95"/>
      <c r="HS330" s="95"/>
      <c r="HT330" s="95"/>
      <c r="HU330" s="95"/>
      <c r="HV330" s="95"/>
      <c r="HW330" s="95"/>
      <c r="HX330" s="95"/>
      <c r="HY330" s="95"/>
      <c r="HZ330" s="95"/>
      <c r="IA330" s="95"/>
      <c r="IB330" s="95"/>
      <c r="IC330" s="95"/>
      <c r="ID330" s="95"/>
      <c r="IE330" s="95"/>
      <c r="IF330" s="95"/>
      <c r="IG330" s="95"/>
      <c r="IH330" s="95"/>
      <c r="II330" s="95"/>
      <c r="IJ330" s="95"/>
      <c r="IK330" s="95"/>
      <c r="IL330" s="95"/>
      <c r="IM330" s="95"/>
      <c r="IN330" s="95"/>
      <c r="IO330" s="95"/>
      <c r="IP330" s="95"/>
      <c r="IQ330" s="95"/>
      <c r="IR330" s="95"/>
      <c r="IS330" s="95"/>
      <c r="IT330" s="95"/>
    </row>
    <row r="331" spans="1:254" ht="46.5" customHeight="1" x14ac:dyDescent="0.25">
      <c r="A331" s="198" t="s">
        <v>337</v>
      </c>
      <c r="B331" s="144" t="s">
        <v>293</v>
      </c>
      <c r="C331" s="130" t="s">
        <v>205</v>
      </c>
      <c r="D331" s="130" t="s">
        <v>29</v>
      </c>
      <c r="E331" s="130" t="s">
        <v>220</v>
      </c>
      <c r="F331" s="130"/>
      <c r="G331" s="171">
        <f>SUM(G333+G332)</f>
        <v>274</v>
      </c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  <c r="DA331" s="160"/>
      <c r="DB331" s="160"/>
      <c r="DC331" s="160"/>
      <c r="DD331" s="160"/>
      <c r="DE331" s="160"/>
      <c r="DF331" s="160"/>
      <c r="DG331" s="160"/>
      <c r="DH331" s="160"/>
      <c r="DI331" s="160"/>
      <c r="DJ331" s="160"/>
      <c r="DK331" s="160"/>
      <c r="DL331" s="160"/>
      <c r="DM331" s="160"/>
      <c r="DN331" s="160"/>
      <c r="DO331" s="160"/>
      <c r="DP331" s="160"/>
      <c r="DQ331" s="160"/>
      <c r="DR331" s="160"/>
      <c r="DS331" s="160"/>
      <c r="DT331" s="160"/>
      <c r="DU331" s="160"/>
      <c r="DV331" s="160"/>
      <c r="DW331" s="160"/>
      <c r="DX331" s="160"/>
      <c r="DY331" s="160"/>
      <c r="DZ331" s="160"/>
      <c r="EA331" s="160"/>
      <c r="EB331" s="160"/>
      <c r="EC331" s="160"/>
      <c r="ED331" s="160"/>
      <c r="EE331" s="160"/>
      <c r="EF331" s="160"/>
      <c r="EG331" s="160"/>
      <c r="EH331" s="160"/>
      <c r="EI331" s="160"/>
      <c r="EJ331" s="160"/>
      <c r="EK331" s="160"/>
      <c r="EL331" s="160"/>
      <c r="EM331" s="160"/>
      <c r="EN331" s="160"/>
      <c r="EO331" s="160"/>
      <c r="EP331" s="160"/>
      <c r="EQ331" s="160"/>
      <c r="ER331" s="160"/>
      <c r="ES331" s="160"/>
      <c r="ET331" s="160"/>
      <c r="EU331" s="160"/>
      <c r="EV331" s="160"/>
      <c r="EW331" s="160"/>
      <c r="EX331" s="160"/>
      <c r="EY331" s="160"/>
      <c r="EZ331" s="160"/>
      <c r="FA331" s="160"/>
      <c r="FB331" s="160"/>
      <c r="FC331" s="160"/>
      <c r="FD331" s="160"/>
      <c r="FE331" s="160"/>
      <c r="FF331" s="160"/>
      <c r="FG331" s="160"/>
      <c r="FH331" s="160"/>
      <c r="FI331" s="160"/>
      <c r="FJ331" s="160"/>
      <c r="FK331" s="160"/>
      <c r="FL331" s="160"/>
      <c r="FM331" s="160"/>
      <c r="FN331" s="160"/>
      <c r="FO331" s="160"/>
      <c r="FP331" s="160"/>
      <c r="FQ331" s="160"/>
      <c r="FR331" s="160"/>
      <c r="FS331" s="160"/>
      <c r="FT331" s="160"/>
      <c r="FU331" s="160"/>
      <c r="FV331" s="160"/>
      <c r="FW331" s="160"/>
      <c r="FX331" s="160"/>
      <c r="FY331" s="160"/>
      <c r="FZ331" s="160"/>
      <c r="GA331" s="160"/>
      <c r="GB331" s="160"/>
      <c r="GC331" s="160"/>
      <c r="GD331" s="160"/>
      <c r="GE331" s="160"/>
      <c r="GF331" s="160"/>
      <c r="GG331" s="160"/>
      <c r="GH331" s="160"/>
      <c r="GI331" s="160"/>
      <c r="GJ331" s="160"/>
      <c r="GK331" s="160"/>
      <c r="GL331" s="160"/>
      <c r="GM331" s="160"/>
      <c r="GN331" s="160"/>
      <c r="GO331" s="160"/>
      <c r="GP331" s="160"/>
      <c r="GQ331" s="160"/>
      <c r="GR331" s="160"/>
      <c r="GS331" s="160"/>
      <c r="GT331" s="160"/>
      <c r="GU331" s="160"/>
      <c r="GV331" s="160"/>
      <c r="GW331" s="160"/>
      <c r="GX331" s="160"/>
      <c r="GY331" s="160"/>
      <c r="GZ331" s="160"/>
      <c r="HA331" s="160"/>
      <c r="HB331" s="160"/>
      <c r="HC331" s="160"/>
      <c r="HD331" s="160"/>
      <c r="HE331" s="160"/>
      <c r="HF331" s="160"/>
      <c r="HG331" s="160"/>
      <c r="HH331" s="160"/>
      <c r="HI331" s="160"/>
      <c r="HJ331" s="160"/>
      <c r="HK331" s="160"/>
      <c r="HL331" s="160"/>
      <c r="HM331" s="160"/>
      <c r="HN331" s="160"/>
      <c r="HO331" s="160"/>
      <c r="HP331" s="160"/>
      <c r="HQ331" s="160"/>
      <c r="HR331" s="160"/>
      <c r="HS331" s="160"/>
      <c r="HT331" s="160"/>
      <c r="HU331" s="160"/>
      <c r="HV331" s="160"/>
      <c r="HW331" s="160"/>
      <c r="HX331" s="160"/>
      <c r="HY331" s="160"/>
      <c r="HZ331" s="160"/>
      <c r="IA331" s="160"/>
      <c r="IB331" s="160"/>
      <c r="IC331" s="160"/>
      <c r="ID331" s="160"/>
      <c r="IE331" s="160"/>
      <c r="IF331" s="160"/>
      <c r="IG331" s="160"/>
      <c r="IH331" s="160"/>
      <c r="II331" s="160"/>
      <c r="IJ331" s="160"/>
      <c r="IK331" s="160"/>
      <c r="IL331" s="160"/>
      <c r="IM331" s="160"/>
      <c r="IN331" s="160"/>
      <c r="IO331" s="160"/>
      <c r="IP331" s="160"/>
      <c r="IQ331" s="160"/>
      <c r="IR331" s="160"/>
      <c r="IS331" s="160"/>
      <c r="IT331" s="160"/>
    </row>
    <row r="332" spans="1:254" ht="25.5" x14ac:dyDescent="0.2">
      <c r="A332" s="123" t="s">
        <v>295</v>
      </c>
      <c r="B332" s="135" t="s">
        <v>293</v>
      </c>
      <c r="C332" s="125" t="s">
        <v>205</v>
      </c>
      <c r="D332" s="125" t="s">
        <v>29</v>
      </c>
      <c r="E332" s="125" t="s">
        <v>220</v>
      </c>
      <c r="F332" s="125" t="s">
        <v>33</v>
      </c>
      <c r="G332" s="162">
        <v>1</v>
      </c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  <c r="CW332" s="143"/>
      <c r="CX332" s="143"/>
      <c r="CY332" s="143"/>
      <c r="CZ332" s="143"/>
      <c r="DA332" s="143"/>
      <c r="DB332" s="143"/>
      <c r="DC332" s="143"/>
      <c r="DD332" s="143"/>
      <c r="DE332" s="143"/>
      <c r="DF332" s="143"/>
      <c r="DG332" s="143"/>
      <c r="DH332" s="143"/>
      <c r="DI332" s="143"/>
      <c r="DJ332" s="143"/>
      <c r="DK332" s="143"/>
      <c r="DL332" s="143"/>
      <c r="DM332" s="143"/>
      <c r="DN332" s="143"/>
      <c r="DO332" s="143"/>
      <c r="DP332" s="143"/>
      <c r="DQ332" s="143"/>
      <c r="DR332" s="143"/>
      <c r="DS332" s="143"/>
      <c r="DT332" s="143"/>
      <c r="DU332" s="143"/>
      <c r="DV332" s="143"/>
      <c r="DW332" s="143"/>
      <c r="DX332" s="143"/>
      <c r="DY332" s="143"/>
      <c r="DZ332" s="143"/>
      <c r="EA332" s="143"/>
      <c r="EB332" s="143"/>
      <c r="EC332" s="143"/>
      <c r="ED332" s="143"/>
      <c r="EE332" s="143"/>
      <c r="EF332" s="143"/>
      <c r="EG332" s="143"/>
      <c r="EH332" s="143"/>
      <c r="EI332" s="143"/>
      <c r="EJ332" s="143"/>
      <c r="EK332" s="143"/>
      <c r="EL332" s="143"/>
      <c r="EM332" s="143"/>
      <c r="EN332" s="143"/>
      <c r="EO332" s="143"/>
      <c r="EP332" s="143"/>
      <c r="EQ332" s="143"/>
      <c r="ER332" s="143"/>
      <c r="ES332" s="143"/>
      <c r="ET332" s="143"/>
      <c r="EU332" s="143"/>
      <c r="EV332" s="143"/>
      <c r="EW332" s="143"/>
      <c r="EX332" s="143"/>
      <c r="EY332" s="143"/>
      <c r="EZ332" s="143"/>
      <c r="FA332" s="143"/>
      <c r="FB332" s="143"/>
      <c r="FC332" s="143"/>
      <c r="FD332" s="143"/>
      <c r="FE332" s="143"/>
      <c r="FF332" s="143"/>
      <c r="FG332" s="143"/>
      <c r="FH332" s="143"/>
      <c r="FI332" s="143"/>
      <c r="FJ332" s="143"/>
      <c r="FK332" s="143"/>
      <c r="FL332" s="143"/>
      <c r="FM332" s="143"/>
      <c r="FN332" s="143"/>
      <c r="FO332" s="143"/>
      <c r="FP332" s="143"/>
      <c r="FQ332" s="143"/>
      <c r="FR332" s="143"/>
      <c r="FS332" s="143"/>
      <c r="FT332" s="143"/>
      <c r="FU332" s="143"/>
      <c r="FV332" s="143"/>
      <c r="FW332" s="143"/>
      <c r="FX332" s="143"/>
      <c r="FY332" s="143"/>
      <c r="FZ332" s="143"/>
      <c r="GA332" s="143"/>
      <c r="GB332" s="143"/>
      <c r="GC332" s="143"/>
      <c r="GD332" s="143"/>
      <c r="GE332" s="143"/>
      <c r="GF332" s="143"/>
      <c r="GG332" s="143"/>
      <c r="GH332" s="143"/>
      <c r="GI332" s="143"/>
      <c r="GJ332" s="143"/>
      <c r="GK332" s="143"/>
      <c r="GL332" s="143"/>
      <c r="GM332" s="143"/>
      <c r="GN332" s="143"/>
      <c r="GO332" s="143"/>
      <c r="GP332" s="143"/>
      <c r="GQ332" s="143"/>
      <c r="GR332" s="143"/>
      <c r="GS332" s="143"/>
      <c r="GT332" s="143"/>
      <c r="GU332" s="143"/>
      <c r="GV332" s="143"/>
      <c r="GW332" s="143"/>
      <c r="GX332" s="143"/>
      <c r="GY332" s="143"/>
      <c r="GZ332" s="143"/>
      <c r="HA332" s="143"/>
      <c r="HB332" s="143"/>
      <c r="HC332" s="143"/>
      <c r="HD332" s="143"/>
      <c r="HE332" s="143"/>
      <c r="HF332" s="143"/>
      <c r="HG332" s="143"/>
      <c r="HH332" s="143"/>
      <c r="HI332" s="143"/>
      <c r="HJ332" s="143"/>
      <c r="HK332" s="143"/>
      <c r="HL332" s="143"/>
      <c r="HM332" s="143"/>
      <c r="HN332" s="143"/>
      <c r="HO332" s="143"/>
      <c r="HP332" s="143"/>
      <c r="HQ332" s="143"/>
      <c r="HR332" s="143"/>
      <c r="HS332" s="143"/>
      <c r="HT332" s="143"/>
      <c r="HU332" s="143"/>
      <c r="HV332" s="143"/>
      <c r="HW332" s="143"/>
      <c r="HX332" s="143"/>
      <c r="HY332" s="143"/>
      <c r="HZ332" s="143"/>
      <c r="IA332" s="143"/>
      <c r="IB332" s="143"/>
      <c r="IC332" s="143"/>
      <c r="ID332" s="143"/>
      <c r="IE332" s="143"/>
      <c r="IF332" s="143"/>
      <c r="IG332" s="143"/>
      <c r="IH332" s="143"/>
      <c r="II332" s="143"/>
      <c r="IJ332" s="143"/>
      <c r="IK332" s="143"/>
      <c r="IL332" s="143"/>
      <c r="IM332" s="143"/>
      <c r="IN332" s="143"/>
      <c r="IO332" s="143"/>
      <c r="IP332" s="143"/>
      <c r="IQ332" s="143"/>
      <c r="IR332" s="143"/>
      <c r="IS332" s="143"/>
      <c r="IT332" s="143"/>
    </row>
    <row r="333" spans="1:254" x14ac:dyDescent="0.2">
      <c r="A333" s="123" t="s">
        <v>178</v>
      </c>
      <c r="B333" s="135" t="s">
        <v>293</v>
      </c>
      <c r="C333" s="125" t="s">
        <v>205</v>
      </c>
      <c r="D333" s="125" t="s">
        <v>29</v>
      </c>
      <c r="E333" s="125" t="s">
        <v>220</v>
      </c>
      <c r="F333" s="125" t="s">
        <v>179</v>
      </c>
      <c r="G333" s="162">
        <v>273</v>
      </c>
    </row>
    <row r="334" spans="1:254" ht="46.5" customHeight="1" x14ac:dyDescent="0.25">
      <c r="A334" s="198" t="s">
        <v>338</v>
      </c>
      <c r="B334" s="135" t="s">
        <v>293</v>
      </c>
      <c r="C334" s="125" t="s">
        <v>205</v>
      </c>
      <c r="D334" s="125" t="s">
        <v>29</v>
      </c>
      <c r="E334" s="125" t="s">
        <v>222</v>
      </c>
      <c r="F334" s="125"/>
      <c r="G334" s="162">
        <f>SUM(G336+G335)</f>
        <v>252.6</v>
      </c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  <c r="DR334" s="160"/>
      <c r="DS334" s="160"/>
      <c r="DT334" s="160"/>
      <c r="DU334" s="160"/>
      <c r="DV334" s="160"/>
      <c r="DW334" s="160"/>
      <c r="DX334" s="160"/>
      <c r="DY334" s="160"/>
      <c r="DZ334" s="160"/>
      <c r="EA334" s="160"/>
      <c r="EB334" s="160"/>
      <c r="EC334" s="160"/>
      <c r="ED334" s="160"/>
      <c r="EE334" s="160"/>
      <c r="EF334" s="160"/>
      <c r="EG334" s="160"/>
      <c r="EH334" s="160"/>
      <c r="EI334" s="160"/>
      <c r="EJ334" s="160"/>
      <c r="EK334" s="160"/>
      <c r="EL334" s="160"/>
      <c r="EM334" s="160"/>
      <c r="EN334" s="160"/>
      <c r="EO334" s="160"/>
      <c r="EP334" s="160"/>
      <c r="EQ334" s="160"/>
      <c r="ER334" s="160"/>
      <c r="ES334" s="160"/>
      <c r="ET334" s="160"/>
      <c r="EU334" s="160"/>
      <c r="EV334" s="160"/>
      <c r="EW334" s="160"/>
      <c r="EX334" s="160"/>
      <c r="EY334" s="160"/>
      <c r="EZ334" s="160"/>
      <c r="FA334" s="160"/>
      <c r="FB334" s="160"/>
      <c r="FC334" s="160"/>
      <c r="FD334" s="160"/>
      <c r="FE334" s="160"/>
      <c r="FF334" s="160"/>
      <c r="FG334" s="160"/>
      <c r="FH334" s="160"/>
      <c r="FI334" s="160"/>
      <c r="FJ334" s="160"/>
      <c r="FK334" s="160"/>
      <c r="FL334" s="160"/>
      <c r="FM334" s="160"/>
      <c r="FN334" s="160"/>
      <c r="FO334" s="160"/>
      <c r="FP334" s="160"/>
      <c r="FQ334" s="160"/>
      <c r="FR334" s="160"/>
      <c r="FS334" s="160"/>
      <c r="FT334" s="160"/>
      <c r="FU334" s="160"/>
      <c r="FV334" s="160"/>
      <c r="FW334" s="160"/>
      <c r="FX334" s="160"/>
      <c r="FY334" s="160"/>
      <c r="FZ334" s="160"/>
      <c r="GA334" s="160"/>
      <c r="GB334" s="160"/>
      <c r="GC334" s="160"/>
      <c r="GD334" s="160"/>
      <c r="GE334" s="160"/>
      <c r="GF334" s="160"/>
      <c r="GG334" s="160"/>
      <c r="GH334" s="160"/>
      <c r="GI334" s="160"/>
      <c r="GJ334" s="160"/>
      <c r="GK334" s="160"/>
      <c r="GL334" s="160"/>
      <c r="GM334" s="160"/>
      <c r="GN334" s="160"/>
      <c r="GO334" s="160"/>
      <c r="GP334" s="160"/>
      <c r="GQ334" s="160"/>
      <c r="GR334" s="160"/>
      <c r="GS334" s="160"/>
      <c r="GT334" s="160"/>
      <c r="GU334" s="160"/>
      <c r="GV334" s="160"/>
      <c r="GW334" s="160"/>
      <c r="GX334" s="160"/>
      <c r="GY334" s="160"/>
      <c r="GZ334" s="160"/>
      <c r="HA334" s="160"/>
      <c r="HB334" s="160"/>
      <c r="HC334" s="160"/>
      <c r="HD334" s="160"/>
      <c r="HE334" s="160"/>
      <c r="HF334" s="160"/>
      <c r="HG334" s="160"/>
      <c r="HH334" s="160"/>
      <c r="HI334" s="160"/>
      <c r="HJ334" s="160"/>
      <c r="HK334" s="160"/>
      <c r="HL334" s="160"/>
      <c r="HM334" s="160"/>
      <c r="HN334" s="160"/>
      <c r="HO334" s="160"/>
      <c r="HP334" s="160"/>
      <c r="HQ334" s="160"/>
      <c r="HR334" s="160"/>
      <c r="HS334" s="160"/>
      <c r="HT334" s="160"/>
      <c r="HU334" s="160"/>
      <c r="HV334" s="160"/>
      <c r="HW334" s="160"/>
      <c r="HX334" s="160"/>
      <c r="HY334" s="160"/>
      <c r="HZ334" s="160"/>
      <c r="IA334" s="160"/>
      <c r="IB334" s="160"/>
      <c r="IC334" s="160"/>
      <c r="ID334" s="160"/>
      <c r="IE334" s="160"/>
      <c r="IF334" s="160"/>
      <c r="IG334" s="160"/>
      <c r="IH334" s="160"/>
      <c r="II334" s="160"/>
      <c r="IJ334" s="160"/>
      <c r="IK334" s="160"/>
      <c r="IL334" s="160"/>
      <c r="IM334" s="160"/>
      <c r="IN334" s="160"/>
      <c r="IO334" s="160"/>
      <c r="IP334" s="160"/>
      <c r="IQ334" s="160"/>
      <c r="IR334" s="160"/>
      <c r="IS334" s="160"/>
      <c r="IT334" s="160"/>
    </row>
    <row r="335" spans="1:254" ht="25.5" x14ac:dyDescent="0.2">
      <c r="A335" s="123" t="s">
        <v>295</v>
      </c>
      <c r="B335" s="135" t="s">
        <v>293</v>
      </c>
      <c r="C335" s="125" t="s">
        <v>205</v>
      </c>
      <c r="D335" s="125" t="s">
        <v>29</v>
      </c>
      <c r="E335" s="125" t="s">
        <v>222</v>
      </c>
      <c r="F335" s="125" t="s">
        <v>33</v>
      </c>
      <c r="G335" s="162">
        <v>0.6</v>
      </c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143"/>
      <c r="CN335" s="143"/>
      <c r="CO335" s="143"/>
      <c r="CP335" s="143"/>
      <c r="CQ335" s="143"/>
      <c r="CR335" s="143"/>
      <c r="CS335" s="143"/>
      <c r="CT335" s="143"/>
      <c r="CU335" s="143"/>
      <c r="CV335" s="143"/>
      <c r="CW335" s="143"/>
      <c r="CX335" s="143"/>
      <c r="CY335" s="143"/>
      <c r="CZ335" s="143"/>
      <c r="DA335" s="143"/>
      <c r="DB335" s="143"/>
      <c r="DC335" s="143"/>
      <c r="DD335" s="143"/>
      <c r="DE335" s="143"/>
      <c r="DF335" s="143"/>
      <c r="DG335" s="143"/>
      <c r="DH335" s="143"/>
      <c r="DI335" s="143"/>
      <c r="DJ335" s="143"/>
      <c r="DK335" s="143"/>
      <c r="DL335" s="143"/>
      <c r="DM335" s="143"/>
      <c r="DN335" s="143"/>
      <c r="DO335" s="143"/>
      <c r="DP335" s="143"/>
      <c r="DQ335" s="143"/>
      <c r="DR335" s="143"/>
      <c r="DS335" s="143"/>
      <c r="DT335" s="143"/>
      <c r="DU335" s="143"/>
      <c r="DV335" s="143"/>
      <c r="DW335" s="143"/>
      <c r="DX335" s="143"/>
      <c r="DY335" s="143"/>
      <c r="DZ335" s="143"/>
      <c r="EA335" s="143"/>
      <c r="EB335" s="143"/>
      <c r="EC335" s="143"/>
      <c r="ED335" s="143"/>
      <c r="EE335" s="143"/>
      <c r="EF335" s="143"/>
      <c r="EG335" s="143"/>
      <c r="EH335" s="143"/>
      <c r="EI335" s="143"/>
      <c r="EJ335" s="143"/>
      <c r="EK335" s="143"/>
      <c r="EL335" s="143"/>
      <c r="EM335" s="143"/>
      <c r="EN335" s="143"/>
      <c r="EO335" s="143"/>
      <c r="EP335" s="143"/>
      <c r="EQ335" s="143"/>
      <c r="ER335" s="143"/>
      <c r="ES335" s="143"/>
      <c r="ET335" s="143"/>
      <c r="EU335" s="143"/>
      <c r="EV335" s="143"/>
      <c r="EW335" s="143"/>
      <c r="EX335" s="143"/>
      <c r="EY335" s="143"/>
      <c r="EZ335" s="143"/>
      <c r="FA335" s="143"/>
      <c r="FB335" s="143"/>
      <c r="FC335" s="143"/>
      <c r="FD335" s="143"/>
      <c r="FE335" s="143"/>
      <c r="FF335" s="143"/>
      <c r="FG335" s="143"/>
      <c r="FH335" s="143"/>
      <c r="FI335" s="143"/>
      <c r="FJ335" s="143"/>
      <c r="FK335" s="143"/>
      <c r="FL335" s="143"/>
      <c r="FM335" s="143"/>
      <c r="FN335" s="143"/>
      <c r="FO335" s="143"/>
      <c r="FP335" s="143"/>
      <c r="FQ335" s="143"/>
      <c r="FR335" s="143"/>
      <c r="FS335" s="143"/>
      <c r="FT335" s="143"/>
      <c r="FU335" s="143"/>
      <c r="FV335" s="143"/>
      <c r="FW335" s="143"/>
      <c r="FX335" s="143"/>
      <c r="FY335" s="143"/>
      <c r="FZ335" s="143"/>
      <c r="GA335" s="143"/>
      <c r="GB335" s="143"/>
      <c r="GC335" s="143"/>
      <c r="GD335" s="143"/>
      <c r="GE335" s="143"/>
      <c r="GF335" s="143"/>
      <c r="GG335" s="143"/>
      <c r="GH335" s="143"/>
      <c r="GI335" s="143"/>
      <c r="GJ335" s="143"/>
      <c r="GK335" s="143"/>
      <c r="GL335" s="143"/>
      <c r="GM335" s="143"/>
      <c r="GN335" s="143"/>
      <c r="GO335" s="143"/>
      <c r="GP335" s="143"/>
      <c r="GQ335" s="143"/>
      <c r="GR335" s="143"/>
      <c r="GS335" s="143"/>
      <c r="GT335" s="143"/>
      <c r="GU335" s="143"/>
      <c r="GV335" s="143"/>
      <c r="GW335" s="143"/>
      <c r="GX335" s="143"/>
      <c r="GY335" s="143"/>
      <c r="GZ335" s="143"/>
      <c r="HA335" s="143"/>
      <c r="HB335" s="143"/>
      <c r="HC335" s="143"/>
      <c r="HD335" s="143"/>
      <c r="HE335" s="143"/>
      <c r="HF335" s="143"/>
      <c r="HG335" s="143"/>
      <c r="HH335" s="143"/>
      <c r="HI335" s="143"/>
      <c r="HJ335" s="143"/>
      <c r="HK335" s="143"/>
      <c r="HL335" s="143"/>
      <c r="HM335" s="143"/>
      <c r="HN335" s="143"/>
      <c r="HO335" s="143"/>
      <c r="HP335" s="143"/>
      <c r="HQ335" s="143"/>
      <c r="HR335" s="143"/>
      <c r="HS335" s="143"/>
      <c r="HT335" s="143"/>
      <c r="HU335" s="143"/>
      <c r="HV335" s="143"/>
      <c r="HW335" s="143"/>
      <c r="HX335" s="143"/>
      <c r="HY335" s="143"/>
      <c r="HZ335" s="143"/>
      <c r="IA335" s="143"/>
      <c r="IB335" s="143"/>
      <c r="IC335" s="143"/>
      <c r="ID335" s="143"/>
      <c r="IE335" s="143"/>
      <c r="IF335" s="143"/>
      <c r="IG335" s="143"/>
      <c r="IH335" s="143"/>
      <c r="II335" s="143"/>
      <c r="IJ335" s="143"/>
      <c r="IK335" s="143"/>
      <c r="IL335" s="143"/>
      <c r="IM335" s="143"/>
      <c r="IN335" s="143"/>
      <c r="IO335" s="143"/>
      <c r="IP335" s="143"/>
      <c r="IQ335" s="143"/>
      <c r="IR335" s="143"/>
      <c r="IS335" s="143"/>
      <c r="IT335" s="143"/>
    </row>
    <row r="336" spans="1:254" ht="18" customHeight="1" x14ac:dyDescent="0.2">
      <c r="A336" s="123" t="s">
        <v>178</v>
      </c>
      <c r="B336" s="135" t="s">
        <v>293</v>
      </c>
      <c r="C336" s="125" t="s">
        <v>205</v>
      </c>
      <c r="D336" s="125" t="s">
        <v>29</v>
      </c>
      <c r="E336" s="125" t="s">
        <v>222</v>
      </c>
      <c r="F336" s="125" t="s">
        <v>179</v>
      </c>
      <c r="G336" s="162">
        <v>252</v>
      </c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  <c r="CW336" s="127"/>
      <c r="CX336" s="127"/>
      <c r="CY336" s="127"/>
      <c r="CZ336" s="127"/>
      <c r="DA336" s="127"/>
      <c r="DB336" s="127"/>
      <c r="DC336" s="127"/>
      <c r="DD336" s="127"/>
      <c r="DE336" s="127"/>
      <c r="DF336" s="127"/>
      <c r="DG336" s="127"/>
      <c r="DH336" s="127"/>
      <c r="DI336" s="127"/>
      <c r="DJ336" s="127"/>
      <c r="DK336" s="127"/>
      <c r="DL336" s="127"/>
      <c r="DM336" s="127"/>
      <c r="DN336" s="127"/>
      <c r="DO336" s="127"/>
      <c r="DP336" s="127"/>
      <c r="DQ336" s="127"/>
      <c r="DR336" s="127"/>
      <c r="DS336" s="127"/>
      <c r="DT336" s="127"/>
      <c r="DU336" s="127"/>
      <c r="DV336" s="127"/>
      <c r="DW336" s="127"/>
      <c r="DX336" s="127"/>
      <c r="DY336" s="127"/>
      <c r="DZ336" s="127"/>
      <c r="EA336" s="127"/>
      <c r="EB336" s="127"/>
      <c r="EC336" s="127"/>
      <c r="ED336" s="127"/>
      <c r="EE336" s="127"/>
      <c r="EF336" s="127"/>
      <c r="EG336" s="127"/>
      <c r="EH336" s="127"/>
      <c r="EI336" s="127"/>
      <c r="EJ336" s="127"/>
      <c r="EK336" s="127"/>
      <c r="EL336" s="127"/>
      <c r="EM336" s="127"/>
      <c r="EN336" s="127"/>
      <c r="EO336" s="127"/>
      <c r="EP336" s="127"/>
      <c r="EQ336" s="127"/>
      <c r="ER336" s="127"/>
      <c r="ES336" s="127"/>
      <c r="ET336" s="127"/>
      <c r="EU336" s="127"/>
      <c r="EV336" s="127"/>
      <c r="EW336" s="127"/>
      <c r="EX336" s="127"/>
      <c r="EY336" s="127"/>
      <c r="EZ336" s="127"/>
      <c r="FA336" s="127"/>
      <c r="FB336" s="127"/>
      <c r="FC336" s="127"/>
      <c r="FD336" s="127"/>
      <c r="FE336" s="127"/>
      <c r="FF336" s="127"/>
      <c r="FG336" s="127"/>
      <c r="FH336" s="127"/>
      <c r="FI336" s="127"/>
      <c r="FJ336" s="127"/>
      <c r="FK336" s="127"/>
      <c r="FL336" s="127"/>
      <c r="FM336" s="127"/>
      <c r="FN336" s="127"/>
      <c r="FO336" s="127"/>
      <c r="FP336" s="127"/>
      <c r="FQ336" s="127"/>
      <c r="FR336" s="127"/>
      <c r="FS336" s="127"/>
      <c r="FT336" s="127"/>
      <c r="FU336" s="127"/>
      <c r="FV336" s="127"/>
      <c r="FW336" s="127"/>
      <c r="FX336" s="127"/>
      <c r="FY336" s="127"/>
      <c r="FZ336" s="127"/>
      <c r="GA336" s="127"/>
      <c r="GB336" s="127"/>
      <c r="GC336" s="127"/>
      <c r="GD336" s="127"/>
      <c r="GE336" s="127"/>
      <c r="GF336" s="127"/>
      <c r="GG336" s="127"/>
      <c r="GH336" s="127"/>
      <c r="GI336" s="127"/>
      <c r="GJ336" s="127"/>
      <c r="GK336" s="127"/>
      <c r="GL336" s="127"/>
      <c r="GM336" s="127"/>
      <c r="GN336" s="127"/>
      <c r="GO336" s="127"/>
      <c r="GP336" s="127"/>
      <c r="GQ336" s="127"/>
      <c r="GR336" s="127"/>
      <c r="GS336" s="127"/>
      <c r="GT336" s="127"/>
      <c r="GU336" s="127"/>
      <c r="GV336" s="127"/>
      <c r="GW336" s="127"/>
      <c r="GX336" s="127"/>
      <c r="GY336" s="127"/>
      <c r="GZ336" s="127"/>
      <c r="HA336" s="127"/>
      <c r="HB336" s="127"/>
      <c r="HC336" s="127"/>
      <c r="HD336" s="127"/>
      <c r="HE336" s="127"/>
      <c r="HF336" s="127"/>
      <c r="HG336" s="127"/>
      <c r="HH336" s="127"/>
      <c r="HI336" s="127"/>
      <c r="HJ336" s="127"/>
      <c r="HK336" s="127"/>
      <c r="HL336" s="127"/>
      <c r="HM336" s="127"/>
      <c r="HN336" s="127"/>
      <c r="HO336" s="127"/>
      <c r="HP336" s="127"/>
      <c r="HQ336" s="127"/>
      <c r="HR336" s="127"/>
      <c r="HS336" s="127"/>
      <c r="HT336" s="127"/>
      <c r="HU336" s="127"/>
      <c r="HV336" s="127"/>
      <c r="HW336" s="127"/>
      <c r="HX336" s="127"/>
      <c r="HY336" s="127"/>
      <c r="HZ336" s="127"/>
      <c r="IA336" s="127"/>
      <c r="IB336" s="127"/>
      <c r="IC336" s="127"/>
      <c r="ID336" s="127"/>
      <c r="IE336" s="127"/>
      <c r="IF336" s="127"/>
      <c r="IG336" s="127"/>
      <c r="IH336" s="127"/>
      <c r="II336" s="127"/>
      <c r="IJ336" s="127"/>
      <c r="IK336" s="127"/>
      <c r="IL336" s="127"/>
      <c r="IM336" s="127"/>
      <c r="IN336" s="127"/>
      <c r="IO336" s="127"/>
      <c r="IP336" s="127"/>
      <c r="IQ336" s="127"/>
      <c r="IR336" s="127"/>
      <c r="IS336" s="127"/>
      <c r="IT336" s="127"/>
    </row>
    <row r="337" spans="1:254" ht="38.25" x14ac:dyDescent="0.2">
      <c r="A337" s="128" t="s">
        <v>339</v>
      </c>
      <c r="B337" s="144" t="s">
        <v>293</v>
      </c>
      <c r="C337" s="130" t="s">
        <v>205</v>
      </c>
      <c r="D337" s="130" t="s">
        <v>29</v>
      </c>
      <c r="E337" s="130" t="s">
        <v>224</v>
      </c>
      <c r="F337" s="130"/>
      <c r="G337" s="171">
        <f>SUM(G338:G339)</f>
        <v>100</v>
      </c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  <c r="FX337" s="87"/>
      <c r="FY337" s="87"/>
      <c r="FZ337" s="87"/>
      <c r="GA337" s="87"/>
      <c r="GB337" s="87"/>
      <c r="GC337" s="87"/>
      <c r="GD337" s="87"/>
      <c r="GE337" s="87"/>
      <c r="GF337" s="87"/>
      <c r="GG337" s="87"/>
      <c r="GH337" s="87"/>
      <c r="GI337" s="87"/>
      <c r="GJ337" s="87"/>
      <c r="GK337" s="87"/>
      <c r="GL337" s="87"/>
      <c r="GM337" s="87"/>
      <c r="GN337" s="87"/>
      <c r="GO337" s="87"/>
      <c r="GP337" s="87"/>
      <c r="GQ337" s="87"/>
      <c r="GR337" s="87"/>
      <c r="GS337" s="87"/>
      <c r="GT337" s="87"/>
      <c r="GU337" s="87"/>
      <c r="GV337" s="87"/>
      <c r="GW337" s="87"/>
      <c r="GX337" s="87"/>
      <c r="GY337" s="87"/>
      <c r="GZ337" s="87"/>
      <c r="HA337" s="87"/>
      <c r="HB337" s="87"/>
      <c r="HC337" s="87"/>
      <c r="HD337" s="87"/>
      <c r="HE337" s="87"/>
      <c r="HF337" s="87"/>
      <c r="HG337" s="87"/>
      <c r="HH337" s="87"/>
      <c r="HI337" s="87"/>
      <c r="HJ337" s="87"/>
      <c r="HK337" s="87"/>
      <c r="HL337" s="87"/>
      <c r="HM337" s="87"/>
      <c r="HN337" s="87"/>
      <c r="HO337" s="87"/>
      <c r="HP337" s="87"/>
      <c r="HQ337" s="87"/>
      <c r="HR337" s="87"/>
      <c r="HS337" s="87"/>
      <c r="HT337" s="87"/>
      <c r="HU337" s="87"/>
      <c r="HV337" s="87"/>
      <c r="HW337" s="87"/>
      <c r="HX337" s="87"/>
      <c r="HY337" s="87"/>
      <c r="HZ337" s="87"/>
      <c r="IA337" s="87"/>
      <c r="IB337" s="87"/>
      <c r="IC337" s="87"/>
      <c r="ID337" s="87"/>
      <c r="IE337" s="87"/>
      <c r="IF337" s="87"/>
      <c r="IG337" s="87"/>
      <c r="IH337" s="87"/>
      <c r="II337" s="87"/>
      <c r="IJ337" s="87"/>
      <c r="IK337" s="87"/>
      <c r="IL337" s="87"/>
      <c r="IM337" s="87"/>
      <c r="IN337" s="87"/>
      <c r="IO337" s="87"/>
      <c r="IP337" s="87"/>
      <c r="IQ337" s="87"/>
      <c r="IR337" s="87"/>
      <c r="IS337" s="87"/>
      <c r="IT337" s="87"/>
    </row>
    <row r="338" spans="1:254" ht="25.5" x14ac:dyDescent="0.2">
      <c r="A338" s="123" t="s">
        <v>295</v>
      </c>
      <c r="B338" s="135" t="s">
        <v>293</v>
      </c>
      <c r="C338" s="125" t="s">
        <v>205</v>
      </c>
      <c r="D338" s="125" t="s">
        <v>29</v>
      </c>
      <c r="E338" s="125" t="s">
        <v>224</v>
      </c>
      <c r="F338" s="125" t="s">
        <v>33</v>
      </c>
      <c r="G338" s="162">
        <v>1</v>
      </c>
    </row>
    <row r="339" spans="1:254" x14ac:dyDescent="0.2">
      <c r="A339" s="123" t="s">
        <v>178</v>
      </c>
      <c r="B339" s="135" t="s">
        <v>293</v>
      </c>
      <c r="C339" s="125" t="s">
        <v>205</v>
      </c>
      <c r="D339" s="125" t="s">
        <v>29</v>
      </c>
      <c r="E339" s="125" t="s">
        <v>224</v>
      </c>
      <c r="F339" s="125" t="s">
        <v>179</v>
      </c>
      <c r="G339" s="162">
        <v>99</v>
      </c>
    </row>
    <row r="340" spans="1:254" ht="45" customHeight="1" x14ac:dyDescent="0.2">
      <c r="A340" s="128" t="s">
        <v>339</v>
      </c>
      <c r="B340" s="144" t="s">
        <v>293</v>
      </c>
      <c r="C340" s="130" t="s">
        <v>205</v>
      </c>
      <c r="D340" s="130" t="s">
        <v>29</v>
      </c>
      <c r="E340" s="130" t="s">
        <v>226</v>
      </c>
      <c r="F340" s="125"/>
      <c r="G340" s="162">
        <f>SUM(G341:G342)</f>
        <v>50</v>
      </c>
    </row>
    <row r="341" spans="1:254" ht="25.5" x14ac:dyDescent="0.2">
      <c r="A341" s="123" t="s">
        <v>295</v>
      </c>
      <c r="B341" s="135" t="s">
        <v>293</v>
      </c>
      <c r="C341" s="125" t="s">
        <v>205</v>
      </c>
      <c r="D341" s="125" t="s">
        <v>29</v>
      </c>
      <c r="E341" s="125" t="s">
        <v>226</v>
      </c>
      <c r="F341" s="125" t="s">
        <v>33</v>
      </c>
      <c r="G341" s="162">
        <v>1</v>
      </c>
    </row>
    <row r="342" spans="1:254" ht="19.5" customHeight="1" x14ac:dyDescent="0.2">
      <c r="A342" s="123" t="s">
        <v>178</v>
      </c>
      <c r="B342" s="135" t="s">
        <v>293</v>
      </c>
      <c r="C342" s="125" t="s">
        <v>205</v>
      </c>
      <c r="D342" s="125" t="s">
        <v>29</v>
      </c>
      <c r="E342" s="125" t="s">
        <v>226</v>
      </c>
      <c r="F342" s="125" t="s">
        <v>179</v>
      </c>
      <c r="G342" s="162">
        <v>49</v>
      </c>
    </row>
    <row r="343" spans="1:254" ht="13.5" x14ac:dyDescent="0.25">
      <c r="A343" s="118" t="s">
        <v>77</v>
      </c>
      <c r="B343" s="199" t="s">
        <v>293</v>
      </c>
      <c r="C343" s="120" t="s">
        <v>205</v>
      </c>
      <c r="D343" s="120" t="s">
        <v>29</v>
      </c>
      <c r="E343" s="120" t="s">
        <v>340</v>
      </c>
      <c r="F343" s="120"/>
      <c r="G343" s="167">
        <f>SUM(G344)</f>
        <v>400</v>
      </c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  <c r="DA343" s="160"/>
      <c r="DB343" s="160"/>
      <c r="DC343" s="160"/>
      <c r="DD343" s="160"/>
      <c r="DE343" s="160"/>
      <c r="DF343" s="160"/>
      <c r="DG343" s="160"/>
      <c r="DH343" s="160"/>
      <c r="DI343" s="160"/>
      <c r="DJ343" s="160"/>
      <c r="DK343" s="160"/>
      <c r="DL343" s="160"/>
      <c r="DM343" s="160"/>
      <c r="DN343" s="160"/>
      <c r="DO343" s="160"/>
      <c r="DP343" s="160"/>
      <c r="DQ343" s="160"/>
      <c r="DR343" s="160"/>
      <c r="DS343" s="160"/>
      <c r="DT343" s="160"/>
      <c r="DU343" s="160"/>
      <c r="DV343" s="160"/>
      <c r="DW343" s="160"/>
      <c r="DX343" s="160"/>
      <c r="DY343" s="160"/>
      <c r="DZ343" s="160"/>
      <c r="EA343" s="160"/>
      <c r="EB343" s="160"/>
      <c r="EC343" s="160"/>
      <c r="ED343" s="160"/>
      <c r="EE343" s="160"/>
      <c r="EF343" s="160"/>
      <c r="EG343" s="160"/>
      <c r="EH343" s="160"/>
      <c r="EI343" s="160"/>
      <c r="EJ343" s="160"/>
      <c r="EK343" s="160"/>
      <c r="EL343" s="160"/>
      <c r="EM343" s="160"/>
      <c r="EN343" s="160"/>
      <c r="EO343" s="160"/>
      <c r="EP343" s="160"/>
      <c r="EQ343" s="160"/>
      <c r="ER343" s="160"/>
      <c r="ES343" s="160"/>
      <c r="ET343" s="160"/>
      <c r="EU343" s="160"/>
      <c r="EV343" s="160"/>
      <c r="EW343" s="160"/>
      <c r="EX343" s="160"/>
      <c r="EY343" s="160"/>
      <c r="EZ343" s="160"/>
      <c r="FA343" s="160"/>
      <c r="FB343" s="160"/>
      <c r="FC343" s="160"/>
      <c r="FD343" s="160"/>
      <c r="FE343" s="160"/>
      <c r="FF343" s="160"/>
      <c r="FG343" s="160"/>
      <c r="FH343" s="160"/>
      <c r="FI343" s="160"/>
      <c r="FJ343" s="160"/>
      <c r="FK343" s="160"/>
      <c r="FL343" s="160"/>
      <c r="FM343" s="160"/>
      <c r="FN343" s="160"/>
      <c r="FO343" s="160"/>
      <c r="FP343" s="160"/>
      <c r="FQ343" s="160"/>
      <c r="FR343" s="160"/>
      <c r="FS343" s="160"/>
      <c r="FT343" s="160"/>
      <c r="FU343" s="160"/>
      <c r="FV343" s="160"/>
      <c r="FW343" s="160"/>
      <c r="FX343" s="160"/>
      <c r="FY343" s="160"/>
      <c r="FZ343" s="160"/>
      <c r="GA343" s="160"/>
      <c r="GB343" s="160"/>
      <c r="GC343" s="160"/>
      <c r="GD343" s="160"/>
      <c r="GE343" s="160"/>
      <c r="GF343" s="160"/>
      <c r="GG343" s="160"/>
      <c r="GH343" s="160"/>
      <c r="GI343" s="160"/>
      <c r="GJ343" s="160"/>
      <c r="GK343" s="160"/>
      <c r="GL343" s="160"/>
      <c r="GM343" s="160"/>
      <c r="GN343" s="160"/>
      <c r="GO343" s="160"/>
      <c r="GP343" s="160"/>
      <c r="GQ343" s="160"/>
      <c r="GR343" s="160"/>
      <c r="GS343" s="160"/>
      <c r="GT343" s="160"/>
      <c r="GU343" s="160"/>
      <c r="GV343" s="160"/>
      <c r="GW343" s="160"/>
      <c r="GX343" s="160"/>
      <c r="GY343" s="160"/>
      <c r="GZ343" s="160"/>
      <c r="HA343" s="160"/>
      <c r="HB343" s="160"/>
      <c r="HC343" s="160"/>
      <c r="HD343" s="160"/>
      <c r="HE343" s="160"/>
      <c r="HF343" s="160"/>
      <c r="HG343" s="160"/>
      <c r="HH343" s="160"/>
      <c r="HI343" s="160"/>
      <c r="HJ343" s="160"/>
      <c r="HK343" s="160"/>
      <c r="HL343" s="160"/>
      <c r="HM343" s="160"/>
      <c r="HN343" s="160"/>
      <c r="HO343" s="160"/>
      <c r="HP343" s="160"/>
      <c r="HQ343" s="160"/>
      <c r="HR343" s="160"/>
      <c r="HS343" s="160"/>
      <c r="HT343" s="160"/>
      <c r="HU343" s="160"/>
      <c r="HV343" s="160"/>
      <c r="HW343" s="160"/>
      <c r="HX343" s="160"/>
      <c r="HY343" s="160"/>
      <c r="HZ343" s="160"/>
      <c r="IA343" s="160"/>
      <c r="IB343" s="160"/>
      <c r="IC343" s="160"/>
      <c r="ID343" s="160"/>
      <c r="IE343" s="160"/>
      <c r="IF343" s="160"/>
      <c r="IG343" s="160"/>
      <c r="IH343" s="160"/>
      <c r="II343" s="160"/>
      <c r="IJ343" s="160"/>
      <c r="IK343" s="160"/>
      <c r="IL343" s="160"/>
      <c r="IM343" s="160"/>
      <c r="IN343" s="160"/>
      <c r="IO343" s="160"/>
      <c r="IP343" s="160"/>
      <c r="IQ343" s="160"/>
      <c r="IR343" s="160"/>
      <c r="IS343" s="160"/>
      <c r="IT343" s="160"/>
    </row>
    <row r="344" spans="1:254" ht="64.900000000000006" customHeight="1" x14ac:dyDescent="0.2">
      <c r="A344" s="172" t="s">
        <v>341</v>
      </c>
      <c r="B344" s="144" t="s">
        <v>293</v>
      </c>
      <c r="C344" s="144" t="s">
        <v>205</v>
      </c>
      <c r="D344" s="144" t="s">
        <v>29</v>
      </c>
      <c r="E344" s="144" t="s">
        <v>230</v>
      </c>
      <c r="F344" s="144"/>
      <c r="G344" s="131">
        <f>SUM(G345)</f>
        <v>400</v>
      </c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  <c r="FX344" s="87"/>
      <c r="FY344" s="87"/>
      <c r="FZ344" s="87"/>
      <c r="GA344" s="87"/>
      <c r="GB344" s="87"/>
      <c r="GC344" s="87"/>
      <c r="GD344" s="87"/>
      <c r="GE344" s="87"/>
      <c r="GF344" s="87"/>
      <c r="GG344" s="87"/>
      <c r="GH344" s="87"/>
      <c r="GI344" s="87"/>
      <c r="GJ344" s="87"/>
      <c r="GK344" s="87"/>
      <c r="GL344" s="87"/>
      <c r="GM344" s="87"/>
      <c r="GN344" s="87"/>
      <c r="GO344" s="87"/>
      <c r="GP344" s="87"/>
      <c r="GQ344" s="87"/>
      <c r="GR344" s="87"/>
      <c r="GS344" s="87"/>
      <c r="GT344" s="87"/>
      <c r="GU344" s="87"/>
      <c r="GV344" s="87"/>
      <c r="GW344" s="87"/>
      <c r="GX344" s="87"/>
      <c r="GY344" s="87"/>
      <c r="GZ344" s="87"/>
      <c r="HA344" s="87"/>
      <c r="HB344" s="87"/>
      <c r="HC344" s="87"/>
      <c r="HD344" s="87"/>
      <c r="HE344" s="87"/>
      <c r="HF344" s="87"/>
      <c r="HG344" s="87"/>
      <c r="HH344" s="87"/>
      <c r="HI344" s="87"/>
      <c r="HJ344" s="87"/>
      <c r="HK344" s="87"/>
      <c r="HL344" s="87"/>
      <c r="HM344" s="87"/>
      <c r="HN344" s="87"/>
      <c r="HO344" s="87"/>
      <c r="HP344" s="87"/>
      <c r="HQ344" s="87"/>
      <c r="HR344" s="87"/>
      <c r="HS344" s="87"/>
      <c r="HT344" s="87"/>
      <c r="HU344" s="87"/>
      <c r="HV344" s="87"/>
      <c r="HW344" s="87"/>
      <c r="HX344" s="87"/>
      <c r="HY344" s="87"/>
      <c r="HZ344" s="87"/>
      <c r="IA344" s="87"/>
      <c r="IB344" s="87"/>
      <c r="IC344" s="87"/>
      <c r="ID344" s="87"/>
      <c r="IE344" s="87"/>
      <c r="IF344" s="87"/>
      <c r="IG344" s="87"/>
      <c r="IH344" s="87"/>
      <c r="II344" s="87"/>
      <c r="IJ344" s="87"/>
      <c r="IK344" s="87"/>
      <c r="IL344" s="87"/>
      <c r="IM344" s="87"/>
      <c r="IN344" s="87"/>
      <c r="IO344" s="87"/>
      <c r="IP344" s="87"/>
      <c r="IQ344" s="87"/>
      <c r="IR344" s="87"/>
      <c r="IS344" s="87"/>
      <c r="IT344" s="87"/>
    </row>
    <row r="345" spans="1:254" ht="25.5" x14ac:dyDescent="0.2">
      <c r="A345" s="123" t="s">
        <v>295</v>
      </c>
      <c r="B345" s="135" t="s">
        <v>293</v>
      </c>
      <c r="C345" s="135" t="s">
        <v>205</v>
      </c>
      <c r="D345" s="135" t="s">
        <v>29</v>
      </c>
      <c r="E345" s="135" t="s">
        <v>230</v>
      </c>
      <c r="F345" s="135" t="s">
        <v>33</v>
      </c>
      <c r="G345" s="126">
        <v>400</v>
      </c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  <c r="CW345" s="127"/>
      <c r="CX345" s="127"/>
      <c r="CY345" s="127"/>
      <c r="CZ345" s="127"/>
      <c r="DA345" s="127"/>
      <c r="DB345" s="127"/>
      <c r="DC345" s="127"/>
      <c r="DD345" s="127"/>
      <c r="DE345" s="127"/>
      <c r="DF345" s="127"/>
      <c r="DG345" s="127"/>
      <c r="DH345" s="127"/>
      <c r="DI345" s="127"/>
      <c r="DJ345" s="127"/>
      <c r="DK345" s="127"/>
      <c r="DL345" s="127"/>
      <c r="DM345" s="127"/>
      <c r="DN345" s="127"/>
      <c r="DO345" s="127"/>
      <c r="DP345" s="127"/>
      <c r="DQ345" s="127"/>
      <c r="DR345" s="127"/>
      <c r="DS345" s="127"/>
      <c r="DT345" s="127"/>
      <c r="DU345" s="127"/>
      <c r="DV345" s="127"/>
      <c r="DW345" s="127"/>
      <c r="DX345" s="127"/>
      <c r="DY345" s="127"/>
      <c r="DZ345" s="127"/>
      <c r="EA345" s="127"/>
      <c r="EB345" s="127"/>
      <c r="EC345" s="127"/>
      <c r="ED345" s="127"/>
      <c r="EE345" s="127"/>
      <c r="EF345" s="127"/>
      <c r="EG345" s="127"/>
      <c r="EH345" s="127"/>
      <c r="EI345" s="127"/>
      <c r="EJ345" s="127"/>
      <c r="EK345" s="127"/>
      <c r="EL345" s="127"/>
      <c r="EM345" s="127"/>
      <c r="EN345" s="127"/>
      <c r="EO345" s="127"/>
      <c r="EP345" s="127"/>
      <c r="EQ345" s="127"/>
      <c r="ER345" s="127"/>
      <c r="ES345" s="127"/>
      <c r="ET345" s="127"/>
      <c r="EU345" s="127"/>
      <c r="EV345" s="127"/>
      <c r="EW345" s="127"/>
      <c r="EX345" s="127"/>
      <c r="EY345" s="127"/>
      <c r="EZ345" s="127"/>
      <c r="FA345" s="127"/>
      <c r="FB345" s="127"/>
      <c r="FC345" s="127"/>
      <c r="FD345" s="127"/>
      <c r="FE345" s="127"/>
      <c r="FF345" s="127"/>
      <c r="FG345" s="127"/>
      <c r="FH345" s="127"/>
      <c r="FI345" s="127"/>
      <c r="FJ345" s="127"/>
      <c r="FK345" s="127"/>
      <c r="FL345" s="127"/>
      <c r="FM345" s="127"/>
      <c r="FN345" s="127"/>
      <c r="FO345" s="127"/>
      <c r="FP345" s="127"/>
      <c r="FQ345" s="127"/>
      <c r="FR345" s="127"/>
      <c r="FS345" s="127"/>
      <c r="FT345" s="127"/>
      <c r="FU345" s="127"/>
      <c r="FV345" s="127"/>
      <c r="FW345" s="127"/>
      <c r="FX345" s="127"/>
      <c r="FY345" s="127"/>
      <c r="FZ345" s="127"/>
      <c r="GA345" s="127"/>
      <c r="GB345" s="127"/>
      <c r="GC345" s="127"/>
      <c r="GD345" s="127"/>
      <c r="GE345" s="127"/>
      <c r="GF345" s="127"/>
      <c r="GG345" s="127"/>
      <c r="GH345" s="127"/>
      <c r="GI345" s="127"/>
      <c r="GJ345" s="127"/>
      <c r="GK345" s="127"/>
      <c r="GL345" s="127"/>
      <c r="GM345" s="127"/>
      <c r="GN345" s="127"/>
      <c r="GO345" s="127"/>
      <c r="GP345" s="127"/>
      <c r="GQ345" s="127"/>
      <c r="GR345" s="127"/>
      <c r="GS345" s="127"/>
      <c r="GT345" s="127"/>
      <c r="GU345" s="127"/>
      <c r="GV345" s="127"/>
      <c r="GW345" s="127"/>
      <c r="GX345" s="127"/>
      <c r="GY345" s="127"/>
      <c r="GZ345" s="127"/>
      <c r="HA345" s="127"/>
      <c r="HB345" s="127"/>
      <c r="HC345" s="127"/>
      <c r="HD345" s="127"/>
      <c r="HE345" s="127"/>
      <c r="HF345" s="127"/>
      <c r="HG345" s="127"/>
      <c r="HH345" s="127"/>
      <c r="HI345" s="127"/>
      <c r="HJ345" s="127"/>
      <c r="HK345" s="127"/>
      <c r="HL345" s="127"/>
      <c r="HM345" s="127"/>
      <c r="HN345" s="127"/>
      <c r="HO345" s="127"/>
      <c r="HP345" s="127"/>
      <c r="HQ345" s="127"/>
      <c r="HR345" s="127"/>
      <c r="HS345" s="127"/>
      <c r="HT345" s="127"/>
      <c r="HU345" s="127"/>
      <c r="HV345" s="127"/>
      <c r="HW345" s="127"/>
      <c r="HX345" s="127"/>
      <c r="HY345" s="127"/>
      <c r="HZ345" s="127"/>
      <c r="IA345" s="127"/>
      <c r="IB345" s="127"/>
      <c r="IC345" s="127"/>
      <c r="ID345" s="127"/>
      <c r="IE345" s="127"/>
      <c r="IF345" s="127"/>
      <c r="IG345" s="127"/>
      <c r="IH345" s="127"/>
      <c r="II345" s="127"/>
      <c r="IJ345" s="127"/>
      <c r="IK345" s="127"/>
      <c r="IL345" s="127"/>
      <c r="IM345" s="127"/>
      <c r="IN345" s="127"/>
      <c r="IO345" s="127"/>
      <c r="IP345" s="127"/>
      <c r="IQ345" s="127"/>
      <c r="IR345" s="127"/>
      <c r="IS345" s="127"/>
      <c r="IT345" s="127"/>
    </row>
    <row r="346" spans="1:254" s="87" customFormat="1" ht="14.25" x14ac:dyDescent="0.2">
      <c r="A346" s="194" t="s">
        <v>231</v>
      </c>
      <c r="B346" s="115" t="s">
        <v>293</v>
      </c>
      <c r="C346" s="139" t="s">
        <v>205</v>
      </c>
      <c r="D346" s="139" t="s">
        <v>35</v>
      </c>
      <c r="E346" s="139"/>
      <c r="F346" s="139"/>
      <c r="G346" s="195">
        <f>SUM(G347)</f>
        <v>34270</v>
      </c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95"/>
      <c r="CF346" s="95"/>
      <c r="CG346" s="95"/>
      <c r="CH346" s="95"/>
      <c r="CI346" s="95"/>
      <c r="CJ346" s="95"/>
      <c r="CK346" s="95"/>
      <c r="CL346" s="95"/>
      <c r="CM346" s="95"/>
      <c r="CN346" s="95"/>
      <c r="CO346" s="95"/>
      <c r="CP346" s="95"/>
      <c r="CQ346" s="95"/>
      <c r="CR346" s="95"/>
      <c r="CS346" s="95"/>
      <c r="CT346" s="95"/>
      <c r="CU346" s="95"/>
      <c r="CV346" s="95"/>
      <c r="CW346" s="95"/>
      <c r="CX346" s="95"/>
      <c r="CY346" s="95"/>
      <c r="CZ346" s="95"/>
      <c r="DA346" s="95"/>
      <c r="DB346" s="95"/>
      <c r="DC346" s="95"/>
      <c r="DD346" s="95"/>
      <c r="DE346" s="95"/>
      <c r="DF346" s="95"/>
      <c r="DG346" s="95"/>
      <c r="DH346" s="95"/>
      <c r="DI346" s="95"/>
      <c r="DJ346" s="95"/>
      <c r="DK346" s="95"/>
      <c r="DL346" s="95"/>
      <c r="DM346" s="95"/>
      <c r="DN346" s="95"/>
      <c r="DO346" s="95"/>
      <c r="DP346" s="95"/>
      <c r="DQ346" s="95"/>
      <c r="DR346" s="95"/>
      <c r="DS346" s="95"/>
      <c r="DT346" s="95"/>
      <c r="DU346" s="95"/>
      <c r="DV346" s="95"/>
      <c r="DW346" s="95"/>
      <c r="DX346" s="95"/>
      <c r="DY346" s="95"/>
      <c r="DZ346" s="95"/>
      <c r="EA346" s="95"/>
      <c r="EB346" s="95"/>
      <c r="EC346" s="95"/>
      <c r="ED346" s="95"/>
      <c r="EE346" s="95"/>
      <c r="EF346" s="95"/>
      <c r="EG346" s="95"/>
      <c r="EH346" s="95"/>
      <c r="EI346" s="95"/>
      <c r="EJ346" s="95"/>
      <c r="EK346" s="95"/>
      <c r="EL346" s="95"/>
      <c r="EM346" s="95"/>
      <c r="EN346" s="95"/>
      <c r="EO346" s="95"/>
      <c r="EP346" s="95"/>
      <c r="EQ346" s="95"/>
      <c r="ER346" s="95"/>
      <c r="ES346" s="95"/>
      <c r="ET346" s="95"/>
      <c r="EU346" s="95"/>
      <c r="EV346" s="95"/>
      <c r="EW346" s="95"/>
      <c r="EX346" s="95"/>
      <c r="EY346" s="95"/>
      <c r="EZ346" s="95"/>
      <c r="FA346" s="95"/>
      <c r="FB346" s="95"/>
      <c r="FC346" s="95"/>
      <c r="FD346" s="95"/>
      <c r="FE346" s="95"/>
      <c r="FF346" s="95"/>
      <c r="FG346" s="95"/>
      <c r="FH346" s="95"/>
      <c r="FI346" s="95"/>
      <c r="FJ346" s="95"/>
      <c r="FK346" s="95"/>
      <c r="FL346" s="95"/>
      <c r="FM346" s="95"/>
      <c r="FN346" s="95"/>
      <c r="FO346" s="95"/>
      <c r="FP346" s="95"/>
      <c r="FQ346" s="95"/>
      <c r="FR346" s="95"/>
      <c r="FS346" s="95"/>
      <c r="FT346" s="95"/>
      <c r="FU346" s="95"/>
      <c r="FV346" s="95"/>
      <c r="FW346" s="95"/>
      <c r="FX346" s="95"/>
      <c r="FY346" s="95"/>
      <c r="FZ346" s="95"/>
      <c r="GA346" s="95"/>
      <c r="GB346" s="95"/>
      <c r="GC346" s="95"/>
      <c r="GD346" s="95"/>
      <c r="GE346" s="95"/>
      <c r="GF346" s="95"/>
      <c r="GG346" s="95"/>
      <c r="GH346" s="95"/>
      <c r="GI346" s="95"/>
      <c r="GJ346" s="95"/>
      <c r="GK346" s="95"/>
      <c r="GL346" s="95"/>
      <c r="GM346" s="95"/>
      <c r="GN346" s="95"/>
      <c r="GO346" s="95"/>
      <c r="GP346" s="95"/>
      <c r="GQ346" s="95"/>
      <c r="GR346" s="95"/>
      <c r="GS346" s="95"/>
      <c r="GT346" s="95"/>
      <c r="GU346" s="95"/>
      <c r="GV346" s="95"/>
      <c r="GW346" s="95"/>
      <c r="GX346" s="95"/>
      <c r="GY346" s="95"/>
      <c r="GZ346" s="95"/>
      <c r="HA346" s="95"/>
      <c r="HB346" s="95"/>
      <c r="HC346" s="95"/>
      <c r="HD346" s="95"/>
      <c r="HE346" s="95"/>
      <c r="HF346" s="95"/>
      <c r="HG346" s="95"/>
      <c r="HH346" s="95"/>
      <c r="HI346" s="95"/>
      <c r="HJ346" s="95"/>
      <c r="HK346" s="95"/>
      <c r="HL346" s="95"/>
      <c r="HM346" s="95"/>
      <c r="HN346" s="95"/>
      <c r="HO346" s="95"/>
      <c r="HP346" s="95"/>
      <c r="HQ346" s="95"/>
      <c r="HR346" s="95"/>
      <c r="HS346" s="95"/>
      <c r="HT346" s="95"/>
      <c r="HU346" s="95"/>
      <c r="HV346" s="95"/>
      <c r="HW346" s="95"/>
      <c r="HX346" s="95"/>
      <c r="HY346" s="95"/>
      <c r="HZ346" s="95"/>
      <c r="IA346" s="95"/>
      <c r="IB346" s="95"/>
      <c r="IC346" s="95"/>
      <c r="ID346" s="95"/>
      <c r="IE346" s="95"/>
      <c r="IF346" s="95"/>
      <c r="IG346" s="95"/>
      <c r="IH346" s="95"/>
      <c r="II346" s="95"/>
      <c r="IJ346" s="95"/>
      <c r="IK346" s="95"/>
      <c r="IL346" s="95"/>
      <c r="IM346" s="95"/>
      <c r="IN346" s="95"/>
      <c r="IO346" s="95"/>
      <c r="IP346" s="95"/>
      <c r="IQ346" s="95"/>
      <c r="IR346" s="95"/>
      <c r="IS346" s="95"/>
      <c r="IT346" s="95"/>
    </row>
    <row r="347" spans="1:254" ht="28.5" x14ac:dyDescent="0.2">
      <c r="A347" s="194" t="s">
        <v>232</v>
      </c>
      <c r="B347" s="200">
        <v>510</v>
      </c>
      <c r="C347" s="139" t="s">
        <v>205</v>
      </c>
      <c r="D347" s="139" t="s">
        <v>35</v>
      </c>
      <c r="E347" s="139"/>
      <c r="F347" s="139"/>
      <c r="G347" s="195">
        <f>SUM(G350+G348)</f>
        <v>34270</v>
      </c>
    </row>
    <row r="348" spans="1:254" ht="69" customHeight="1" x14ac:dyDescent="0.2">
      <c r="A348" s="128" t="s">
        <v>227</v>
      </c>
      <c r="B348" s="129" t="s">
        <v>293</v>
      </c>
      <c r="C348" s="130" t="s">
        <v>205</v>
      </c>
      <c r="D348" s="130" t="s">
        <v>35</v>
      </c>
      <c r="E348" s="130" t="s">
        <v>228</v>
      </c>
      <c r="F348" s="130"/>
      <c r="G348" s="171">
        <f>SUM(G349)</f>
        <v>11025</v>
      </c>
    </row>
    <row r="349" spans="1:254" ht="13.5" x14ac:dyDescent="0.25">
      <c r="A349" s="123" t="s">
        <v>178</v>
      </c>
      <c r="B349" s="135" t="s">
        <v>293</v>
      </c>
      <c r="C349" s="125" t="s">
        <v>205</v>
      </c>
      <c r="D349" s="125" t="s">
        <v>35</v>
      </c>
      <c r="E349" s="130" t="s">
        <v>228</v>
      </c>
      <c r="F349" s="125" t="s">
        <v>179</v>
      </c>
      <c r="G349" s="162">
        <v>11025</v>
      </c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  <c r="DR349" s="160"/>
      <c r="DS349" s="160"/>
      <c r="DT349" s="160"/>
      <c r="DU349" s="160"/>
      <c r="DV349" s="160"/>
      <c r="DW349" s="160"/>
      <c r="DX349" s="160"/>
      <c r="DY349" s="160"/>
      <c r="DZ349" s="160"/>
      <c r="EA349" s="160"/>
      <c r="EB349" s="160"/>
      <c r="EC349" s="160"/>
      <c r="ED349" s="160"/>
      <c r="EE349" s="160"/>
      <c r="EF349" s="160"/>
      <c r="EG349" s="160"/>
      <c r="EH349" s="160"/>
      <c r="EI349" s="160"/>
      <c r="EJ349" s="160"/>
      <c r="EK349" s="160"/>
      <c r="EL349" s="160"/>
      <c r="EM349" s="160"/>
      <c r="EN349" s="160"/>
      <c r="EO349" s="160"/>
      <c r="EP349" s="160"/>
      <c r="EQ349" s="160"/>
      <c r="ER349" s="160"/>
      <c r="ES349" s="160"/>
      <c r="ET349" s="160"/>
      <c r="EU349" s="160"/>
      <c r="EV349" s="160"/>
      <c r="EW349" s="160"/>
      <c r="EX349" s="160"/>
      <c r="EY349" s="160"/>
      <c r="EZ349" s="160"/>
      <c r="FA349" s="160"/>
      <c r="FB349" s="160"/>
      <c r="FC349" s="160"/>
      <c r="FD349" s="160"/>
      <c r="FE349" s="160"/>
      <c r="FF349" s="160"/>
      <c r="FG349" s="160"/>
      <c r="FH349" s="160"/>
      <c r="FI349" s="160"/>
      <c r="FJ349" s="160"/>
      <c r="FK349" s="160"/>
      <c r="FL349" s="160"/>
      <c r="FM349" s="160"/>
      <c r="FN349" s="160"/>
      <c r="FO349" s="160"/>
      <c r="FP349" s="160"/>
      <c r="FQ349" s="160"/>
      <c r="FR349" s="160"/>
      <c r="FS349" s="160"/>
      <c r="FT349" s="160"/>
      <c r="FU349" s="160"/>
      <c r="FV349" s="160"/>
      <c r="FW349" s="160"/>
      <c r="FX349" s="160"/>
      <c r="FY349" s="160"/>
      <c r="FZ349" s="160"/>
      <c r="GA349" s="160"/>
      <c r="GB349" s="160"/>
      <c r="GC349" s="160"/>
      <c r="GD349" s="160"/>
      <c r="GE349" s="160"/>
      <c r="GF349" s="160"/>
      <c r="GG349" s="160"/>
      <c r="GH349" s="160"/>
      <c r="GI349" s="160"/>
      <c r="GJ349" s="160"/>
      <c r="GK349" s="160"/>
      <c r="GL349" s="160"/>
      <c r="GM349" s="160"/>
      <c r="GN349" s="160"/>
      <c r="GO349" s="160"/>
      <c r="GP349" s="160"/>
      <c r="GQ349" s="160"/>
      <c r="GR349" s="160"/>
      <c r="GS349" s="160"/>
      <c r="GT349" s="160"/>
      <c r="GU349" s="160"/>
      <c r="GV349" s="160"/>
      <c r="GW349" s="160"/>
      <c r="GX349" s="160"/>
      <c r="GY349" s="160"/>
      <c r="GZ349" s="160"/>
      <c r="HA349" s="160"/>
      <c r="HB349" s="160"/>
      <c r="HC349" s="160"/>
      <c r="HD349" s="160"/>
      <c r="HE349" s="160"/>
      <c r="HF349" s="160"/>
      <c r="HG349" s="160"/>
      <c r="HH349" s="160"/>
      <c r="HI349" s="160"/>
      <c r="HJ349" s="160"/>
      <c r="HK349" s="160"/>
      <c r="HL349" s="160"/>
      <c r="HM349" s="160"/>
      <c r="HN349" s="160"/>
      <c r="HO349" s="160"/>
      <c r="HP349" s="160"/>
      <c r="HQ349" s="160"/>
      <c r="HR349" s="160"/>
      <c r="HS349" s="160"/>
      <c r="HT349" s="160"/>
      <c r="HU349" s="160"/>
      <c r="HV349" s="160"/>
      <c r="HW349" s="160"/>
      <c r="HX349" s="160"/>
      <c r="HY349" s="160"/>
      <c r="HZ349" s="160"/>
      <c r="IA349" s="160"/>
      <c r="IB349" s="160"/>
      <c r="IC349" s="160"/>
      <c r="ID349" s="160"/>
      <c r="IE349" s="160"/>
      <c r="IF349" s="160"/>
      <c r="IG349" s="160"/>
      <c r="IH349" s="160"/>
      <c r="II349" s="160"/>
      <c r="IJ349" s="160"/>
      <c r="IK349" s="160"/>
      <c r="IL349" s="160"/>
      <c r="IM349" s="160"/>
      <c r="IN349" s="160"/>
      <c r="IO349" s="160"/>
      <c r="IP349" s="160"/>
      <c r="IQ349" s="160"/>
      <c r="IR349" s="160"/>
      <c r="IS349" s="160"/>
      <c r="IT349" s="160"/>
    </row>
    <row r="350" spans="1:254" ht="13.5" x14ac:dyDescent="0.25">
      <c r="A350" s="196" t="s">
        <v>233</v>
      </c>
      <c r="B350" s="175">
        <v>510</v>
      </c>
      <c r="C350" s="120" t="s">
        <v>205</v>
      </c>
      <c r="D350" s="120" t="s">
        <v>35</v>
      </c>
      <c r="E350" s="120"/>
      <c r="F350" s="120"/>
      <c r="G350" s="167">
        <f>SUM(G351+G353+G355)</f>
        <v>23245</v>
      </c>
    </row>
    <row r="351" spans="1:254" x14ac:dyDescent="0.2">
      <c r="A351" s="178" t="s">
        <v>234</v>
      </c>
      <c r="B351" s="180">
        <v>510</v>
      </c>
      <c r="C351" s="125" t="s">
        <v>205</v>
      </c>
      <c r="D351" s="125" t="s">
        <v>35</v>
      </c>
      <c r="E351" s="125" t="s">
        <v>235</v>
      </c>
      <c r="F351" s="125"/>
      <c r="G351" s="162">
        <f>SUM(G352)</f>
        <v>6000</v>
      </c>
    </row>
    <row r="352" spans="1:254" s="127" customFormat="1" x14ac:dyDescent="0.2">
      <c r="A352" s="128" t="s">
        <v>178</v>
      </c>
      <c r="B352" s="188">
        <v>510</v>
      </c>
      <c r="C352" s="130" t="s">
        <v>205</v>
      </c>
      <c r="D352" s="130" t="s">
        <v>35</v>
      </c>
      <c r="E352" s="130" t="s">
        <v>235</v>
      </c>
      <c r="F352" s="130" t="s">
        <v>179</v>
      </c>
      <c r="G352" s="171">
        <v>6000</v>
      </c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5"/>
      <c r="CH352" s="95"/>
      <c r="CI352" s="95"/>
      <c r="CJ352" s="95"/>
      <c r="CK352" s="95"/>
      <c r="CL352" s="95"/>
      <c r="CM352" s="95"/>
      <c r="CN352" s="95"/>
      <c r="CO352" s="95"/>
      <c r="CP352" s="95"/>
      <c r="CQ352" s="95"/>
      <c r="CR352" s="95"/>
      <c r="CS352" s="95"/>
      <c r="CT352" s="95"/>
      <c r="CU352" s="95"/>
      <c r="CV352" s="95"/>
      <c r="CW352" s="95"/>
      <c r="CX352" s="95"/>
      <c r="CY352" s="95"/>
      <c r="CZ352" s="95"/>
      <c r="DA352" s="95"/>
      <c r="DB352" s="95"/>
      <c r="DC352" s="95"/>
      <c r="DD352" s="95"/>
      <c r="DE352" s="95"/>
      <c r="DF352" s="95"/>
      <c r="DG352" s="95"/>
      <c r="DH352" s="95"/>
      <c r="DI352" s="95"/>
      <c r="DJ352" s="95"/>
      <c r="DK352" s="95"/>
      <c r="DL352" s="95"/>
      <c r="DM352" s="95"/>
      <c r="DN352" s="95"/>
      <c r="DO352" s="95"/>
      <c r="DP352" s="95"/>
      <c r="DQ352" s="95"/>
      <c r="DR352" s="95"/>
      <c r="DS352" s="95"/>
      <c r="DT352" s="95"/>
      <c r="DU352" s="95"/>
      <c r="DV352" s="95"/>
      <c r="DW352" s="95"/>
      <c r="DX352" s="95"/>
      <c r="DY352" s="95"/>
      <c r="DZ352" s="95"/>
      <c r="EA352" s="95"/>
      <c r="EB352" s="95"/>
      <c r="EC352" s="95"/>
      <c r="ED352" s="95"/>
      <c r="EE352" s="95"/>
      <c r="EF352" s="95"/>
      <c r="EG352" s="95"/>
      <c r="EH352" s="95"/>
      <c r="EI352" s="95"/>
      <c r="EJ352" s="95"/>
      <c r="EK352" s="95"/>
      <c r="EL352" s="95"/>
      <c r="EM352" s="95"/>
      <c r="EN352" s="95"/>
      <c r="EO352" s="95"/>
      <c r="EP352" s="95"/>
      <c r="EQ352" s="95"/>
      <c r="ER352" s="95"/>
      <c r="ES352" s="95"/>
      <c r="ET352" s="95"/>
      <c r="EU352" s="95"/>
      <c r="EV352" s="95"/>
      <c r="EW352" s="95"/>
      <c r="EX352" s="95"/>
      <c r="EY352" s="95"/>
      <c r="EZ352" s="95"/>
      <c r="FA352" s="95"/>
      <c r="FB352" s="95"/>
      <c r="FC352" s="95"/>
      <c r="FD352" s="95"/>
      <c r="FE352" s="95"/>
      <c r="FF352" s="95"/>
      <c r="FG352" s="95"/>
      <c r="FH352" s="95"/>
      <c r="FI352" s="95"/>
      <c r="FJ352" s="95"/>
      <c r="FK352" s="95"/>
      <c r="FL352" s="95"/>
      <c r="FM352" s="95"/>
      <c r="FN352" s="95"/>
      <c r="FO352" s="95"/>
      <c r="FP352" s="95"/>
      <c r="FQ352" s="95"/>
      <c r="FR352" s="95"/>
      <c r="FS352" s="95"/>
      <c r="FT352" s="95"/>
      <c r="FU352" s="95"/>
      <c r="FV352" s="95"/>
      <c r="FW352" s="95"/>
      <c r="FX352" s="95"/>
      <c r="FY352" s="95"/>
      <c r="FZ352" s="95"/>
      <c r="GA352" s="95"/>
      <c r="GB352" s="95"/>
      <c r="GC352" s="95"/>
      <c r="GD352" s="95"/>
      <c r="GE352" s="95"/>
      <c r="GF352" s="95"/>
      <c r="GG352" s="95"/>
      <c r="GH352" s="95"/>
      <c r="GI352" s="95"/>
      <c r="GJ352" s="95"/>
      <c r="GK352" s="95"/>
      <c r="GL352" s="95"/>
      <c r="GM352" s="95"/>
      <c r="GN352" s="95"/>
      <c r="GO352" s="95"/>
      <c r="GP352" s="95"/>
      <c r="GQ352" s="95"/>
      <c r="GR352" s="95"/>
      <c r="GS352" s="95"/>
      <c r="GT352" s="95"/>
      <c r="GU352" s="95"/>
      <c r="GV352" s="95"/>
      <c r="GW352" s="95"/>
      <c r="GX352" s="95"/>
      <c r="GY352" s="95"/>
      <c r="GZ352" s="95"/>
      <c r="HA352" s="95"/>
      <c r="HB352" s="95"/>
      <c r="HC352" s="95"/>
      <c r="HD352" s="95"/>
      <c r="HE352" s="95"/>
      <c r="HF352" s="95"/>
      <c r="HG352" s="95"/>
      <c r="HH352" s="95"/>
      <c r="HI352" s="95"/>
      <c r="HJ352" s="95"/>
      <c r="HK352" s="95"/>
      <c r="HL352" s="95"/>
      <c r="HM352" s="95"/>
      <c r="HN352" s="95"/>
      <c r="HO352" s="95"/>
      <c r="HP352" s="95"/>
      <c r="HQ352" s="95"/>
      <c r="HR352" s="95"/>
      <c r="HS352" s="95"/>
      <c r="HT352" s="95"/>
      <c r="HU352" s="95"/>
      <c r="HV352" s="95"/>
      <c r="HW352" s="95"/>
      <c r="HX352" s="95"/>
      <c r="HY352" s="95"/>
      <c r="HZ352" s="95"/>
      <c r="IA352" s="95"/>
      <c r="IB352" s="95"/>
      <c r="IC352" s="95"/>
      <c r="ID352" s="95"/>
      <c r="IE352" s="95"/>
      <c r="IF352" s="95"/>
      <c r="IG352" s="95"/>
      <c r="IH352" s="95"/>
      <c r="II352" s="95"/>
      <c r="IJ352" s="95"/>
      <c r="IK352" s="95"/>
      <c r="IL352" s="95"/>
      <c r="IM352" s="95"/>
      <c r="IN352" s="95"/>
      <c r="IO352" s="95"/>
      <c r="IP352" s="95"/>
      <c r="IQ352" s="95"/>
      <c r="IR352" s="95"/>
      <c r="IS352" s="95"/>
      <c r="IT352" s="95"/>
    </row>
    <row r="353" spans="1:254" x14ac:dyDescent="0.2">
      <c r="A353" s="178" t="s">
        <v>236</v>
      </c>
      <c r="B353" s="180">
        <v>510</v>
      </c>
      <c r="C353" s="125" t="s">
        <v>205</v>
      </c>
      <c r="D353" s="125" t="s">
        <v>35</v>
      </c>
      <c r="E353" s="125" t="s">
        <v>237</v>
      </c>
      <c r="F353" s="125"/>
      <c r="G353" s="162">
        <f>SUM(G354)</f>
        <v>5750</v>
      </c>
    </row>
    <row r="354" spans="1:254" x14ac:dyDescent="0.2">
      <c r="A354" s="128" t="s">
        <v>178</v>
      </c>
      <c r="B354" s="188">
        <v>510</v>
      </c>
      <c r="C354" s="130" t="s">
        <v>205</v>
      </c>
      <c r="D354" s="130" t="s">
        <v>35</v>
      </c>
      <c r="E354" s="130" t="s">
        <v>237</v>
      </c>
      <c r="F354" s="130" t="s">
        <v>179</v>
      </c>
      <c r="G354" s="171">
        <v>5750</v>
      </c>
    </row>
    <row r="355" spans="1:254" s="145" customFormat="1" ht="14.25" x14ac:dyDescent="0.2">
      <c r="A355" s="178" t="s">
        <v>234</v>
      </c>
      <c r="B355" s="180">
        <v>510</v>
      </c>
      <c r="C355" s="125" t="s">
        <v>205</v>
      </c>
      <c r="D355" s="125" t="s">
        <v>35</v>
      </c>
      <c r="E355" s="125" t="s">
        <v>238</v>
      </c>
      <c r="F355" s="125"/>
      <c r="G355" s="162">
        <f>SUM(G356)</f>
        <v>11495</v>
      </c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5"/>
      <c r="CH355" s="95"/>
      <c r="CI355" s="95"/>
      <c r="CJ355" s="95"/>
      <c r="CK355" s="95"/>
      <c r="CL355" s="95"/>
      <c r="CM355" s="95"/>
      <c r="CN355" s="95"/>
      <c r="CO355" s="95"/>
      <c r="CP355" s="95"/>
      <c r="CQ355" s="95"/>
      <c r="CR355" s="95"/>
      <c r="CS355" s="95"/>
      <c r="CT355" s="95"/>
      <c r="CU355" s="95"/>
      <c r="CV355" s="95"/>
      <c r="CW355" s="95"/>
      <c r="CX355" s="95"/>
      <c r="CY355" s="95"/>
      <c r="CZ355" s="95"/>
      <c r="DA355" s="95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  <c r="DX355" s="95"/>
      <c r="DY355" s="95"/>
      <c r="DZ355" s="95"/>
      <c r="EA355" s="95"/>
      <c r="EB355" s="95"/>
      <c r="EC355" s="95"/>
      <c r="ED355" s="95"/>
      <c r="EE355" s="95"/>
      <c r="EF355" s="95"/>
      <c r="EG355" s="95"/>
      <c r="EH355" s="95"/>
      <c r="EI355" s="95"/>
      <c r="EJ355" s="95"/>
      <c r="EK355" s="95"/>
      <c r="EL355" s="95"/>
      <c r="EM355" s="95"/>
      <c r="EN355" s="95"/>
      <c r="EO355" s="95"/>
      <c r="EP355" s="95"/>
      <c r="EQ355" s="95"/>
      <c r="ER355" s="95"/>
      <c r="ES355" s="95"/>
      <c r="ET355" s="95"/>
      <c r="EU355" s="95"/>
      <c r="EV355" s="95"/>
      <c r="EW355" s="95"/>
      <c r="EX355" s="95"/>
      <c r="EY355" s="95"/>
      <c r="EZ355" s="95"/>
      <c r="FA355" s="95"/>
      <c r="FB355" s="95"/>
      <c r="FC355" s="95"/>
      <c r="FD355" s="95"/>
      <c r="FE355" s="95"/>
      <c r="FF355" s="95"/>
      <c r="FG355" s="95"/>
      <c r="FH355" s="95"/>
      <c r="FI355" s="95"/>
      <c r="FJ355" s="95"/>
      <c r="FK355" s="95"/>
      <c r="FL355" s="95"/>
      <c r="FM355" s="95"/>
      <c r="FN355" s="95"/>
      <c r="FO355" s="95"/>
      <c r="FP355" s="95"/>
      <c r="FQ355" s="95"/>
      <c r="FR355" s="95"/>
      <c r="FS355" s="95"/>
      <c r="FT355" s="95"/>
      <c r="FU355" s="95"/>
      <c r="FV355" s="95"/>
      <c r="FW355" s="95"/>
      <c r="FX355" s="95"/>
      <c r="FY355" s="95"/>
      <c r="FZ355" s="95"/>
      <c r="GA355" s="95"/>
      <c r="GB355" s="95"/>
      <c r="GC355" s="95"/>
      <c r="GD355" s="95"/>
      <c r="GE355" s="95"/>
      <c r="GF355" s="95"/>
      <c r="GG355" s="95"/>
      <c r="GH355" s="95"/>
      <c r="GI355" s="95"/>
      <c r="GJ355" s="95"/>
      <c r="GK355" s="95"/>
      <c r="GL355" s="95"/>
      <c r="GM355" s="95"/>
      <c r="GN355" s="95"/>
      <c r="GO355" s="95"/>
      <c r="GP355" s="95"/>
      <c r="GQ355" s="95"/>
      <c r="GR355" s="95"/>
      <c r="GS355" s="95"/>
      <c r="GT355" s="95"/>
      <c r="GU355" s="95"/>
      <c r="GV355" s="95"/>
      <c r="GW355" s="95"/>
      <c r="GX355" s="95"/>
      <c r="GY355" s="95"/>
      <c r="GZ355" s="95"/>
      <c r="HA355" s="95"/>
      <c r="HB355" s="95"/>
      <c r="HC355" s="95"/>
      <c r="HD355" s="95"/>
      <c r="HE355" s="95"/>
      <c r="HF355" s="95"/>
      <c r="HG355" s="95"/>
      <c r="HH355" s="95"/>
      <c r="HI355" s="95"/>
      <c r="HJ355" s="95"/>
      <c r="HK355" s="95"/>
      <c r="HL355" s="95"/>
      <c r="HM355" s="95"/>
      <c r="HN355" s="95"/>
      <c r="HO355" s="95"/>
      <c r="HP355" s="95"/>
      <c r="HQ355" s="95"/>
      <c r="HR355" s="95"/>
      <c r="HS355" s="95"/>
      <c r="HT355" s="95"/>
      <c r="HU355" s="95"/>
      <c r="HV355" s="95"/>
      <c r="HW355" s="95"/>
      <c r="HX355" s="95"/>
      <c r="HY355" s="95"/>
      <c r="HZ355" s="95"/>
      <c r="IA355" s="95"/>
      <c r="IB355" s="95"/>
      <c r="IC355" s="95"/>
      <c r="ID355" s="95"/>
      <c r="IE355" s="95"/>
      <c r="IF355" s="95"/>
      <c r="IG355" s="95"/>
      <c r="IH355" s="95"/>
      <c r="II355" s="95"/>
      <c r="IJ355" s="95"/>
      <c r="IK355" s="95"/>
      <c r="IL355" s="95"/>
      <c r="IM355" s="95"/>
      <c r="IN355" s="95"/>
      <c r="IO355" s="95"/>
      <c r="IP355" s="95"/>
      <c r="IQ355" s="95"/>
      <c r="IR355" s="95"/>
      <c r="IS355" s="95"/>
      <c r="IT355" s="95"/>
    </row>
    <row r="356" spans="1:254" x14ac:dyDescent="0.2">
      <c r="A356" s="128" t="s">
        <v>178</v>
      </c>
      <c r="B356" s="188">
        <v>510</v>
      </c>
      <c r="C356" s="130" t="s">
        <v>205</v>
      </c>
      <c r="D356" s="130" t="s">
        <v>35</v>
      </c>
      <c r="E356" s="130" t="s">
        <v>238</v>
      </c>
      <c r="F356" s="130" t="s">
        <v>179</v>
      </c>
      <c r="G356" s="171">
        <v>11495</v>
      </c>
    </row>
    <row r="357" spans="1:254" s="87" customFormat="1" ht="26.45" customHeight="1" x14ac:dyDescent="0.25">
      <c r="A357" s="158" t="s">
        <v>239</v>
      </c>
      <c r="B357" s="174">
        <v>510</v>
      </c>
      <c r="C357" s="154" t="s">
        <v>205</v>
      </c>
      <c r="D357" s="154" t="s">
        <v>151</v>
      </c>
      <c r="E357" s="154"/>
      <c r="F357" s="154"/>
      <c r="G357" s="155">
        <f>SUM(G358)</f>
        <v>6968.6600000000008</v>
      </c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5"/>
      <c r="CH357" s="95"/>
      <c r="CI357" s="95"/>
      <c r="CJ357" s="95"/>
      <c r="CK357" s="95"/>
      <c r="CL357" s="95"/>
      <c r="CM357" s="95"/>
      <c r="CN357" s="95"/>
      <c r="CO357" s="95"/>
      <c r="CP357" s="95"/>
      <c r="CQ357" s="95"/>
      <c r="CR357" s="95"/>
      <c r="CS357" s="95"/>
      <c r="CT357" s="95"/>
      <c r="CU357" s="95"/>
      <c r="CV357" s="95"/>
      <c r="CW357" s="95"/>
      <c r="CX357" s="95"/>
      <c r="CY357" s="95"/>
      <c r="CZ357" s="95"/>
      <c r="DA357" s="95"/>
      <c r="DB357" s="95"/>
      <c r="DC357" s="95"/>
      <c r="DD357" s="95"/>
      <c r="DE357" s="95"/>
      <c r="DF357" s="95"/>
      <c r="DG357" s="95"/>
      <c r="DH357" s="95"/>
      <c r="DI357" s="95"/>
      <c r="DJ357" s="95"/>
      <c r="DK357" s="95"/>
      <c r="DL357" s="95"/>
      <c r="DM357" s="95"/>
      <c r="DN357" s="95"/>
      <c r="DO357" s="95"/>
      <c r="DP357" s="95"/>
      <c r="DQ357" s="95"/>
      <c r="DR357" s="95"/>
      <c r="DS357" s="95"/>
      <c r="DT357" s="95"/>
      <c r="DU357" s="95"/>
      <c r="DV357" s="95"/>
      <c r="DW357" s="95"/>
      <c r="DX357" s="95"/>
      <c r="DY357" s="95"/>
      <c r="DZ357" s="95"/>
      <c r="EA357" s="95"/>
      <c r="EB357" s="95"/>
      <c r="EC357" s="95"/>
      <c r="ED357" s="95"/>
      <c r="EE357" s="95"/>
      <c r="EF357" s="95"/>
      <c r="EG357" s="95"/>
      <c r="EH357" s="95"/>
      <c r="EI357" s="95"/>
      <c r="EJ357" s="95"/>
      <c r="EK357" s="95"/>
      <c r="EL357" s="95"/>
      <c r="EM357" s="95"/>
      <c r="EN357" s="95"/>
      <c r="EO357" s="95"/>
      <c r="EP357" s="95"/>
      <c r="EQ357" s="95"/>
      <c r="ER357" s="95"/>
      <c r="ES357" s="95"/>
      <c r="ET357" s="95"/>
      <c r="EU357" s="95"/>
      <c r="EV357" s="95"/>
      <c r="EW357" s="95"/>
      <c r="EX357" s="95"/>
      <c r="EY357" s="95"/>
      <c r="EZ357" s="95"/>
      <c r="FA357" s="95"/>
      <c r="FB357" s="95"/>
      <c r="FC357" s="95"/>
      <c r="FD357" s="95"/>
      <c r="FE357" s="95"/>
      <c r="FF357" s="95"/>
      <c r="FG357" s="95"/>
      <c r="FH357" s="95"/>
      <c r="FI357" s="95"/>
      <c r="FJ357" s="95"/>
      <c r="FK357" s="95"/>
      <c r="FL357" s="95"/>
      <c r="FM357" s="95"/>
      <c r="FN357" s="95"/>
      <c r="FO357" s="95"/>
      <c r="FP357" s="95"/>
      <c r="FQ357" s="95"/>
      <c r="FR357" s="95"/>
      <c r="FS357" s="95"/>
      <c r="FT357" s="95"/>
      <c r="FU357" s="95"/>
      <c r="FV357" s="95"/>
      <c r="FW357" s="95"/>
      <c r="FX357" s="95"/>
      <c r="FY357" s="95"/>
      <c r="FZ357" s="95"/>
      <c r="GA357" s="95"/>
      <c r="GB357" s="95"/>
      <c r="GC357" s="95"/>
      <c r="GD357" s="95"/>
      <c r="GE357" s="95"/>
      <c r="GF357" s="95"/>
      <c r="GG357" s="95"/>
      <c r="GH357" s="95"/>
      <c r="GI357" s="95"/>
      <c r="GJ357" s="95"/>
      <c r="GK357" s="95"/>
      <c r="GL357" s="95"/>
      <c r="GM357" s="95"/>
      <c r="GN357" s="95"/>
      <c r="GO357" s="95"/>
      <c r="GP357" s="95"/>
      <c r="GQ357" s="95"/>
      <c r="GR357" s="95"/>
      <c r="GS357" s="95"/>
      <c r="GT357" s="95"/>
      <c r="GU357" s="95"/>
      <c r="GV357" s="95"/>
      <c r="GW357" s="95"/>
      <c r="GX357" s="95"/>
      <c r="GY357" s="95"/>
      <c r="GZ357" s="95"/>
      <c r="HA357" s="95"/>
      <c r="HB357" s="95"/>
      <c r="HC357" s="95"/>
      <c r="HD357" s="95"/>
      <c r="HE357" s="95"/>
      <c r="HF357" s="95"/>
      <c r="HG357" s="95"/>
      <c r="HH357" s="95"/>
      <c r="HI357" s="95"/>
      <c r="HJ357" s="95"/>
      <c r="HK357" s="95"/>
      <c r="HL357" s="95"/>
      <c r="HM357" s="95"/>
      <c r="HN357" s="95"/>
      <c r="HO357" s="95"/>
      <c r="HP357" s="95"/>
      <c r="HQ357" s="95"/>
      <c r="HR357" s="95"/>
      <c r="HS357" s="95"/>
      <c r="HT357" s="95"/>
      <c r="HU357" s="95"/>
      <c r="HV357" s="95"/>
      <c r="HW357" s="95"/>
      <c r="HX357" s="95"/>
      <c r="HY357" s="95"/>
      <c r="HZ357" s="95"/>
      <c r="IA357" s="95"/>
      <c r="IB357" s="95"/>
      <c r="IC357" s="95"/>
      <c r="ID357" s="95"/>
      <c r="IE357" s="95"/>
      <c r="IF357" s="95"/>
      <c r="IG357" s="95"/>
      <c r="IH357" s="95"/>
      <c r="II357" s="95"/>
      <c r="IJ357" s="95"/>
      <c r="IK357" s="95"/>
      <c r="IL357" s="95"/>
      <c r="IM357" s="95"/>
      <c r="IN357" s="95"/>
      <c r="IO357" s="95"/>
      <c r="IP357" s="95"/>
      <c r="IQ357" s="95"/>
      <c r="IR357" s="95"/>
      <c r="IS357" s="95"/>
      <c r="IT357" s="95"/>
    </row>
    <row r="358" spans="1:254" ht="25.5" x14ac:dyDescent="0.2">
      <c r="A358" s="113" t="s">
        <v>61</v>
      </c>
      <c r="B358" s="174">
        <v>510</v>
      </c>
      <c r="C358" s="114" t="s">
        <v>205</v>
      </c>
      <c r="D358" s="114" t="s">
        <v>151</v>
      </c>
      <c r="E358" s="114"/>
      <c r="F358" s="114"/>
      <c r="G358" s="116">
        <f>SUM(G359+G365+G368)</f>
        <v>6968.6600000000008</v>
      </c>
    </row>
    <row r="359" spans="1:254" s="127" customFormat="1" x14ac:dyDescent="0.2">
      <c r="A359" s="128" t="s">
        <v>31</v>
      </c>
      <c r="B359" s="188">
        <v>510</v>
      </c>
      <c r="C359" s="144" t="s">
        <v>205</v>
      </c>
      <c r="D359" s="144" t="s">
        <v>151</v>
      </c>
      <c r="E359" s="144"/>
      <c r="F359" s="144"/>
      <c r="G359" s="131">
        <f>SUM(G362+G360)</f>
        <v>2831.9100000000003</v>
      </c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5"/>
      <c r="CH359" s="95"/>
      <c r="CI359" s="95"/>
      <c r="CJ359" s="95"/>
      <c r="CK359" s="95"/>
      <c r="CL359" s="95"/>
      <c r="CM359" s="95"/>
      <c r="CN359" s="95"/>
      <c r="CO359" s="95"/>
      <c r="CP359" s="95"/>
      <c r="CQ359" s="95"/>
      <c r="CR359" s="95"/>
      <c r="CS359" s="95"/>
      <c r="CT359" s="95"/>
      <c r="CU359" s="95"/>
      <c r="CV359" s="95"/>
      <c r="CW359" s="95"/>
      <c r="CX359" s="95"/>
      <c r="CY359" s="95"/>
      <c r="CZ359" s="95"/>
      <c r="DA359" s="95"/>
      <c r="DB359" s="95"/>
      <c r="DC359" s="95"/>
      <c r="DD359" s="95"/>
      <c r="DE359" s="95"/>
      <c r="DF359" s="95"/>
      <c r="DG359" s="95"/>
      <c r="DH359" s="95"/>
      <c r="DI359" s="95"/>
      <c r="DJ359" s="95"/>
      <c r="DK359" s="95"/>
      <c r="DL359" s="95"/>
      <c r="DM359" s="95"/>
      <c r="DN359" s="95"/>
      <c r="DO359" s="95"/>
      <c r="DP359" s="95"/>
      <c r="DQ359" s="95"/>
      <c r="DR359" s="95"/>
      <c r="DS359" s="95"/>
      <c r="DT359" s="95"/>
      <c r="DU359" s="95"/>
      <c r="DV359" s="95"/>
      <c r="DW359" s="95"/>
      <c r="DX359" s="95"/>
      <c r="DY359" s="95"/>
      <c r="DZ359" s="95"/>
      <c r="EA359" s="95"/>
      <c r="EB359" s="95"/>
      <c r="EC359" s="95"/>
      <c r="ED359" s="95"/>
      <c r="EE359" s="95"/>
      <c r="EF359" s="95"/>
      <c r="EG359" s="95"/>
      <c r="EH359" s="95"/>
      <c r="EI359" s="95"/>
      <c r="EJ359" s="95"/>
      <c r="EK359" s="95"/>
      <c r="EL359" s="95"/>
      <c r="EM359" s="95"/>
      <c r="EN359" s="95"/>
      <c r="EO359" s="95"/>
      <c r="EP359" s="95"/>
      <c r="EQ359" s="95"/>
      <c r="ER359" s="95"/>
      <c r="ES359" s="95"/>
      <c r="ET359" s="95"/>
      <c r="EU359" s="95"/>
      <c r="EV359" s="95"/>
      <c r="EW359" s="95"/>
      <c r="EX359" s="95"/>
      <c r="EY359" s="95"/>
      <c r="EZ359" s="95"/>
      <c r="FA359" s="95"/>
      <c r="FB359" s="95"/>
      <c r="FC359" s="95"/>
      <c r="FD359" s="95"/>
      <c r="FE359" s="95"/>
      <c r="FF359" s="95"/>
      <c r="FG359" s="95"/>
      <c r="FH359" s="95"/>
      <c r="FI359" s="95"/>
      <c r="FJ359" s="95"/>
      <c r="FK359" s="95"/>
      <c r="FL359" s="95"/>
      <c r="FM359" s="95"/>
      <c r="FN359" s="95"/>
      <c r="FO359" s="95"/>
      <c r="FP359" s="95"/>
      <c r="FQ359" s="95"/>
      <c r="FR359" s="95"/>
      <c r="FS359" s="95"/>
      <c r="FT359" s="95"/>
      <c r="FU359" s="95"/>
      <c r="FV359" s="95"/>
      <c r="FW359" s="95"/>
      <c r="FX359" s="95"/>
      <c r="FY359" s="95"/>
      <c r="FZ359" s="95"/>
      <c r="GA359" s="95"/>
      <c r="GB359" s="95"/>
      <c r="GC359" s="95"/>
      <c r="GD359" s="95"/>
      <c r="GE359" s="95"/>
      <c r="GF359" s="95"/>
      <c r="GG359" s="95"/>
      <c r="GH359" s="95"/>
      <c r="GI359" s="95"/>
      <c r="GJ359" s="95"/>
      <c r="GK359" s="95"/>
      <c r="GL359" s="95"/>
      <c r="GM359" s="95"/>
      <c r="GN359" s="95"/>
      <c r="GO359" s="95"/>
      <c r="GP359" s="95"/>
      <c r="GQ359" s="95"/>
      <c r="GR359" s="95"/>
      <c r="GS359" s="95"/>
      <c r="GT359" s="95"/>
      <c r="GU359" s="95"/>
      <c r="GV359" s="95"/>
      <c r="GW359" s="95"/>
      <c r="GX359" s="95"/>
      <c r="GY359" s="95"/>
      <c r="GZ359" s="95"/>
      <c r="HA359" s="95"/>
      <c r="HB359" s="95"/>
      <c r="HC359" s="95"/>
      <c r="HD359" s="95"/>
      <c r="HE359" s="95"/>
      <c r="HF359" s="95"/>
      <c r="HG359" s="95"/>
      <c r="HH359" s="95"/>
      <c r="HI359" s="95"/>
      <c r="HJ359" s="95"/>
      <c r="HK359" s="95"/>
      <c r="HL359" s="95"/>
      <c r="HM359" s="95"/>
      <c r="HN359" s="95"/>
      <c r="HO359" s="95"/>
      <c r="HP359" s="95"/>
      <c r="HQ359" s="95"/>
      <c r="HR359" s="95"/>
      <c r="HS359" s="95"/>
      <c r="HT359" s="95"/>
      <c r="HU359" s="95"/>
      <c r="HV359" s="95"/>
      <c r="HW359" s="95"/>
      <c r="HX359" s="95"/>
      <c r="HY359" s="95"/>
      <c r="HZ359" s="95"/>
      <c r="IA359" s="95"/>
      <c r="IB359" s="95"/>
      <c r="IC359" s="95"/>
      <c r="ID359" s="95"/>
      <c r="IE359" s="95"/>
      <c r="IF359" s="95"/>
      <c r="IG359" s="95"/>
      <c r="IH359" s="95"/>
      <c r="II359" s="95"/>
      <c r="IJ359" s="95"/>
      <c r="IK359" s="95"/>
      <c r="IL359" s="95"/>
      <c r="IM359" s="95"/>
      <c r="IN359" s="95"/>
      <c r="IO359" s="95"/>
      <c r="IP359" s="95"/>
      <c r="IQ359" s="95"/>
      <c r="IR359" s="95"/>
      <c r="IS359" s="95"/>
      <c r="IT359" s="95"/>
    </row>
    <row r="360" spans="1:254" s="87" customFormat="1" ht="38.25" x14ac:dyDescent="0.2">
      <c r="A360" s="128" t="s">
        <v>240</v>
      </c>
      <c r="B360" s="181">
        <v>510</v>
      </c>
      <c r="C360" s="144" t="s">
        <v>205</v>
      </c>
      <c r="D360" s="144" t="s">
        <v>151</v>
      </c>
      <c r="E360" s="144" t="s">
        <v>241</v>
      </c>
      <c r="F360" s="144"/>
      <c r="G360" s="131">
        <f>SUM(G361)</f>
        <v>250</v>
      </c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95"/>
      <c r="CF360" s="95"/>
      <c r="CG360" s="95"/>
      <c r="CH360" s="95"/>
      <c r="CI360" s="95"/>
      <c r="CJ360" s="95"/>
      <c r="CK360" s="95"/>
      <c r="CL360" s="95"/>
      <c r="CM360" s="95"/>
      <c r="CN360" s="95"/>
      <c r="CO360" s="95"/>
      <c r="CP360" s="95"/>
      <c r="CQ360" s="95"/>
      <c r="CR360" s="95"/>
      <c r="CS360" s="95"/>
      <c r="CT360" s="95"/>
      <c r="CU360" s="95"/>
      <c r="CV360" s="95"/>
      <c r="CW360" s="95"/>
      <c r="CX360" s="95"/>
      <c r="CY360" s="95"/>
      <c r="CZ360" s="95"/>
      <c r="DA360" s="95"/>
      <c r="DB360" s="95"/>
      <c r="DC360" s="95"/>
      <c r="DD360" s="95"/>
      <c r="DE360" s="95"/>
      <c r="DF360" s="95"/>
      <c r="DG360" s="95"/>
      <c r="DH360" s="95"/>
      <c r="DI360" s="95"/>
      <c r="DJ360" s="95"/>
      <c r="DK360" s="95"/>
      <c r="DL360" s="95"/>
      <c r="DM360" s="95"/>
      <c r="DN360" s="95"/>
      <c r="DO360" s="95"/>
      <c r="DP360" s="95"/>
      <c r="DQ360" s="95"/>
      <c r="DR360" s="95"/>
      <c r="DS360" s="95"/>
      <c r="DT360" s="95"/>
      <c r="DU360" s="95"/>
      <c r="DV360" s="95"/>
      <c r="DW360" s="95"/>
      <c r="DX360" s="95"/>
      <c r="DY360" s="95"/>
      <c r="DZ360" s="95"/>
      <c r="EA360" s="95"/>
      <c r="EB360" s="95"/>
      <c r="EC360" s="95"/>
      <c r="ED360" s="95"/>
      <c r="EE360" s="95"/>
      <c r="EF360" s="95"/>
      <c r="EG360" s="95"/>
      <c r="EH360" s="95"/>
      <c r="EI360" s="95"/>
      <c r="EJ360" s="95"/>
      <c r="EK360" s="95"/>
      <c r="EL360" s="95"/>
      <c r="EM360" s="95"/>
      <c r="EN360" s="95"/>
      <c r="EO360" s="95"/>
      <c r="EP360" s="95"/>
      <c r="EQ360" s="95"/>
      <c r="ER360" s="95"/>
      <c r="ES360" s="95"/>
      <c r="ET360" s="95"/>
      <c r="EU360" s="95"/>
      <c r="EV360" s="95"/>
      <c r="EW360" s="95"/>
      <c r="EX360" s="95"/>
      <c r="EY360" s="95"/>
      <c r="EZ360" s="95"/>
      <c r="FA360" s="95"/>
      <c r="FB360" s="95"/>
      <c r="FC360" s="95"/>
      <c r="FD360" s="95"/>
      <c r="FE360" s="95"/>
      <c r="FF360" s="95"/>
      <c r="FG360" s="95"/>
      <c r="FH360" s="95"/>
      <c r="FI360" s="95"/>
      <c r="FJ360" s="95"/>
      <c r="FK360" s="95"/>
      <c r="FL360" s="95"/>
      <c r="FM360" s="95"/>
      <c r="FN360" s="95"/>
      <c r="FO360" s="95"/>
      <c r="FP360" s="95"/>
      <c r="FQ360" s="95"/>
      <c r="FR360" s="95"/>
      <c r="FS360" s="95"/>
      <c r="FT360" s="95"/>
      <c r="FU360" s="95"/>
      <c r="FV360" s="95"/>
      <c r="FW360" s="95"/>
      <c r="FX360" s="95"/>
      <c r="FY360" s="95"/>
      <c r="FZ360" s="95"/>
      <c r="GA360" s="95"/>
      <c r="GB360" s="95"/>
      <c r="GC360" s="95"/>
      <c r="GD360" s="95"/>
      <c r="GE360" s="95"/>
      <c r="GF360" s="95"/>
      <c r="GG360" s="95"/>
      <c r="GH360" s="95"/>
      <c r="GI360" s="95"/>
      <c r="GJ360" s="95"/>
      <c r="GK360" s="95"/>
      <c r="GL360" s="95"/>
      <c r="GM360" s="95"/>
      <c r="GN360" s="95"/>
      <c r="GO360" s="95"/>
      <c r="GP360" s="95"/>
      <c r="GQ360" s="95"/>
      <c r="GR360" s="95"/>
      <c r="GS360" s="95"/>
      <c r="GT360" s="95"/>
      <c r="GU360" s="95"/>
      <c r="GV360" s="95"/>
      <c r="GW360" s="95"/>
      <c r="GX360" s="95"/>
      <c r="GY360" s="95"/>
      <c r="GZ360" s="95"/>
      <c r="HA360" s="95"/>
      <c r="HB360" s="95"/>
      <c r="HC360" s="95"/>
      <c r="HD360" s="95"/>
      <c r="HE360" s="95"/>
      <c r="HF360" s="95"/>
      <c r="HG360" s="95"/>
      <c r="HH360" s="95"/>
      <c r="HI360" s="95"/>
      <c r="HJ360" s="95"/>
      <c r="HK360" s="95"/>
      <c r="HL360" s="95"/>
      <c r="HM360" s="95"/>
      <c r="HN360" s="95"/>
      <c r="HO360" s="95"/>
      <c r="HP360" s="95"/>
      <c r="HQ360" s="95"/>
      <c r="HR360" s="95"/>
      <c r="HS360" s="95"/>
      <c r="HT360" s="95"/>
      <c r="HU360" s="95"/>
      <c r="HV360" s="95"/>
      <c r="HW360" s="95"/>
      <c r="HX360" s="95"/>
      <c r="HY360" s="95"/>
      <c r="HZ360" s="95"/>
      <c r="IA360" s="95"/>
      <c r="IB360" s="95"/>
      <c r="IC360" s="95"/>
      <c r="ID360" s="95"/>
      <c r="IE360" s="95"/>
      <c r="IF360" s="95"/>
      <c r="IG360" s="95"/>
      <c r="IH360" s="95"/>
      <c r="II360" s="95"/>
      <c r="IJ360" s="95"/>
      <c r="IK360" s="95"/>
      <c r="IL360" s="95"/>
      <c r="IM360" s="95"/>
      <c r="IN360" s="95"/>
      <c r="IO360" s="95"/>
      <c r="IP360" s="95"/>
      <c r="IQ360" s="95"/>
      <c r="IR360" s="95"/>
      <c r="IS360" s="95"/>
      <c r="IT360" s="95"/>
    </row>
    <row r="361" spans="1:254" ht="25.5" x14ac:dyDescent="0.2">
      <c r="A361" s="123" t="s">
        <v>295</v>
      </c>
      <c r="B361" s="180">
        <v>510</v>
      </c>
      <c r="C361" s="135" t="s">
        <v>205</v>
      </c>
      <c r="D361" s="135" t="s">
        <v>151</v>
      </c>
      <c r="E361" s="135" t="s">
        <v>241</v>
      </c>
      <c r="F361" s="125" t="s">
        <v>33</v>
      </c>
      <c r="G361" s="126">
        <v>250</v>
      </c>
    </row>
    <row r="362" spans="1:254" ht="38.25" x14ac:dyDescent="0.2">
      <c r="A362" s="201" t="s">
        <v>244</v>
      </c>
      <c r="B362" s="181">
        <v>510</v>
      </c>
      <c r="C362" s="144" t="s">
        <v>205</v>
      </c>
      <c r="D362" s="144" t="s">
        <v>151</v>
      </c>
      <c r="E362" s="144" t="s">
        <v>245</v>
      </c>
      <c r="F362" s="144"/>
      <c r="G362" s="131">
        <f>SUM(G363+G364)</f>
        <v>2581.9100000000003</v>
      </c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  <c r="FX362" s="87"/>
      <c r="FY362" s="87"/>
      <c r="FZ362" s="87"/>
      <c r="GA362" s="87"/>
      <c r="GB362" s="87"/>
      <c r="GC362" s="87"/>
      <c r="GD362" s="87"/>
      <c r="GE362" s="87"/>
      <c r="GF362" s="87"/>
      <c r="GG362" s="87"/>
      <c r="GH362" s="87"/>
      <c r="GI362" s="87"/>
      <c r="GJ362" s="87"/>
      <c r="GK362" s="87"/>
      <c r="GL362" s="87"/>
      <c r="GM362" s="87"/>
      <c r="GN362" s="87"/>
      <c r="GO362" s="87"/>
      <c r="GP362" s="87"/>
      <c r="GQ362" s="87"/>
      <c r="GR362" s="87"/>
      <c r="GS362" s="87"/>
      <c r="GT362" s="87"/>
      <c r="GU362" s="87"/>
      <c r="GV362" s="87"/>
      <c r="GW362" s="87"/>
      <c r="GX362" s="87"/>
      <c r="GY362" s="87"/>
      <c r="GZ362" s="87"/>
      <c r="HA362" s="87"/>
      <c r="HB362" s="87"/>
      <c r="HC362" s="87"/>
      <c r="HD362" s="87"/>
      <c r="HE362" s="87"/>
      <c r="HF362" s="87"/>
      <c r="HG362" s="87"/>
      <c r="HH362" s="87"/>
      <c r="HI362" s="87"/>
      <c r="HJ362" s="87"/>
      <c r="HK362" s="87"/>
      <c r="HL362" s="87"/>
      <c r="HM362" s="87"/>
      <c r="HN362" s="87"/>
      <c r="HO362" s="87"/>
      <c r="HP362" s="87"/>
      <c r="HQ362" s="87"/>
      <c r="HR362" s="87"/>
      <c r="HS362" s="87"/>
      <c r="HT362" s="87"/>
      <c r="HU362" s="87"/>
      <c r="HV362" s="87"/>
      <c r="HW362" s="87"/>
      <c r="HX362" s="87"/>
      <c r="HY362" s="87"/>
      <c r="HZ362" s="87"/>
      <c r="IA362" s="87"/>
      <c r="IB362" s="87"/>
      <c r="IC362" s="87"/>
      <c r="ID362" s="87"/>
      <c r="IE362" s="87"/>
      <c r="IF362" s="87"/>
      <c r="IG362" s="87"/>
      <c r="IH362" s="87"/>
      <c r="II362" s="87"/>
      <c r="IJ362" s="87"/>
      <c r="IK362" s="87"/>
      <c r="IL362" s="87"/>
      <c r="IM362" s="87"/>
      <c r="IN362" s="87"/>
      <c r="IO362" s="87"/>
      <c r="IP362" s="87"/>
      <c r="IQ362" s="87"/>
      <c r="IR362" s="87"/>
      <c r="IS362" s="87"/>
      <c r="IT362" s="87"/>
    </row>
    <row r="363" spans="1:254" ht="51" x14ac:dyDescent="0.2">
      <c r="A363" s="123" t="s">
        <v>294</v>
      </c>
      <c r="B363" s="180">
        <v>510</v>
      </c>
      <c r="C363" s="135" t="s">
        <v>205</v>
      </c>
      <c r="D363" s="135" t="s">
        <v>151</v>
      </c>
      <c r="E363" s="135" t="s">
        <v>245</v>
      </c>
      <c r="F363" s="125" t="s">
        <v>27</v>
      </c>
      <c r="G363" s="126">
        <v>2573.34</v>
      </c>
    </row>
    <row r="364" spans="1:254" ht="25.5" x14ac:dyDescent="0.2">
      <c r="A364" s="123" t="s">
        <v>295</v>
      </c>
      <c r="B364" s="180">
        <v>510</v>
      </c>
      <c r="C364" s="135" t="s">
        <v>205</v>
      </c>
      <c r="D364" s="135" t="s">
        <v>151</v>
      </c>
      <c r="E364" s="135" t="s">
        <v>245</v>
      </c>
      <c r="F364" s="125" t="s">
        <v>33</v>
      </c>
      <c r="G364" s="126">
        <v>8.57</v>
      </c>
    </row>
    <row r="365" spans="1:254" ht="25.5" x14ac:dyDescent="0.2">
      <c r="A365" s="128" t="s">
        <v>342</v>
      </c>
      <c r="B365" s="181">
        <v>510</v>
      </c>
      <c r="C365" s="144" t="s">
        <v>205</v>
      </c>
      <c r="D365" s="144" t="s">
        <v>151</v>
      </c>
      <c r="E365" s="144" t="s">
        <v>247</v>
      </c>
      <c r="F365" s="144"/>
      <c r="G365" s="131">
        <f>SUM(G366+G367)</f>
        <v>1300.4100000000001</v>
      </c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  <c r="FX365" s="87"/>
      <c r="FY365" s="87"/>
      <c r="FZ365" s="87"/>
      <c r="GA365" s="87"/>
      <c r="GB365" s="87"/>
      <c r="GC365" s="87"/>
      <c r="GD365" s="87"/>
      <c r="GE365" s="87"/>
      <c r="GF365" s="87"/>
      <c r="GG365" s="87"/>
      <c r="GH365" s="87"/>
      <c r="GI365" s="87"/>
      <c r="GJ365" s="87"/>
      <c r="GK365" s="87"/>
      <c r="GL365" s="87"/>
      <c r="GM365" s="87"/>
      <c r="GN365" s="87"/>
      <c r="GO365" s="87"/>
      <c r="GP365" s="87"/>
      <c r="GQ365" s="87"/>
      <c r="GR365" s="87"/>
      <c r="GS365" s="87"/>
      <c r="GT365" s="87"/>
      <c r="GU365" s="87"/>
      <c r="GV365" s="87"/>
      <c r="GW365" s="87"/>
      <c r="GX365" s="87"/>
      <c r="GY365" s="87"/>
      <c r="GZ365" s="87"/>
      <c r="HA365" s="87"/>
      <c r="HB365" s="87"/>
      <c r="HC365" s="87"/>
      <c r="HD365" s="87"/>
      <c r="HE365" s="87"/>
      <c r="HF365" s="87"/>
      <c r="HG365" s="87"/>
      <c r="HH365" s="87"/>
      <c r="HI365" s="87"/>
      <c r="HJ365" s="87"/>
      <c r="HK365" s="87"/>
      <c r="HL365" s="87"/>
      <c r="HM365" s="87"/>
      <c r="HN365" s="87"/>
      <c r="HO365" s="87"/>
      <c r="HP365" s="87"/>
      <c r="HQ365" s="87"/>
      <c r="HR365" s="87"/>
      <c r="HS365" s="87"/>
      <c r="HT365" s="87"/>
      <c r="HU365" s="87"/>
      <c r="HV365" s="87"/>
      <c r="HW365" s="87"/>
      <c r="HX365" s="87"/>
      <c r="HY365" s="87"/>
      <c r="HZ365" s="87"/>
      <c r="IA365" s="87"/>
      <c r="IB365" s="87"/>
      <c r="IC365" s="87"/>
      <c r="ID365" s="87"/>
      <c r="IE365" s="87"/>
      <c r="IF365" s="87"/>
      <c r="IG365" s="87"/>
      <c r="IH365" s="87"/>
      <c r="II365" s="87"/>
      <c r="IJ365" s="87"/>
      <c r="IK365" s="87"/>
      <c r="IL365" s="87"/>
      <c r="IM365" s="87"/>
      <c r="IN365" s="87"/>
      <c r="IO365" s="87"/>
      <c r="IP365" s="87"/>
      <c r="IQ365" s="87"/>
      <c r="IR365" s="87"/>
      <c r="IS365" s="87"/>
      <c r="IT365" s="87"/>
    </row>
    <row r="366" spans="1:254" ht="51" x14ac:dyDescent="0.2">
      <c r="A366" s="123" t="s">
        <v>294</v>
      </c>
      <c r="B366" s="188">
        <v>510</v>
      </c>
      <c r="C366" s="144" t="s">
        <v>205</v>
      </c>
      <c r="D366" s="144" t="s">
        <v>151</v>
      </c>
      <c r="E366" s="135" t="s">
        <v>247</v>
      </c>
      <c r="F366" s="130" t="s">
        <v>27</v>
      </c>
      <c r="G366" s="131">
        <v>1129.96</v>
      </c>
    </row>
    <row r="367" spans="1:254" ht="25.5" x14ac:dyDescent="0.2">
      <c r="A367" s="123" t="s">
        <v>295</v>
      </c>
      <c r="B367" s="188">
        <v>510</v>
      </c>
      <c r="C367" s="144" t="s">
        <v>205</v>
      </c>
      <c r="D367" s="144" t="s">
        <v>151</v>
      </c>
      <c r="E367" s="135" t="s">
        <v>247</v>
      </c>
      <c r="F367" s="130" t="s">
        <v>33</v>
      </c>
      <c r="G367" s="131">
        <v>170.45</v>
      </c>
    </row>
    <row r="368" spans="1:254" ht="30.75" customHeight="1" x14ac:dyDescent="0.25">
      <c r="A368" s="118" t="s">
        <v>23</v>
      </c>
      <c r="B368" s="148" t="s">
        <v>293</v>
      </c>
      <c r="C368" s="120" t="s">
        <v>205</v>
      </c>
      <c r="D368" s="120" t="s">
        <v>151</v>
      </c>
      <c r="E368" s="120" t="s">
        <v>243</v>
      </c>
      <c r="F368" s="120"/>
      <c r="G368" s="121">
        <f>SUM(G369)</f>
        <v>2836.34</v>
      </c>
    </row>
    <row r="369" spans="1:254" ht="38.25" x14ac:dyDescent="0.2">
      <c r="A369" s="150" t="s">
        <v>242</v>
      </c>
      <c r="B369" s="125" t="s">
        <v>293</v>
      </c>
      <c r="C369" s="135" t="s">
        <v>205</v>
      </c>
      <c r="D369" s="135" t="s">
        <v>151</v>
      </c>
      <c r="E369" s="135" t="s">
        <v>243</v>
      </c>
      <c r="F369" s="135"/>
      <c r="G369" s="126">
        <f>SUM(G370+G371)</f>
        <v>2836.34</v>
      </c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  <c r="CW369" s="127"/>
      <c r="CX369" s="127"/>
      <c r="CY369" s="127"/>
      <c r="CZ369" s="127"/>
      <c r="DA369" s="127"/>
      <c r="DB369" s="127"/>
      <c r="DC369" s="127"/>
      <c r="DD369" s="127"/>
      <c r="DE369" s="127"/>
      <c r="DF369" s="127"/>
      <c r="DG369" s="127"/>
      <c r="DH369" s="127"/>
      <c r="DI369" s="127"/>
      <c r="DJ369" s="127"/>
      <c r="DK369" s="127"/>
      <c r="DL369" s="127"/>
      <c r="DM369" s="127"/>
      <c r="DN369" s="127"/>
      <c r="DO369" s="127"/>
      <c r="DP369" s="127"/>
      <c r="DQ369" s="127"/>
      <c r="DR369" s="127"/>
      <c r="DS369" s="127"/>
      <c r="DT369" s="127"/>
      <c r="DU369" s="127"/>
      <c r="DV369" s="127"/>
      <c r="DW369" s="127"/>
      <c r="DX369" s="127"/>
      <c r="DY369" s="127"/>
      <c r="DZ369" s="127"/>
      <c r="EA369" s="127"/>
      <c r="EB369" s="127"/>
      <c r="EC369" s="127"/>
      <c r="ED369" s="127"/>
      <c r="EE369" s="127"/>
      <c r="EF369" s="127"/>
      <c r="EG369" s="127"/>
      <c r="EH369" s="127"/>
      <c r="EI369" s="127"/>
      <c r="EJ369" s="127"/>
      <c r="EK369" s="127"/>
      <c r="EL369" s="127"/>
      <c r="EM369" s="127"/>
      <c r="EN369" s="127"/>
      <c r="EO369" s="127"/>
      <c r="EP369" s="127"/>
      <c r="EQ369" s="127"/>
      <c r="ER369" s="127"/>
      <c r="ES369" s="127"/>
      <c r="ET369" s="127"/>
      <c r="EU369" s="127"/>
      <c r="EV369" s="127"/>
      <c r="EW369" s="127"/>
      <c r="EX369" s="127"/>
      <c r="EY369" s="127"/>
      <c r="EZ369" s="127"/>
      <c r="FA369" s="127"/>
      <c r="FB369" s="127"/>
      <c r="FC369" s="127"/>
      <c r="FD369" s="127"/>
      <c r="FE369" s="127"/>
      <c r="FF369" s="127"/>
      <c r="FG369" s="127"/>
      <c r="FH369" s="127"/>
      <c r="FI369" s="127"/>
      <c r="FJ369" s="127"/>
      <c r="FK369" s="127"/>
      <c r="FL369" s="127"/>
      <c r="FM369" s="127"/>
      <c r="FN369" s="127"/>
      <c r="FO369" s="127"/>
      <c r="FP369" s="127"/>
      <c r="FQ369" s="127"/>
      <c r="FR369" s="127"/>
      <c r="FS369" s="127"/>
      <c r="FT369" s="127"/>
      <c r="FU369" s="127"/>
      <c r="FV369" s="127"/>
      <c r="FW369" s="127"/>
      <c r="FX369" s="127"/>
      <c r="FY369" s="127"/>
      <c r="FZ369" s="127"/>
      <c r="GA369" s="127"/>
      <c r="GB369" s="127"/>
      <c r="GC369" s="127"/>
      <c r="GD369" s="127"/>
      <c r="GE369" s="127"/>
      <c r="GF369" s="127"/>
      <c r="GG369" s="127"/>
      <c r="GH369" s="127"/>
      <c r="GI369" s="127"/>
      <c r="GJ369" s="127"/>
      <c r="GK369" s="127"/>
      <c r="GL369" s="127"/>
      <c r="GM369" s="127"/>
      <c r="GN369" s="127"/>
      <c r="GO369" s="127"/>
      <c r="GP369" s="127"/>
      <c r="GQ369" s="127"/>
      <c r="GR369" s="127"/>
      <c r="GS369" s="127"/>
      <c r="GT369" s="127"/>
      <c r="GU369" s="127"/>
      <c r="GV369" s="127"/>
      <c r="GW369" s="127"/>
      <c r="GX369" s="127"/>
      <c r="GY369" s="127"/>
      <c r="GZ369" s="127"/>
      <c r="HA369" s="127"/>
      <c r="HB369" s="127"/>
      <c r="HC369" s="127"/>
      <c r="HD369" s="127"/>
      <c r="HE369" s="127"/>
      <c r="HF369" s="127"/>
      <c r="HG369" s="127"/>
      <c r="HH369" s="127"/>
      <c r="HI369" s="127"/>
      <c r="HJ369" s="127"/>
      <c r="HK369" s="127"/>
      <c r="HL369" s="127"/>
      <c r="HM369" s="127"/>
      <c r="HN369" s="127"/>
      <c r="HO369" s="127"/>
      <c r="HP369" s="127"/>
      <c r="HQ369" s="127"/>
      <c r="HR369" s="127"/>
      <c r="HS369" s="127"/>
      <c r="HT369" s="127"/>
      <c r="HU369" s="127"/>
      <c r="HV369" s="127"/>
      <c r="HW369" s="127"/>
      <c r="HX369" s="127"/>
      <c r="HY369" s="127"/>
      <c r="HZ369" s="127"/>
      <c r="IA369" s="127"/>
      <c r="IB369" s="127"/>
      <c r="IC369" s="127"/>
      <c r="ID369" s="127"/>
      <c r="IE369" s="127"/>
      <c r="IF369" s="127"/>
      <c r="IG369" s="127"/>
      <c r="IH369" s="127"/>
      <c r="II369" s="127"/>
      <c r="IJ369" s="127"/>
      <c r="IK369" s="127"/>
      <c r="IL369" s="127"/>
      <c r="IM369" s="127"/>
      <c r="IN369" s="127"/>
      <c r="IO369" s="127"/>
      <c r="IP369" s="127"/>
      <c r="IQ369" s="127"/>
      <c r="IR369" s="127"/>
      <c r="IS369" s="127"/>
      <c r="IT369" s="127"/>
    </row>
    <row r="370" spans="1:254" ht="51" x14ac:dyDescent="0.2">
      <c r="A370" s="123" t="s">
        <v>294</v>
      </c>
      <c r="B370" s="125" t="s">
        <v>293</v>
      </c>
      <c r="C370" s="125" t="s">
        <v>205</v>
      </c>
      <c r="D370" s="125" t="s">
        <v>151</v>
      </c>
      <c r="E370" s="135" t="s">
        <v>243</v>
      </c>
      <c r="F370" s="125" t="s">
        <v>27</v>
      </c>
      <c r="G370" s="126">
        <v>2537.8000000000002</v>
      </c>
    </row>
    <row r="371" spans="1:254" ht="25.5" x14ac:dyDescent="0.2">
      <c r="A371" s="123" t="s">
        <v>295</v>
      </c>
      <c r="B371" s="125" t="s">
        <v>293</v>
      </c>
      <c r="C371" s="125" t="s">
        <v>205</v>
      </c>
      <c r="D371" s="125" t="s">
        <v>151</v>
      </c>
      <c r="E371" s="135" t="s">
        <v>243</v>
      </c>
      <c r="F371" s="125" t="s">
        <v>33</v>
      </c>
      <c r="G371" s="126">
        <v>298.54000000000002</v>
      </c>
    </row>
    <row r="372" spans="1:254" ht="57" x14ac:dyDescent="0.2">
      <c r="A372" s="202" t="s">
        <v>343</v>
      </c>
      <c r="B372" s="203">
        <v>510</v>
      </c>
      <c r="C372" s="204"/>
      <c r="D372" s="204"/>
      <c r="E372" s="204"/>
      <c r="F372" s="139"/>
      <c r="G372" s="112">
        <f>SUM(G373)</f>
        <v>11348</v>
      </c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  <c r="BQ372" s="145"/>
      <c r="BR372" s="145"/>
      <c r="BS372" s="145"/>
      <c r="BT372" s="145"/>
      <c r="BU372" s="145"/>
      <c r="BV372" s="145"/>
      <c r="BW372" s="145"/>
      <c r="BX372" s="145"/>
      <c r="BY372" s="145"/>
      <c r="BZ372" s="145"/>
      <c r="CA372" s="145"/>
      <c r="CB372" s="145"/>
      <c r="CC372" s="145"/>
      <c r="CD372" s="145"/>
      <c r="CE372" s="145"/>
      <c r="CF372" s="145"/>
      <c r="CG372" s="145"/>
      <c r="CH372" s="145"/>
      <c r="CI372" s="145"/>
      <c r="CJ372" s="145"/>
      <c r="CK372" s="145"/>
      <c r="CL372" s="145"/>
      <c r="CM372" s="145"/>
      <c r="CN372" s="145"/>
      <c r="CO372" s="145"/>
      <c r="CP372" s="145"/>
      <c r="CQ372" s="145"/>
      <c r="CR372" s="145"/>
      <c r="CS372" s="145"/>
      <c r="CT372" s="145"/>
      <c r="CU372" s="145"/>
      <c r="CV372" s="145"/>
      <c r="CW372" s="145"/>
      <c r="CX372" s="145"/>
      <c r="CY372" s="145"/>
      <c r="CZ372" s="145"/>
      <c r="DA372" s="145"/>
      <c r="DB372" s="145"/>
      <c r="DC372" s="145"/>
      <c r="DD372" s="145"/>
      <c r="DE372" s="145"/>
      <c r="DF372" s="145"/>
      <c r="DG372" s="145"/>
      <c r="DH372" s="145"/>
      <c r="DI372" s="145"/>
      <c r="DJ372" s="145"/>
      <c r="DK372" s="145"/>
      <c r="DL372" s="145"/>
      <c r="DM372" s="145"/>
      <c r="DN372" s="145"/>
      <c r="DO372" s="145"/>
      <c r="DP372" s="145"/>
      <c r="DQ372" s="145"/>
      <c r="DR372" s="145"/>
      <c r="DS372" s="145"/>
      <c r="DT372" s="145"/>
      <c r="DU372" s="145"/>
      <c r="DV372" s="145"/>
      <c r="DW372" s="145"/>
      <c r="DX372" s="145"/>
      <c r="DY372" s="145"/>
      <c r="DZ372" s="145"/>
      <c r="EA372" s="145"/>
      <c r="EB372" s="145"/>
      <c r="EC372" s="145"/>
      <c r="ED372" s="145"/>
      <c r="EE372" s="145"/>
      <c r="EF372" s="145"/>
      <c r="EG372" s="145"/>
      <c r="EH372" s="145"/>
      <c r="EI372" s="145"/>
      <c r="EJ372" s="145"/>
      <c r="EK372" s="145"/>
      <c r="EL372" s="145"/>
      <c r="EM372" s="145"/>
      <c r="EN372" s="145"/>
      <c r="EO372" s="145"/>
      <c r="EP372" s="145"/>
      <c r="EQ372" s="145"/>
      <c r="ER372" s="145"/>
      <c r="ES372" s="145"/>
      <c r="ET372" s="145"/>
      <c r="EU372" s="145"/>
      <c r="EV372" s="145"/>
      <c r="EW372" s="145"/>
      <c r="EX372" s="145"/>
      <c r="EY372" s="145"/>
      <c r="EZ372" s="145"/>
      <c r="FA372" s="145"/>
      <c r="FB372" s="145"/>
      <c r="FC372" s="145"/>
      <c r="FD372" s="145"/>
      <c r="FE372" s="145"/>
      <c r="FF372" s="145"/>
      <c r="FG372" s="145"/>
      <c r="FH372" s="145"/>
      <c r="FI372" s="145"/>
      <c r="FJ372" s="145"/>
      <c r="FK372" s="145"/>
      <c r="FL372" s="145"/>
      <c r="FM372" s="145"/>
      <c r="FN372" s="145"/>
      <c r="FO372" s="145"/>
      <c r="FP372" s="145"/>
      <c r="FQ372" s="145"/>
      <c r="FR372" s="145"/>
      <c r="FS372" s="145"/>
      <c r="FT372" s="145"/>
      <c r="FU372" s="145"/>
      <c r="FV372" s="145"/>
      <c r="FW372" s="145"/>
      <c r="FX372" s="145"/>
      <c r="FY372" s="145"/>
      <c r="FZ372" s="145"/>
      <c r="GA372" s="145"/>
      <c r="GB372" s="145"/>
      <c r="GC372" s="145"/>
      <c r="GD372" s="145"/>
      <c r="GE372" s="145"/>
      <c r="GF372" s="145"/>
      <c r="GG372" s="145"/>
      <c r="GH372" s="145"/>
      <c r="GI372" s="145"/>
      <c r="GJ372" s="145"/>
      <c r="GK372" s="145"/>
      <c r="GL372" s="145"/>
      <c r="GM372" s="145"/>
      <c r="GN372" s="145"/>
      <c r="GO372" s="145"/>
      <c r="GP372" s="145"/>
      <c r="GQ372" s="145"/>
      <c r="GR372" s="145"/>
      <c r="GS372" s="145"/>
      <c r="GT372" s="145"/>
      <c r="GU372" s="145"/>
      <c r="GV372" s="145"/>
      <c r="GW372" s="145"/>
      <c r="GX372" s="145"/>
      <c r="GY372" s="145"/>
      <c r="GZ372" s="145"/>
      <c r="HA372" s="145"/>
      <c r="HB372" s="145"/>
      <c r="HC372" s="145"/>
      <c r="HD372" s="145"/>
      <c r="HE372" s="145"/>
      <c r="HF372" s="145"/>
      <c r="HG372" s="145"/>
      <c r="HH372" s="145"/>
      <c r="HI372" s="145"/>
      <c r="HJ372" s="145"/>
      <c r="HK372" s="145"/>
      <c r="HL372" s="145"/>
      <c r="HM372" s="145"/>
      <c r="HN372" s="145"/>
      <c r="HO372" s="145"/>
      <c r="HP372" s="145"/>
      <c r="HQ372" s="145"/>
      <c r="HR372" s="145"/>
      <c r="HS372" s="145"/>
      <c r="HT372" s="145"/>
      <c r="HU372" s="145"/>
      <c r="HV372" s="145"/>
      <c r="HW372" s="145"/>
      <c r="HX372" s="145"/>
      <c r="HY372" s="145"/>
      <c r="HZ372" s="145"/>
      <c r="IA372" s="145"/>
      <c r="IB372" s="145"/>
      <c r="IC372" s="145"/>
      <c r="ID372" s="145"/>
      <c r="IE372" s="145"/>
      <c r="IF372" s="145"/>
      <c r="IG372" s="145"/>
      <c r="IH372" s="145"/>
      <c r="II372" s="145"/>
      <c r="IJ372" s="145"/>
      <c r="IK372" s="145"/>
      <c r="IL372" s="145"/>
      <c r="IM372" s="145"/>
      <c r="IN372" s="145"/>
      <c r="IO372" s="145"/>
      <c r="IP372" s="145"/>
      <c r="IQ372" s="145"/>
      <c r="IR372" s="145"/>
      <c r="IS372" s="145"/>
      <c r="IT372" s="145"/>
    </row>
    <row r="373" spans="1:254" ht="39" customHeight="1" x14ac:dyDescent="0.2">
      <c r="A373" s="205" t="s">
        <v>73</v>
      </c>
      <c r="B373" s="180">
        <v>510</v>
      </c>
      <c r="C373" s="206" t="s">
        <v>20</v>
      </c>
      <c r="D373" s="135" t="s">
        <v>56</v>
      </c>
      <c r="E373" s="135"/>
      <c r="F373" s="207"/>
      <c r="G373" s="126">
        <f>SUM(G377+G378+G374+G379)</f>
        <v>11348</v>
      </c>
    </row>
    <row r="374" spans="1:254" ht="25.5" x14ac:dyDescent="0.2">
      <c r="A374" s="208" t="s">
        <v>74</v>
      </c>
      <c r="B374" s="209">
        <v>510</v>
      </c>
      <c r="C374" s="210" t="s">
        <v>20</v>
      </c>
      <c r="D374" s="144" t="s">
        <v>56</v>
      </c>
      <c r="E374" s="144" t="s">
        <v>75</v>
      </c>
      <c r="F374" s="211"/>
      <c r="G374" s="212">
        <f>SUM(G375)</f>
        <v>5674</v>
      </c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  <c r="FX374" s="87"/>
      <c r="FY374" s="87"/>
      <c r="FZ374" s="87"/>
      <c r="GA374" s="87"/>
      <c r="GB374" s="87"/>
      <c r="GC374" s="87"/>
      <c r="GD374" s="87"/>
      <c r="GE374" s="87"/>
      <c r="GF374" s="87"/>
      <c r="GG374" s="87"/>
      <c r="GH374" s="87"/>
      <c r="GI374" s="87"/>
      <c r="GJ374" s="87"/>
      <c r="GK374" s="87"/>
      <c r="GL374" s="87"/>
      <c r="GM374" s="87"/>
      <c r="GN374" s="87"/>
      <c r="GO374" s="87"/>
      <c r="GP374" s="87"/>
      <c r="GQ374" s="87"/>
      <c r="GR374" s="87"/>
      <c r="GS374" s="87"/>
      <c r="GT374" s="87"/>
      <c r="GU374" s="87"/>
      <c r="GV374" s="87"/>
      <c r="GW374" s="87"/>
      <c r="GX374" s="87"/>
      <c r="GY374" s="87"/>
      <c r="GZ374" s="87"/>
      <c r="HA374" s="87"/>
      <c r="HB374" s="87"/>
      <c r="HC374" s="87"/>
      <c r="HD374" s="87"/>
      <c r="HE374" s="87"/>
      <c r="HF374" s="87"/>
      <c r="HG374" s="87"/>
      <c r="HH374" s="87"/>
      <c r="HI374" s="87"/>
      <c r="HJ374" s="87"/>
      <c r="HK374" s="87"/>
      <c r="HL374" s="87"/>
      <c r="HM374" s="87"/>
      <c r="HN374" s="87"/>
      <c r="HO374" s="87"/>
      <c r="HP374" s="87"/>
      <c r="HQ374" s="87"/>
      <c r="HR374" s="87"/>
      <c r="HS374" s="87"/>
      <c r="HT374" s="87"/>
      <c r="HU374" s="87"/>
      <c r="HV374" s="87"/>
      <c r="HW374" s="87"/>
      <c r="HX374" s="87"/>
      <c r="HY374" s="87"/>
      <c r="HZ374" s="87"/>
      <c r="IA374" s="87"/>
      <c r="IB374" s="87"/>
      <c r="IC374" s="87"/>
      <c r="ID374" s="87"/>
      <c r="IE374" s="87"/>
      <c r="IF374" s="87"/>
      <c r="IG374" s="87"/>
      <c r="IH374" s="87"/>
      <c r="II374" s="87"/>
      <c r="IJ374" s="87"/>
      <c r="IK374" s="87"/>
      <c r="IL374" s="87"/>
      <c r="IM374" s="87"/>
      <c r="IN374" s="87"/>
      <c r="IO374" s="87"/>
      <c r="IP374" s="87"/>
      <c r="IQ374" s="87"/>
      <c r="IR374" s="87"/>
      <c r="IS374" s="87"/>
      <c r="IT374" s="87"/>
    </row>
    <row r="375" spans="1:254" ht="51" x14ac:dyDescent="0.2">
      <c r="A375" s="123" t="s">
        <v>294</v>
      </c>
      <c r="B375" s="213">
        <v>510</v>
      </c>
      <c r="C375" s="206" t="s">
        <v>20</v>
      </c>
      <c r="D375" s="135" t="s">
        <v>56</v>
      </c>
      <c r="E375" s="214" t="s">
        <v>75</v>
      </c>
      <c r="F375" s="207" t="s">
        <v>27</v>
      </c>
      <c r="G375" s="215">
        <v>5674</v>
      </c>
    </row>
    <row r="376" spans="1:254" ht="25.5" x14ac:dyDescent="0.2">
      <c r="A376" s="208" t="s">
        <v>74</v>
      </c>
      <c r="B376" s="180">
        <v>510</v>
      </c>
      <c r="C376" s="135" t="s">
        <v>20</v>
      </c>
      <c r="D376" s="135" t="s">
        <v>56</v>
      </c>
      <c r="E376" s="135" t="s">
        <v>76</v>
      </c>
      <c r="F376" s="207"/>
      <c r="G376" s="215">
        <f>SUM(G377:G379)</f>
        <v>5674</v>
      </c>
    </row>
    <row r="377" spans="1:254" ht="51" x14ac:dyDescent="0.2">
      <c r="A377" s="123" t="s">
        <v>294</v>
      </c>
      <c r="B377" s="180">
        <v>510</v>
      </c>
      <c r="C377" s="135" t="s">
        <v>20</v>
      </c>
      <c r="D377" s="135" t="s">
        <v>56</v>
      </c>
      <c r="E377" s="135" t="s">
        <v>76</v>
      </c>
      <c r="F377" s="125" t="s">
        <v>27</v>
      </c>
      <c r="G377" s="215">
        <v>4586</v>
      </c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  <c r="BV377" s="127"/>
      <c r="BW377" s="127"/>
      <c r="BX377" s="127"/>
      <c r="BY377" s="127"/>
      <c r="BZ377" s="127"/>
      <c r="CA377" s="127"/>
      <c r="CB377" s="127"/>
      <c r="CC377" s="127"/>
      <c r="CD377" s="127"/>
      <c r="CE377" s="127"/>
      <c r="CF377" s="127"/>
      <c r="CG377" s="127"/>
      <c r="CH377" s="127"/>
      <c r="CI377" s="127"/>
      <c r="CJ377" s="127"/>
      <c r="CK377" s="127"/>
      <c r="CL377" s="127"/>
      <c r="CM377" s="127"/>
      <c r="CN377" s="127"/>
      <c r="CO377" s="127"/>
      <c r="CP377" s="127"/>
      <c r="CQ377" s="127"/>
      <c r="CR377" s="127"/>
      <c r="CS377" s="127"/>
      <c r="CT377" s="127"/>
      <c r="CU377" s="127"/>
      <c r="CV377" s="127"/>
      <c r="CW377" s="127"/>
      <c r="CX377" s="127"/>
      <c r="CY377" s="127"/>
      <c r="CZ377" s="127"/>
      <c r="DA377" s="127"/>
      <c r="DB377" s="127"/>
      <c r="DC377" s="127"/>
      <c r="DD377" s="127"/>
      <c r="DE377" s="127"/>
      <c r="DF377" s="127"/>
      <c r="DG377" s="127"/>
      <c r="DH377" s="127"/>
      <c r="DI377" s="127"/>
      <c r="DJ377" s="127"/>
      <c r="DK377" s="127"/>
      <c r="DL377" s="127"/>
      <c r="DM377" s="127"/>
      <c r="DN377" s="127"/>
      <c r="DO377" s="127"/>
      <c r="DP377" s="127"/>
      <c r="DQ377" s="127"/>
      <c r="DR377" s="127"/>
      <c r="DS377" s="127"/>
      <c r="DT377" s="127"/>
      <c r="DU377" s="127"/>
      <c r="DV377" s="127"/>
      <c r="DW377" s="127"/>
      <c r="DX377" s="127"/>
      <c r="DY377" s="127"/>
      <c r="DZ377" s="127"/>
      <c r="EA377" s="127"/>
      <c r="EB377" s="127"/>
      <c r="EC377" s="127"/>
      <c r="ED377" s="127"/>
      <c r="EE377" s="127"/>
      <c r="EF377" s="127"/>
      <c r="EG377" s="127"/>
      <c r="EH377" s="127"/>
      <c r="EI377" s="127"/>
      <c r="EJ377" s="127"/>
      <c r="EK377" s="127"/>
      <c r="EL377" s="127"/>
      <c r="EM377" s="127"/>
      <c r="EN377" s="127"/>
      <c r="EO377" s="127"/>
      <c r="EP377" s="127"/>
      <c r="EQ377" s="127"/>
      <c r="ER377" s="127"/>
      <c r="ES377" s="127"/>
      <c r="ET377" s="127"/>
      <c r="EU377" s="127"/>
      <c r="EV377" s="127"/>
      <c r="EW377" s="127"/>
      <c r="EX377" s="127"/>
      <c r="EY377" s="127"/>
      <c r="EZ377" s="127"/>
      <c r="FA377" s="127"/>
      <c r="FB377" s="127"/>
      <c r="FC377" s="127"/>
      <c r="FD377" s="127"/>
      <c r="FE377" s="127"/>
      <c r="FF377" s="127"/>
      <c r="FG377" s="127"/>
      <c r="FH377" s="127"/>
      <c r="FI377" s="127"/>
      <c r="FJ377" s="127"/>
      <c r="FK377" s="127"/>
      <c r="FL377" s="127"/>
      <c r="FM377" s="127"/>
      <c r="FN377" s="127"/>
      <c r="FO377" s="127"/>
      <c r="FP377" s="127"/>
      <c r="FQ377" s="127"/>
      <c r="FR377" s="127"/>
      <c r="FS377" s="127"/>
      <c r="FT377" s="127"/>
      <c r="FU377" s="127"/>
      <c r="FV377" s="127"/>
      <c r="FW377" s="127"/>
      <c r="FX377" s="127"/>
      <c r="FY377" s="127"/>
      <c r="FZ377" s="127"/>
      <c r="GA377" s="127"/>
      <c r="GB377" s="127"/>
      <c r="GC377" s="127"/>
      <c r="GD377" s="127"/>
      <c r="GE377" s="127"/>
      <c r="GF377" s="127"/>
      <c r="GG377" s="127"/>
      <c r="GH377" s="127"/>
      <c r="GI377" s="127"/>
      <c r="GJ377" s="127"/>
      <c r="GK377" s="127"/>
      <c r="GL377" s="127"/>
      <c r="GM377" s="127"/>
      <c r="GN377" s="127"/>
      <c r="GO377" s="127"/>
      <c r="GP377" s="127"/>
      <c r="GQ377" s="127"/>
      <c r="GR377" s="127"/>
      <c r="GS377" s="127"/>
      <c r="GT377" s="127"/>
      <c r="GU377" s="127"/>
      <c r="GV377" s="127"/>
      <c r="GW377" s="127"/>
      <c r="GX377" s="127"/>
      <c r="GY377" s="127"/>
      <c r="GZ377" s="127"/>
      <c r="HA377" s="127"/>
      <c r="HB377" s="127"/>
      <c r="HC377" s="127"/>
      <c r="HD377" s="127"/>
      <c r="HE377" s="127"/>
      <c r="HF377" s="127"/>
      <c r="HG377" s="127"/>
      <c r="HH377" s="127"/>
      <c r="HI377" s="127"/>
      <c r="HJ377" s="127"/>
      <c r="HK377" s="127"/>
      <c r="HL377" s="127"/>
      <c r="HM377" s="127"/>
      <c r="HN377" s="127"/>
      <c r="HO377" s="127"/>
      <c r="HP377" s="127"/>
      <c r="HQ377" s="127"/>
      <c r="HR377" s="127"/>
      <c r="HS377" s="127"/>
      <c r="HT377" s="127"/>
      <c r="HU377" s="127"/>
      <c r="HV377" s="127"/>
      <c r="HW377" s="127"/>
      <c r="HX377" s="127"/>
      <c r="HY377" s="127"/>
      <c r="HZ377" s="127"/>
      <c r="IA377" s="127"/>
      <c r="IB377" s="127"/>
      <c r="IC377" s="127"/>
      <c r="ID377" s="127"/>
      <c r="IE377" s="127"/>
      <c r="IF377" s="127"/>
      <c r="IG377" s="127"/>
      <c r="IH377" s="127"/>
      <c r="II377" s="127"/>
      <c r="IJ377" s="127"/>
      <c r="IK377" s="127"/>
      <c r="IL377" s="127"/>
      <c r="IM377" s="127"/>
      <c r="IN377" s="127"/>
      <c r="IO377" s="127"/>
      <c r="IP377" s="127"/>
      <c r="IQ377" s="127"/>
      <c r="IR377" s="127"/>
      <c r="IS377" s="127"/>
      <c r="IT377" s="127"/>
    </row>
    <row r="378" spans="1:254" ht="25.5" x14ac:dyDescent="0.2">
      <c r="A378" s="123" t="s">
        <v>295</v>
      </c>
      <c r="B378" s="213">
        <v>510</v>
      </c>
      <c r="C378" s="135" t="s">
        <v>20</v>
      </c>
      <c r="D378" s="216" t="s">
        <v>56</v>
      </c>
      <c r="E378" s="217" t="s">
        <v>76</v>
      </c>
      <c r="F378" s="218" t="s">
        <v>33</v>
      </c>
      <c r="G378" s="126">
        <v>1088</v>
      </c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  <c r="FX378" s="87"/>
      <c r="FY378" s="87"/>
      <c r="FZ378" s="87"/>
      <c r="GA378" s="87"/>
      <c r="GB378" s="87"/>
      <c r="GC378" s="87"/>
      <c r="GD378" s="87"/>
      <c r="GE378" s="87"/>
      <c r="GF378" s="87"/>
      <c r="GG378" s="87"/>
      <c r="GH378" s="87"/>
      <c r="GI378" s="87"/>
      <c r="GJ378" s="87"/>
      <c r="GK378" s="87"/>
      <c r="GL378" s="87"/>
      <c r="GM378" s="87"/>
      <c r="GN378" s="87"/>
      <c r="GO378" s="87"/>
      <c r="GP378" s="87"/>
      <c r="GQ378" s="87"/>
      <c r="GR378" s="87"/>
      <c r="GS378" s="87"/>
      <c r="GT378" s="87"/>
      <c r="GU378" s="87"/>
      <c r="GV378" s="87"/>
      <c r="GW378" s="87"/>
      <c r="GX378" s="87"/>
      <c r="GY378" s="87"/>
      <c r="GZ378" s="87"/>
      <c r="HA378" s="87"/>
      <c r="HB378" s="87"/>
      <c r="HC378" s="87"/>
      <c r="HD378" s="87"/>
      <c r="HE378" s="87"/>
      <c r="HF378" s="87"/>
      <c r="HG378" s="87"/>
      <c r="HH378" s="87"/>
      <c r="HI378" s="87"/>
      <c r="HJ378" s="87"/>
      <c r="HK378" s="87"/>
      <c r="HL378" s="87"/>
      <c r="HM378" s="87"/>
      <c r="HN378" s="87"/>
      <c r="HO378" s="87"/>
      <c r="HP378" s="87"/>
      <c r="HQ378" s="87"/>
      <c r="HR378" s="87"/>
      <c r="HS378" s="87"/>
      <c r="HT378" s="87"/>
      <c r="HU378" s="87"/>
      <c r="HV378" s="87"/>
      <c r="HW378" s="87"/>
      <c r="HX378" s="87"/>
      <c r="HY378" s="87"/>
      <c r="HZ378" s="87"/>
      <c r="IA378" s="87"/>
      <c r="IB378" s="87"/>
      <c r="IC378" s="87"/>
      <c r="ID378" s="87"/>
      <c r="IE378" s="87"/>
      <c r="IF378" s="87"/>
      <c r="IG378" s="87"/>
      <c r="IH378" s="87"/>
      <c r="II378" s="87"/>
      <c r="IJ378" s="87"/>
      <c r="IK378" s="87"/>
      <c r="IL378" s="87"/>
      <c r="IM378" s="87"/>
      <c r="IN378" s="87"/>
      <c r="IO378" s="87"/>
      <c r="IP378" s="87"/>
      <c r="IQ378" s="87"/>
      <c r="IR378" s="87"/>
      <c r="IS378" s="87"/>
      <c r="IT378" s="87"/>
    </row>
    <row r="379" spans="1:254" x14ac:dyDescent="0.2">
      <c r="A379" s="123" t="s">
        <v>41</v>
      </c>
      <c r="B379" s="213">
        <v>510</v>
      </c>
      <c r="C379" s="135" t="s">
        <v>20</v>
      </c>
      <c r="D379" s="216" t="s">
        <v>56</v>
      </c>
      <c r="E379" s="217" t="s">
        <v>76</v>
      </c>
      <c r="F379" s="125" t="s">
        <v>42</v>
      </c>
      <c r="G379" s="126">
        <v>0</v>
      </c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  <c r="FX379" s="87"/>
      <c r="FY379" s="87"/>
      <c r="FZ379" s="87"/>
      <c r="GA379" s="87"/>
      <c r="GB379" s="87"/>
      <c r="GC379" s="87"/>
      <c r="GD379" s="87"/>
      <c r="GE379" s="87"/>
      <c r="GF379" s="87"/>
      <c r="GG379" s="87"/>
      <c r="GH379" s="87"/>
      <c r="GI379" s="87"/>
      <c r="GJ379" s="87"/>
      <c r="GK379" s="87"/>
      <c r="GL379" s="87"/>
      <c r="GM379" s="87"/>
      <c r="GN379" s="87"/>
      <c r="GO379" s="87"/>
      <c r="GP379" s="87"/>
      <c r="GQ379" s="87"/>
      <c r="GR379" s="87"/>
      <c r="GS379" s="87"/>
      <c r="GT379" s="87"/>
      <c r="GU379" s="87"/>
      <c r="GV379" s="87"/>
      <c r="GW379" s="87"/>
      <c r="GX379" s="87"/>
      <c r="GY379" s="87"/>
      <c r="GZ379" s="87"/>
      <c r="HA379" s="87"/>
      <c r="HB379" s="87"/>
      <c r="HC379" s="87"/>
      <c r="HD379" s="87"/>
      <c r="HE379" s="87"/>
      <c r="HF379" s="87"/>
      <c r="HG379" s="87"/>
      <c r="HH379" s="87"/>
      <c r="HI379" s="87"/>
      <c r="HJ379" s="87"/>
      <c r="HK379" s="87"/>
      <c r="HL379" s="87"/>
      <c r="HM379" s="87"/>
      <c r="HN379" s="87"/>
      <c r="HO379" s="87"/>
      <c r="HP379" s="87"/>
      <c r="HQ379" s="87"/>
      <c r="HR379" s="87"/>
      <c r="HS379" s="87"/>
      <c r="HT379" s="87"/>
      <c r="HU379" s="87"/>
      <c r="HV379" s="87"/>
      <c r="HW379" s="87"/>
      <c r="HX379" s="87"/>
      <c r="HY379" s="87"/>
      <c r="HZ379" s="87"/>
      <c r="IA379" s="87"/>
      <c r="IB379" s="87"/>
      <c r="IC379" s="87"/>
      <c r="ID379" s="87"/>
      <c r="IE379" s="87"/>
      <c r="IF379" s="87"/>
      <c r="IG379" s="87"/>
      <c r="IH379" s="87"/>
      <c r="II379" s="87"/>
      <c r="IJ379" s="87"/>
      <c r="IK379" s="87"/>
      <c r="IL379" s="87"/>
      <c r="IM379" s="87"/>
      <c r="IN379" s="87"/>
      <c r="IO379" s="87"/>
      <c r="IP379" s="87"/>
      <c r="IQ379" s="87"/>
      <c r="IR379" s="87"/>
      <c r="IS379" s="87"/>
      <c r="IT379" s="87"/>
    </row>
    <row r="380" spans="1:254" s="145" customFormat="1" ht="42.75" x14ac:dyDescent="0.2">
      <c r="A380" s="219" t="s">
        <v>344</v>
      </c>
      <c r="B380" s="220">
        <v>510</v>
      </c>
      <c r="C380" s="204"/>
      <c r="D380" s="204"/>
      <c r="E380" s="221"/>
      <c r="F380" s="222"/>
      <c r="G380" s="112">
        <f>SUM(G381+G384)</f>
        <v>6100</v>
      </c>
    </row>
    <row r="381" spans="1:254" s="127" customFormat="1" ht="38.25" x14ac:dyDescent="0.2">
      <c r="A381" s="123" t="s">
        <v>82</v>
      </c>
      <c r="B381" s="223">
        <v>510</v>
      </c>
      <c r="C381" s="206" t="s">
        <v>20</v>
      </c>
      <c r="D381" s="135" t="s">
        <v>56</v>
      </c>
      <c r="E381" s="135" t="s">
        <v>345</v>
      </c>
      <c r="F381" s="224"/>
      <c r="G381" s="225">
        <f>SUM(G382:G383)</f>
        <v>3746</v>
      </c>
    </row>
    <row r="382" spans="1:254" s="87" customFormat="1" ht="51" x14ac:dyDescent="0.2">
      <c r="A382" s="128" t="s">
        <v>294</v>
      </c>
      <c r="B382" s="226">
        <v>510</v>
      </c>
      <c r="C382" s="210" t="s">
        <v>20</v>
      </c>
      <c r="D382" s="144" t="s">
        <v>56</v>
      </c>
      <c r="E382" s="144" t="s">
        <v>345</v>
      </c>
      <c r="F382" s="227" t="s">
        <v>27</v>
      </c>
      <c r="G382" s="131">
        <v>1950</v>
      </c>
    </row>
    <row r="383" spans="1:254" s="87" customFormat="1" ht="25.5" x14ac:dyDescent="0.2">
      <c r="A383" s="128" t="s">
        <v>295</v>
      </c>
      <c r="B383" s="226">
        <v>510</v>
      </c>
      <c r="C383" s="210" t="s">
        <v>20</v>
      </c>
      <c r="D383" s="144" t="s">
        <v>56</v>
      </c>
      <c r="E383" s="144" t="s">
        <v>345</v>
      </c>
      <c r="F383" s="211" t="s">
        <v>33</v>
      </c>
      <c r="G383" s="228">
        <v>1796</v>
      </c>
    </row>
    <row r="384" spans="1:254" s="127" customFormat="1" ht="25.5" x14ac:dyDescent="0.2">
      <c r="A384" s="123" t="s">
        <v>304</v>
      </c>
      <c r="B384" s="229">
        <v>510</v>
      </c>
      <c r="C384" s="206" t="s">
        <v>20</v>
      </c>
      <c r="D384" s="230" t="s">
        <v>56</v>
      </c>
      <c r="E384" s="135" t="s">
        <v>81</v>
      </c>
      <c r="F384" s="207"/>
      <c r="G384" s="126">
        <f>SUM(G385:G386)</f>
        <v>2354</v>
      </c>
    </row>
    <row r="385" spans="1:254" ht="51" x14ac:dyDescent="0.2">
      <c r="A385" s="128" t="s">
        <v>294</v>
      </c>
      <c r="B385" s="229">
        <v>510</v>
      </c>
      <c r="C385" s="206" t="s">
        <v>20</v>
      </c>
      <c r="D385" s="230" t="s">
        <v>56</v>
      </c>
      <c r="E385" s="135" t="s">
        <v>81</v>
      </c>
      <c r="F385" s="231" t="s">
        <v>27</v>
      </c>
      <c r="G385" s="126">
        <v>2255.9</v>
      </c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  <c r="FX385" s="87"/>
      <c r="FY385" s="87"/>
      <c r="FZ385" s="87"/>
      <c r="GA385" s="87"/>
      <c r="GB385" s="87"/>
      <c r="GC385" s="87"/>
      <c r="GD385" s="87"/>
      <c r="GE385" s="87"/>
      <c r="GF385" s="87"/>
      <c r="GG385" s="87"/>
      <c r="GH385" s="87"/>
      <c r="GI385" s="87"/>
      <c r="GJ385" s="87"/>
      <c r="GK385" s="87"/>
      <c r="GL385" s="87"/>
      <c r="GM385" s="87"/>
      <c r="GN385" s="87"/>
      <c r="GO385" s="87"/>
      <c r="GP385" s="87"/>
      <c r="GQ385" s="87"/>
      <c r="GR385" s="87"/>
      <c r="GS385" s="87"/>
      <c r="GT385" s="87"/>
      <c r="GU385" s="87"/>
      <c r="GV385" s="87"/>
      <c r="GW385" s="87"/>
      <c r="GX385" s="87"/>
      <c r="GY385" s="87"/>
      <c r="GZ385" s="87"/>
      <c r="HA385" s="87"/>
      <c r="HB385" s="87"/>
      <c r="HC385" s="87"/>
      <c r="HD385" s="87"/>
      <c r="HE385" s="87"/>
      <c r="HF385" s="87"/>
      <c r="HG385" s="87"/>
      <c r="HH385" s="87"/>
      <c r="HI385" s="87"/>
      <c r="HJ385" s="87"/>
      <c r="HK385" s="87"/>
      <c r="HL385" s="87"/>
      <c r="HM385" s="87"/>
      <c r="HN385" s="87"/>
      <c r="HO385" s="87"/>
      <c r="HP385" s="87"/>
      <c r="HQ385" s="87"/>
      <c r="HR385" s="87"/>
      <c r="HS385" s="87"/>
      <c r="HT385" s="87"/>
      <c r="HU385" s="87"/>
      <c r="HV385" s="87"/>
      <c r="HW385" s="87"/>
      <c r="HX385" s="87"/>
      <c r="HY385" s="87"/>
      <c r="HZ385" s="87"/>
      <c r="IA385" s="87"/>
      <c r="IB385" s="87"/>
      <c r="IC385" s="87"/>
      <c r="ID385" s="87"/>
      <c r="IE385" s="87"/>
      <c r="IF385" s="87"/>
      <c r="IG385" s="87"/>
      <c r="IH385" s="87"/>
      <c r="II385" s="87"/>
      <c r="IJ385" s="87"/>
      <c r="IK385" s="87"/>
      <c r="IL385" s="87"/>
      <c r="IM385" s="87"/>
      <c r="IN385" s="87"/>
      <c r="IO385" s="87"/>
      <c r="IP385" s="87"/>
      <c r="IQ385" s="87"/>
      <c r="IR385" s="87"/>
      <c r="IS385" s="87"/>
      <c r="IT385" s="87"/>
    </row>
    <row r="386" spans="1:254" ht="30" customHeight="1" x14ac:dyDescent="0.2">
      <c r="A386" s="128" t="s">
        <v>295</v>
      </c>
      <c r="B386" s="229">
        <v>510</v>
      </c>
      <c r="C386" s="206" t="s">
        <v>20</v>
      </c>
      <c r="D386" s="230" t="s">
        <v>56</v>
      </c>
      <c r="E386" s="135" t="s">
        <v>81</v>
      </c>
      <c r="F386" s="218" t="s">
        <v>33</v>
      </c>
      <c r="G386" s="126">
        <v>98.1</v>
      </c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  <c r="FX386" s="87"/>
      <c r="FY386" s="87"/>
      <c r="FZ386" s="87"/>
      <c r="GA386" s="87"/>
      <c r="GB386" s="87"/>
      <c r="GC386" s="87"/>
      <c r="GD386" s="87"/>
      <c r="GE386" s="87"/>
      <c r="GF386" s="87"/>
      <c r="GG386" s="87"/>
      <c r="GH386" s="87"/>
      <c r="GI386" s="87"/>
      <c r="GJ386" s="87"/>
      <c r="GK386" s="87"/>
      <c r="GL386" s="87"/>
      <c r="GM386" s="87"/>
      <c r="GN386" s="87"/>
      <c r="GO386" s="87"/>
      <c r="GP386" s="87"/>
      <c r="GQ386" s="87"/>
      <c r="GR386" s="87"/>
      <c r="GS386" s="87"/>
      <c r="GT386" s="87"/>
      <c r="GU386" s="87"/>
      <c r="GV386" s="87"/>
      <c r="GW386" s="87"/>
      <c r="GX386" s="87"/>
      <c r="GY386" s="87"/>
      <c r="GZ386" s="87"/>
      <c r="HA386" s="87"/>
      <c r="HB386" s="87"/>
      <c r="HC386" s="87"/>
      <c r="HD386" s="87"/>
      <c r="HE386" s="87"/>
      <c r="HF386" s="87"/>
      <c r="HG386" s="87"/>
      <c r="HH386" s="87"/>
      <c r="HI386" s="87"/>
      <c r="HJ386" s="87"/>
      <c r="HK386" s="87"/>
      <c r="HL386" s="87"/>
      <c r="HM386" s="87"/>
      <c r="HN386" s="87"/>
      <c r="HO386" s="87"/>
      <c r="HP386" s="87"/>
      <c r="HQ386" s="87"/>
      <c r="HR386" s="87"/>
      <c r="HS386" s="87"/>
      <c r="HT386" s="87"/>
      <c r="HU386" s="87"/>
      <c r="HV386" s="87"/>
      <c r="HW386" s="87"/>
      <c r="HX386" s="87"/>
      <c r="HY386" s="87"/>
      <c r="HZ386" s="87"/>
      <c r="IA386" s="87"/>
      <c r="IB386" s="87"/>
      <c r="IC386" s="87"/>
      <c r="ID386" s="87"/>
      <c r="IE386" s="87"/>
      <c r="IF386" s="87"/>
      <c r="IG386" s="87"/>
      <c r="IH386" s="87"/>
      <c r="II386" s="87"/>
      <c r="IJ386" s="87"/>
      <c r="IK386" s="87"/>
      <c r="IL386" s="87"/>
      <c r="IM386" s="87"/>
      <c r="IN386" s="87"/>
      <c r="IO386" s="87"/>
      <c r="IP386" s="87"/>
      <c r="IQ386" s="87"/>
      <c r="IR386" s="87"/>
      <c r="IS386" s="87"/>
      <c r="IT386" s="87"/>
    </row>
    <row r="387" spans="1:254" ht="27.75" customHeight="1" x14ac:dyDescent="0.2">
      <c r="A387" s="333" t="s">
        <v>268</v>
      </c>
      <c r="B387" s="334"/>
      <c r="C387" s="334"/>
      <c r="D387" s="334"/>
      <c r="E387" s="334"/>
      <c r="F387" s="335"/>
      <c r="G387" s="232">
        <f>SUM(G13+G24+G314+G372+G380)</f>
        <v>1268318.0100000002</v>
      </c>
    </row>
    <row r="391" spans="1:254" x14ac:dyDescent="0.2">
      <c r="G391" s="234"/>
    </row>
  </sheetData>
  <mergeCells count="12">
    <mergeCell ref="A387:F387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2020-10-01T06:24:59Z</dcterms:modified>
</cp:coreProperties>
</file>