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. 1" sheetId="1" r:id="rId1"/>
    <sheet name="прил. 2" sheetId="2" r:id="rId2"/>
    <sheet name="прил. 3" sheetId="3" r:id="rId3"/>
    <sheet name="Лист4" sheetId="4" r:id="rId4"/>
    <sheet name="Лист5" sheetId="5" r:id="rId5"/>
  </sheets>
  <calcPr calcId="144525"/>
</workbook>
</file>

<file path=xl/calcChain.xml><?xml version="1.0" encoding="utf-8"?>
<calcChain xmlns="http://schemas.openxmlformats.org/spreadsheetml/2006/main">
  <c r="G337" i="4" l="1"/>
  <c r="G336" i="4" s="1"/>
  <c r="G334" i="4"/>
  <c r="G333" i="4"/>
  <c r="G330" i="4"/>
  <c r="G327" i="4"/>
  <c r="G324" i="4"/>
  <c r="G323" i="4"/>
  <c r="G322" i="4"/>
  <c r="G321" i="4" s="1"/>
  <c r="G319" i="4"/>
  <c r="G317" i="4"/>
  <c r="G315" i="4"/>
  <c r="G314" i="4" s="1"/>
  <c r="G313" i="4" s="1"/>
  <c r="G312" i="4" s="1"/>
  <c r="G310" i="4"/>
  <c r="G308" i="4"/>
  <c r="G305" i="4"/>
  <c r="G302" i="4"/>
  <c r="G301" i="4"/>
  <c r="G298" i="4"/>
  <c r="G295" i="4"/>
  <c r="G294" i="4"/>
  <c r="G293" i="4"/>
  <c r="G292" i="4" s="1"/>
  <c r="G291" i="4" s="1"/>
  <c r="G289" i="4"/>
  <c r="G287" i="4"/>
  <c r="G285" i="4"/>
  <c r="G284" i="4" s="1"/>
  <c r="G283" i="4" s="1"/>
  <c r="G282" i="4" s="1"/>
  <c r="G280" i="4"/>
  <c r="G279" i="4" s="1"/>
  <c r="G278" i="4" s="1"/>
  <c r="G277" i="4" s="1"/>
  <c r="G274" i="4"/>
  <c r="G272" i="4"/>
  <c r="G271" i="4"/>
  <c r="G270" i="4" s="1"/>
  <c r="G268" i="4"/>
  <c r="G266" i="4"/>
  <c r="G265" i="4"/>
  <c r="G264" i="4" s="1"/>
  <c r="G260" i="4"/>
  <c r="G259" i="4"/>
  <c r="G257" i="4"/>
  <c r="G256" i="4" s="1"/>
  <c r="G255" i="4" s="1"/>
  <c r="G253" i="4"/>
  <c r="G252" i="4"/>
  <c r="G250" i="4"/>
  <c r="G248" i="4"/>
  <c r="G247" i="4"/>
  <c r="G245" i="4"/>
  <c r="G244" i="4" s="1"/>
  <c r="G243" i="4" s="1"/>
  <c r="G240" i="4"/>
  <c r="G239" i="4"/>
  <c r="G238" i="4" s="1"/>
  <c r="G237" i="4" s="1"/>
  <c r="G232" i="4"/>
  <c r="G231" i="4"/>
  <c r="G230" i="4" s="1"/>
  <c r="G228" i="4"/>
  <c r="G226" i="4"/>
  <c r="G224" i="4"/>
  <c r="G223" i="4" s="1"/>
  <c r="G220" i="4" s="1"/>
  <c r="G221" i="4"/>
  <c r="G216" i="4"/>
  <c r="G214" i="4"/>
  <c r="G213" i="4"/>
  <c r="G212" i="4"/>
  <c r="G209" i="4"/>
  <c r="G207" i="4"/>
  <c r="G206" i="4"/>
  <c r="G201" i="4" s="1"/>
  <c r="G204" i="4"/>
  <c r="G202" i="4"/>
  <c r="G199" i="4"/>
  <c r="G197" i="4"/>
  <c r="G196" i="4" s="1"/>
  <c r="G194" i="4"/>
  <c r="G192" i="4"/>
  <c r="G190" i="4"/>
  <c r="G185" i="4" s="1"/>
  <c r="G188" i="4"/>
  <c r="G186" i="4"/>
  <c r="G183" i="4"/>
  <c r="G181" i="4"/>
  <c r="G179" i="4"/>
  <c r="G177" i="4"/>
  <c r="G175" i="4"/>
  <c r="G174" i="4" s="1"/>
  <c r="G173" i="4" s="1"/>
  <c r="G169" i="4"/>
  <c r="G168" i="4"/>
  <c r="G167" i="4" s="1"/>
  <c r="G166" i="4" s="1"/>
  <c r="G163" i="4"/>
  <c r="G161" i="4"/>
  <c r="G156" i="4" s="1"/>
  <c r="G153" i="4" s="1"/>
  <c r="G159" i="4"/>
  <c r="G157" i="4"/>
  <c r="G154" i="4"/>
  <c r="G151" i="4"/>
  <c r="G149" i="4"/>
  <c r="G147" i="4"/>
  <c r="G145" i="4"/>
  <c r="G144" i="4" s="1"/>
  <c r="G129" i="4" s="1"/>
  <c r="G139" i="4"/>
  <c r="G136" i="4"/>
  <c r="G133" i="4"/>
  <c r="G130" i="4"/>
  <c r="G127" i="4"/>
  <c r="G125" i="4"/>
  <c r="G123" i="4"/>
  <c r="G121" i="4"/>
  <c r="G116" i="4" s="1"/>
  <c r="G119" i="4"/>
  <c r="G117" i="4"/>
  <c r="G114" i="4"/>
  <c r="G110" i="4"/>
  <c r="G109" i="4" s="1"/>
  <c r="G104" i="4" s="1"/>
  <c r="G107" i="4"/>
  <c r="G105" i="4"/>
  <c r="G101" i="4"/>
  <c r="G99" i="4"/>
  <c r="G96" i="4" s="1"/>
  <c r="G95" i="4" s="1"/>
  <c r="G97" i="4"/>
  <c r="G92" i="4"/>
  <c r="G91" i="4"/>
  <c r="G88" i="4" s="1"/>
  <c r="G89" i="4"/>
  <c r="G83" i="4"/>
  <c r="G82" i="4"/>
  <c r="G81" i="4" s="1"/>
  <c r="G78" i="4"/>
  <c r="G75" i="4" s="1"/>
  <c r="G74" i="4" s="1"/>
  <c r="G73" i="4" s="1"/>
  <c r="G72" i="4" s="1"/>
  <c r="G76" i="4"/>
  <c r="G70" i="4"/>
  <c r="G69" i="4" s="1"/>
  <c r="G68" i="4" s="1"/>
  <c r="G65" i="4"/>
  <c r="G60" i="4"/>
  <c r="G58" i="4"/>
  <c r="G56" i="4"/>
  <c r="G55" i="4"/>
  <c r="G51" i="4"/>
  <c r="G50" i="4" s="1"/>
  <c r="G48" i="4"/>
  <c r="G44" i="4"/>
  <c r="G43" i="4" s="1"/>
  <c r="G40" i="4"/>
  <c r="G39" i="4"/>
  <c r="G36" i="4"/>
  <c r="G35" i="4" s="1"/>
  <c r="G34" i="4" s="1"/>
  <c r="G32" i="4"/>
  <c r="G25" i="4" s="1"/>
  <c r="G24" i="4" s="1"/>
  <c r="G28" i="4"/>
  <c r="G26" i="4"/>
  <c r="G18" i="4"/>
  <c r="G17" i="4"/>
  <c r="G16" i="4" s="1"/>
  <c r="G14" i="4"/>
  <c r="G13" i="4"/>
  <c r="G12" i="4"/>
  <c r="G23" i="4" l="1"/>
  <c r="G22" i="4" s="1"/>
  <c r="G276" i="4"/>
  <c r="G103" i="4"/>
  <c r="G11" i="4"/>
  <c r="G10" i="4" s="1"/>
  <c r="G80" i="4"/>
  <c r="G38" i="4"/>
  <c r="G219" i="4"/>
  <c r="D20" i="5"/>
  <c r="D21" i="5" s="1"/>
  <c r="C15" i="5"/>
  <c r="C13" i="5"/>
  <c r="C12" i="5"/>
  <c r="C10" i="5"/>
  <c r="C21" i="5" s="1"/>
  <c r="G341" i="4" l="1"/>
  <c r="F132" i="3"/>
  <c r="F142" i="3"/>
  <c r="F325" i="3" l="1"/>
  <c r="F322" i="3" s="1"/>
  <c r="F321" i="3" s="1"/>
  <c r="F323" i="3"/>
  <c r="F319" i="3"/>
  <c r="F317" i="3"/>
  <c r="F316" i="3" s="1"/>
  <c r="F315" i="3" s="1"/>
  <c r="F311" i="3"/>
  <c r="F310" i="3"/>
  <c r="F306" i="3" s="1"/>
  <c r="F308" i="3"/>
  <c r="F307" i="3"/>
  <c r="F304" i="3"/>
  <c r="F301" i="3"/>
  <c r="F298" i="3"/>
  <c r="F295" i="3"/>
  <c r="F292" i="3"/>
  <c r="F291" i="3" s="1"/>
  <c r="F290" i="3" s="1"/>
  <c r="F289" i="3" s="1"/>
  <c r="F287" i="3"/>
  <c r="F282" i="3" s="1"/>
  <c r="F281" i="3" s="1"/>
  <c r="F280" i="3" s="1"/>
  <c r="F285" i="3"/>
  <c r="F283" i="3"/>
  <c r="F278" i="3"/>
  <c r="F275" i="3"/>
  <c r="F272" i="3"/>
  <c r="F267" i="3" s="1"/>
  <c r="F268" i="3"/>
  <c r="F264" i="3"/>
  <c r="F261" i="3"/>
  <c r="F260" i="3" s="1"/>
  <c r="F259" i="3" s="1"/>
  <c r="F255" i="3"/>
  <c r="F254" i="3" s="1"/>
  <c r="F253" i="3" s="1"/>
  <c r="F250" i="3"/>
  <c r="F249" i="3" s="1"/>
  <c r="F248" i="3" s="1"/>
  <c r="F241" i="3"/>
  <c r="F240" i="3" s="1"/>
  <c r="F239" i="3" s="1"/>
  <c r="F237" i="3"/>
  <c r="F235" i="3"/>
  <c r="F233" i="3"/>
  <c r="F232" i="3" s="1"/>
  <c r="F229" i="3" s="1"/>
  <c r="F228" i="3" s="1"/>
  <c r="F230" i="3"/>
  <c r="F225" i="3"/>
  <c r="F223" i="3"/>
  <c r="F222" i="3"/>
  <c r="F221" i="3" s="1"/>
  <c r="F218" i="3"/>
  <c r="F215" i="3"/>
  <c r="F212" i="3"/>
  <c r="F208" i="3" s="1"/>
  <c r="F207" i="3" s="1"/>
  <c r="F209" i="3"/>
  <c r="F205" i="3"/>
  <c r="F202" i="3" s="1"/>
  <c r="F203" i="3"/>
  <c r="F200" i="3"/>
  <c r="F198" i="3"/>
  <c r="F196" i="3"/>
  <c r="F194" i="3"/>
  <c r="F192" i="3"/>
  <c r="F191" i="3"/>
  <c r="F189" i="3"/>
  <c r="F187" i="3"/>
  <c r="F185" i="3"/>
  <c r="F184" i="3"/>
  <c r="F179" i="3" s="1"/>
  <c r="F182" i="3"/>
  <c r="F180" i="3"/>
  <c r="F174" i="3"/>
  <c r="F173" i="3" s="1"/>
  <c r="F172" i="3" s="1"/>
  <c r="F169" i="3"/>
  <c r="F160" i="3" s="1"/>
  <c r="F157" i="3" s="1"/>
  <c r="F156" i="3" s="1"/>
  <c r="F167" i="3"/>
  <c r="F165" i="3"/>
  <c r="F163" i="3"/>
  <c r="F161" i="3"/>
  <c r="F158" i="3"/>
  <c r="F154" i="3"/>
  <c r="F152" i="3"/>
  <c r="F150" i="3"/>
  <c r="F131" i="3" s="1"/>
  <c r="F148" i="3"/>
  <c r="F147" i="3" s="1"/>
  <c r="F139" i="3"/>
  <c r="F136" i="3"/>
  <c r="F133" i="3"/>
  <c r="F129" i="3"/>
  <c r="F127" i="3"/>
  <c r="F125" i="3"/>
  <c r="F123" i="3"/>
  <c r="F118" i="3" s="1"/>
  <c r="F121" i="3"/>
  <c r="F119" i="3"/>
  <c r="F116" i="3"/>
  <c r="F112" i="3"/>
  <c r="F111" i="3" s="1"/>
  <c r="F106" i="3" s="1"/>
  <c r="F105" i="3" s="1"/>
  <c r="F109" i="3"/>
  <c r="F107" i="3"/>
  <c r="F103" i="3"/>
  <c r="F101" i="3"/>
  <c r="F98" i="3" s="1"/>
  <c r="F97" i="3" s="1"/>
  <c r="F82" i="3" s="1"/>
  <c r="F99" i="3"/>
  <c r="F94" i="3"/>
  <c r="F93" i="3"/>
  <c r="F90" i="3" s="1"/>
  <c r="F91" i="3"/>
  <c r="F85" i="3"/>
  <c r="F84" i="3"/>
  <c r="F83" i="3" s="1"/>
  <c r="F80" i="3"/>
  <c r="F78" i="3"/>
  <c r="F77" i="3"/>
  <c r="F76" i="3" s="1"/>
  <c r="F75" i="3" s="1"/>
  <c r="F74" i="3" s="1"/>
  <c r="F72" i="3"/>
  <c r="F71" i="3" s="1"/>
  <c r="F70" i="3" s="1"/>
  <c r="F67" i="3"/>
  <c r="F62" i="3"/>
  <c r="F60" i="3"/>
  <c r="F58" i="3"/>
  <c r="F57" i="3"/>
  <c r="F53" i="3"/>
  <c r="F52" i="3" s="1"/>
  <c r="F48" i="3"/>
  <c r="F47" i="3"/>
  <c r="F45" i="3"/>
  <c r="F41" i="3"/>
  <c r="F40" i="3"/>
  <c r="F37" i="3"/>
  <c r="F36" i="3" s="1"/>
  <c r="F33" i="3"/>
  <c r="F32" i="3"/>
  <c r="F31" i="3" s="1"/>
  <c r="F27" i="3"/>
  <c r="F25" i="3"/>
  <c r="F24" i="3"/>
  <c r="F21" i="3" s="1"/>
  <c r="F22" i="3"/>
  <c r="F17" i="3"/>
  <c r="F16" i="3"/>
  <c r="F15" i="3" s="1"/>
  <c r="F13" i="3"/>
  <c r="F12" i="3"/>
  <c r="F11" i="3"/>
  <c r="F178" i="3" l="1"/>
  <c r="F35" i="3"/>
  <c r="F10" i="3" s="1"/>
  <c r="F258" i="3"/>
  <c r="F257" i="3" s="1"/>
  <c r="F247" i="3" s="1"/>
  <c r="C42" i="2"/>
  <c r="C40" i="2"/>
  <c r="C38" i="2"/>
  <c r="C27" i="2"/>
  <c r="C13" i="2"/>
  <c r="C10" i="2"/>
  <c r="C9" i="2" s="1"/>
  <c r="C8" i="2" s="1"/>
  <c r="C105" i="1"/>
  <c r="C104" i="1" s="1"/>
  <c r="C102" i="1"/>
  <c r="C99" i="1"/>
  <c r="C97" i="1"/>
  <c r="C95" i="1"/>
  <c r="C93" i="1"/>
  <c r="C89" i="1"/>
  <c r="C88" i="1" s="1"/>
  <c r="C86" i="1"/>
  <c r="C85" i="1"/>
  <c r="C83" i="1"/>
  <c r="C82" i="1" s="1"/>
  <c r="C81" i="1" s="1"/>
  <c r="C79" i="1"/>
  <c r="C76" i="1" s="1"/>
  <c r="C72" i="1" s="1"/>
  <c r="C77" i="1"/>
  <c r="C74" i="1"/>
  <c r="C73" i="1"/>
  <c r="C67" i="1"/>
  <c r="C66" i="1" s="1"/>
  <c r="C63" i="1"/>
  <c r="C62" i="1" s="1"/>
  <c r="C60" i="1"/>
  <c r="C59" i="1" s="1"/>
  <c r="C57" i="1"/>
  <c r="C56" i="1"/>
  <c r="C55" i="1" s="1"/>
  <c r="C53" i="1"/>
  <c r="C52" i="1"/>
  <c r="C50" i="1"/>
  <c r="C48" i="1"/>
  <c r="C47" i="1" s="1"/>
  <c r="C45" i="1"/>
  <c r="C43" i="1"/>
  <c r="C42" i="1" s="1"/>
  <c r="C37" i="1" s="1"/>
  <c r="C40" i="1"/>
  <c r="C38" i="1"/>
  <c r="C35" i="1"/>
  <c r="C33" i="1"/>
  <c r="C30" i="1"/>
  <c r="C27" i="1"/>
  <c r="C25" i="1"/>
  <c r="C24" i="1" s="1"/>
  <c r="C23" i="1" s="1"/>
  <c r="C9" i="1" s="1"/>
  <c r="C18" i="1"/>
  <c r="C17" i="1"/>
  <c r="C11" i="1"/>
  <c r="C10" i="1"/>
  <c r="F327" i="3" l="1"/>
</calcChain>
</file>

<file path=xl/sharedStrings.xml><?xml version="1.0" encoding="utf-8"?>
<sst xmlns="http://schemas.openxmlformats.org/spreadsheetml/2006/main" count="3347" uniqueCount="622">
  <si>
    <t>Приложение № 1</t>
  </si>
  <si>
    <t xml:space="preserve">к  решению окружного  Совета депутатов 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</si>
  <si>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</si>
  <si>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</si>
  <si>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</si>
  <si>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</si>
  <si>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</si>
  <si>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</si>
  <si>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</si>
  <si>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</si>
  <si>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</si>
  <si>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</si>
  <si>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</si>
  <si>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</si>
  <si>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</si>
  <si>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</si>
  <si>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облагаемых  по налоговой ставке, установленной п.1 ст.224 Нагового кодекса Российская Федерация</t>
  </si>
  <si>
    <t>000 1 01 02021 01 0000 110</t>
  </si>
  <si>
    <t>налог на доходы физических лиц с доходов, облагаемых  по налоговой ставке, установленной п.1 ст.224 НК РФ,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</si>
  <si>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</si>
  <si>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</si>
  <si>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</si>
  <si>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</si>
  <si>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</si>
  <si>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</si>
  <si>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</si>
  <si>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</si>
  <si>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</si>
  <si>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</si>
  <si>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</si>
  <si>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</si>
  <si>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</si>
  <si>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</si>
  <si>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</si>
  <si>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</si>
  <si>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</si>
  <si>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</si>
  <si>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</si>
  <si>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</si>
  <si>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</si>
  <si>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</si>
  <si>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</si>
  <si>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</si>
  <si>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</si>
  <si>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</si>
  <si>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</si>
  <si>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</si>
  <si>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</si>
  <si>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</si>
  <si>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</si>
  <si>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</si>
  <si>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</si>
  <si>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</si>
  <si>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000 1 05 03000 01 0000 110</t>
  </si>
  <si>
    <t>Единый сельскохозяйственный налог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</si>
  <si>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</si>
  <si>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</si>
  <si>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</si>
  <si>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</si>
  <si>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</si>
  <si>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</si>
  <si>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</si>
  <si>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</si>
  <si>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</si>
  <si>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</si>
  <si>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</si>
  <si>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</si>
  <si>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</si>
  <si>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</si>
  <si>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</si>
  <si>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</si>
  <si>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</si>
  <si>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</si>
  <si>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</si>
  <si>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</si>
  <si>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</si>
  <si>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</si>
  <si>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</si>
  <si>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</si>
  <si>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</si>
  <si>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</si>
  <si>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</si>
  <si>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</si>
  <si>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</si>
  <si>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</si>
  <si>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</si>
  <si>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</si>
  <si>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</si>
  <si>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</si>
  <si>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</si>
  <si>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</si>
  <si>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</si>
  <si>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000 1 09 07000 00 0000 110</t>
  </si>
  <si>
    <t>Прочие налоги и сборы (по отмененным местным налогам и сборам)</t>
  </si>
  <si>
    <t>000 1 09 07012 04 0000 110</t>
  </si>
  <si>
    <t>Налог на рекламу, мобилизуемый на территориях городских округов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</si>
  <si>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</si>
  <si>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</si>
  <si>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</si>
  <si>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</si>
  <si>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</si>
  <si>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</si>
  <si>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</si>
  <si>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</si>
  <si>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</si>
  <si>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</si>
  <si>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</si>
  <si>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</si>
  <si>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</si>
  <si>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</si>
  <si>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</si>
  <si>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</si>
  <si>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</si>
  <si>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</si>
  <si>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</si>
  <si>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</si>
  <si>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</si>
  <si>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</si>
  <si>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</si>
  <si>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</si>
  <si>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</si>
  <si>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</si>
  <si>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</si>
  <si>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</si>
  <si>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</si>
  <si>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</si>
  <si>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</si>
  <si>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</si>
  <si>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</si>
  <si>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</si>
  <si>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</si>
  <si>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</si>
  <si>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</si>
  <si>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</si>
  <si>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</si>
  <si>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</si>
  <si>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</si>
  <si>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</si>
  <si>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</si>
  <si>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</si>
  <si>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</si>
  <si>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</si>
  <si>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</si>
  <si>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</si>
  <si>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</si>
  <si>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</si>
  <si>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</si>
  <si>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</si>
  <si>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</si>
  <si>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</si>
  <si>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</si>
  <si>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</si>
  <si>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</si>
  <si>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</si>
  <si>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</si>
  <si>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</si>
  <si>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</si>
  <si>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</si>
  <si>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</si>
  <si>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</si>
  <si>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</si>
  <si>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</si>
  <si>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</si>
  <si>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</si>
  <si>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</si>
  <si>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</si>
  <si>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</si>
  <si>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</si>
  <si>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</si>
  <si>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</si>
  <si>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</si>
  <si>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</si>
  <si>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</si>
  <si>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</si>
  <si>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</si>
  <si>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</si>
  <si>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</si>
  <si>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</si>
  <si>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</si>
  <si>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</si>
  <si>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</si>
  <si>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</si>
  <si>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</si>
  <si>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</si>
  <si>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</si>
  <si>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</si>
  <si>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</si>
  <si>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</si>
  <si>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</si>
  <si>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</si>
  <si>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</si>
  <si>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</si>
  <si>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</si>
  <si>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</si>
  <si>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</si>
  <si>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</si>
  <si>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</si>
  <si>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</si>
  <si>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</si>
  <si>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Исполнение налоговых и неналоговых доходов бюджета Советского городского округа   за  2017 год</t>
  </si>
  <si>
    <t>Приложение № 2</t>
  </si>
  <si>
    <t>Исполнение безвозмездных поступлений за 2017 год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</si>
  <si>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</si>
  <si>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</si>
  <si>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</si>
  <si>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</si>
  <si>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</si>
  <si>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</si>
  <si>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</si>
  <si>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</t>
  </si>
  <si>
    <t>Прочие дотации бюджетам городских округов</t>
  </si>
  <si>
    <t>000 2 02 20000 00 0000 151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</si>
  <si>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</si>
  <si>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</si>
  <si>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Субсидии на мероприятия подпрограммы "Обеспечение жильем молодых семей" Федеральной целевой программы "Жилище" на 2015-2020 годы"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</si>
  <si>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</si>
  <si>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</si>
  <si>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</si>
  <si>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</si>
  <si>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</si>
  <si>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</si>
  <si>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</si>
  <si>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на решение вопросов местного значения в сфере жилищно-коммунального хозяйства 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</si>
  <si>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</si>
  <si>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</si>
  <si>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из резервного фонда Правительства КО (обеспечение бесперебойного проведения отопительного сезона 2017-2018 годов в целях оплаты поставленных топливно-энергетических ресурсов)</t>
  </si>
  <si>
    <t xml:space="preserve">000 2 02 30000 00 0000 151 </t>
  </si>
  <si>
    <t>Субвенции бюджетам бюджетной системы Российской Федерации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</si>
  <si>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</si>
  <si>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</si>
  <si>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</si>
  <si>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</si>
  <si>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</si>
  <si>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дополнительногообразования детей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</si>
  <si>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</si>
  <si>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</si>
  <si>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</si>
  <si>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</si>
  <si>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</si>
  <si>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000 2 02 49999 04 0000 151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</si>
  <si>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</si>
  <si>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</si>
  <si>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</si>
  <si>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Прочие безвозмездные поступления в бюджеты городских округов</t>
  </si>
  <si>
    <t>000 2 19 00000 00 0000 000</t>
  </si>
  <si>
    <t>Возврат остатков субсидий, субвенций и иных межбюджетных трансфертов,имеющих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</si>
  <si>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</si>
  <si>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№ 3</t>
  </si>
  <si>
    <t>РЗ</t>
  </si>
  <si>
    <t>Пр</t>
  </si>
  <si>
    <t>КЦСР</t>
  </si>
  <si>
    <t>КВР</t>
  </si>
  <si>
    <t>2017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</si>
  <si>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</si>
  <si>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</si>
  <si>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</si>
  <si>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</si>
  <si>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</si>
  <si>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</si>
  <si>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</si>
  <si>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</si>
  <si>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</si>
  <si>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</si>
  <si>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</si>
  <si>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</si>
  <si>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</si>
  <si>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</si>
  <si>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</si>
  <si>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</si>
  <si>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</si>
  <si>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</si>
  <si>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</si>
  <si>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</si>
  <si>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</si>
  <si>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</si>
  <si>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</si>
  <si>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</si>
  <si>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</si>
  <si>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</si>
  <si>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</si>
  <si>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</si>
  <si>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</si>
  <si>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</si>
  <si>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</si>
  <si>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</si>
  <si>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</si>
  <si>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0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</si>
  <si>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</si>
  <si>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</si>
  <si>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</si>
  <si>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03 0 51 70720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</si>
  <si>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</si>
  <si>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0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</si>
  <si>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</si>
  <si>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</si>
  <si>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</si>
  <si>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</si>
  <si>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</si>
  <si>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</si>
  <si>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</si>
  <si>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</si>
  <si>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Расходы на обеспечение выполнения функций казенными учреждениями</t>
  </si>
  <si>
    <t>09 1 Ц6 00590</t>
  </si>
  <si>
    <t>Программы муниципального образования</t>
  </si>
  <si>
    <t>22 1 77 00000</t>
  </si>
  <si>
    <t xml:space="preserve">Программа "Пожарная безопасность муниципального образования "Советский городской округ" на 2016 - 2018 годы" </t>
  </si>
  <si>
    <t>22 1 77 01000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</si>
  <si>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</si>
  <si>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</si>
  <si>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</si>
  <si>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</si>
  <si>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</si>
  <si>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</si>
  <si>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</si>
  <si>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</si>
  <si>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</si>
  <si>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</si>
  <si>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</si>
  <si>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Национальная оборона</t>
  </si>
  <si>
    <t>Мобилизационная подготовка экономики</t>
  </si>
  <si>
    <t>Программа "Мероприятия по мобилизационной подготовке в целях обеспечения обороны и безопасности муниципального образования "Советский городской округ" на 2017-2021 годы"</t>
  </si>
  <si>
    <t>22 1 77 16000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</si>
  <si>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</si>
  <si>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</si>
  <si>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</si>
  <si>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Программа "Профилактика правонарушений" на 2017-2019 г.г.</t>
  </si>
  <si>
    <t>22 1 77 02000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</si>
  <si>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</si>
  <si>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</si>
  <si>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</si>
  <si>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</si>
  <si>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</si>
  <si>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</si>
  <si>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>22 1 И7 12090</t>
  </si>
  <si>
    <t>Дорожное хозяйство (дорожные фонды)</t>
  </si>
  <si>
    <t>09</t>
  </si>
  <si>
    <t xml:space="preserve">Субсидии на капитальный ремонт автомобильных дорог общего пользования местного значения и искусственных сооружений на них в населенных пунктах КО </t>
  </si>
  <si>
    <t>221 07 S1220</t>
  </si>
  <si>
    <t>Программа "Ремонт и содержание дорог и мостов в муниципальном образовании "Советский городской округ" на 2014-2018 годы"</t>
  </si>
  <si>
    <t>22 1 77 07000</t>
  </si>
  <si>
    <t>Другие вопросы  в области национальной экономики</t>
  </si>
  <si>
    <t>12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</si>
  <si>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гг.""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</si>
  <si>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</si>
  <si>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</si>
  <si>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2016-2018 годы</t>
  </si>
  <si>
    <t>22 1 77 18000</t>
  </si>
  <si>
    <t>Жилищно-коммунальное хозяйство</t>
  </si>
  <si>
    <t>05</t>
  </si>
  <si>
    <t>Жилищное хозяйство</t>
  </si>
  <si>
    <t>Субсидии на проведение капитального ремонта многоквартирных домов</t>
  </si>
  <si>
    <t>06 1 В2 71350</t>
  </si>
  <si>
    <t>Резервный фонд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</si>
  <si>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</si>
  <si>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</si>
  <si>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</si>
  <si>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 xml:space="preserve">Муниципальная адресная программа "Проведение капитального ремонта многоквартирных домов на 2016-2044 годы" </t>
  </si>
  <si>
    <t>22 1 77 28000</t>
  </si>
  <si>
    <t>Коммунальное хозяйство</t>
  </si>
  <si>
    <t>Расходы на строительство газораспределительных сетей низкого давления и газопроводов-вводов к жилым домам по ул. Липовой, ул. Садовой, ул. Ореховой, ул. Толбухина, ул. Малиновой,ул. Вишневой, ул. П. Морозова</t>
  </si>
  <si>
    <t>06 И В4 94035</t>
  </si>
  <si>
    <t>Расходы на строительство газопроводов высокого, среднего и низкого давления для обеспечения развития инфраструктуры и предприятий в г. Советске</t>
  </si>
  <si>
    <t>06 И В4 94040</t>
  </si>
  <si>
    <t>Обеспечение мероприятий по модернизации систем коммунальной инфраструктуры</t>
  </si>
  <si>
    <t>06 И В8 09505</t>
  </si>
  <si>
    <t>06 И В8 09605</t>
  </si>
  <si>
    <t>Программа комплексного развития коммунальной инфраструктуры муниципального образования "Советский городской округ" на 2012-2017 годы</t>
  </si>
  <si>
    <t>22 1 77 10000</t>
  </si>
  <si>
    <t>Расходы за счет резервного фонда Правительства КО</t>
  </si>
  <si>
    <t>99 2 00 21910</t>
  </si>
  <si>
    <t>Благоустройство</t>
  </si>
  <si>
    <t>Программа "Формирование современной городской среды муниципального образования "Советский городской округ"</t>
  </si>
  <si>
    <t>22 1 17 R5550</t>
  </si>
  <si>
    <t>22 1 17 L5550</t>
  </si>
  <si>
    <t>22 1 77 17000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</si>
  <si>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</si>
  <si>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</si>
  <si>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</si>
  <si>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</si>
  <si>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</si>
  <si>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</si>
  <si>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</si>
  <si>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</si>
  <si>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Расходы за счет резервного фонда Правительства Калининградской области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</si>
  <si>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</si>
  <si>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</si>
  <si>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</si>
  <si>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</si>
  <si>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"Социальная поддержка отдельных категорий граждан МО "Советский городской округ" на 2016-2018 годы"</t>
  </si>
  <si>
    <t>22 1 77 05000</t>
  </si>
  <si>
    <t xml:space="preserve">Программа "Пожарная безопасность муниципального образования "Советский городской округ" на 2016-2018 годы" 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</si>
  <si>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</si>
  <si>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</si>
  <si>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2014-2017 годы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</si>
  <si>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</si>
  <si>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</si>
  <si>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</si>
  <si>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</si>
  <si>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2016-2018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</si>
  <si>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</si>
  <si>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</si>
  <si>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</si>
  <si>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</si>
  <si>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2015 -2017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</si>
  <si>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</si>
  <si>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</si>
  <si>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</si>
  <si>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Программа "Комплексное развитие социальной инфраструктуры муниципального образования "Советский городской округ"</t>
  </si>
  <si>
    <t>22 1 21 L0279</t>
  </si>
  <si>
    <t>22 1 21 R0279</t>
  </si>
  <si>
    <t>Общее образование</t>
  </si>
  <si>
    <t>22 1 77 27030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</si>
  <si>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</si>
  <si>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</si>
  <si>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</si>
  <si>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</si>
  <si>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</si>
  <si>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</si>
  <si>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</si>
  <si>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</si>
  <si>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</si>
  <si>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</si>
  <si>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</si>
  <si>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</si>
  <si>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</si>
  <si>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03 4 70 71140</t>
  </si>
  <si>
    <t xml:space="preserve">Программа "Профилактика правонарушений" на 2017-2019 г.г.  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</si>
  <si>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</si>
  <si>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</si>
  <si>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</si>
  <si>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</si>
  <si>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22 1 77 27000</t>
  </si>
  <si>
    <t>Культура, кинематография</t>
  </si>
  <si>
    <t>08</t>
  </si>
  <si>
    <t>Культура</t>
  </si>
  <si>
    <t>Субсидии на поддержку отрасли культуры</t>
  </si>
  <si>
    <t>04 3 94 R5190</t>
  </si>
  <si>
    <t>Программа "Развитие культуры в муниципальном образовании "Советский городской округ" на 2014-2018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</si>
  <si>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</si>
  <si>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</si>
  <si>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</si>
  <si>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</si>
  <si>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</si>
  <si>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</si>
  <si>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</si>
  <si>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</si>
  <si>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</si>
  <si>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 xml:space="preserve"> 22 1 7И 29000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</si>
  <si>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</si>
  <si>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</si>
  <si>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</si>
  <si>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</si>
  <si>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</si>
  <si>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</si>
  <si>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</si>
  <si>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</si>
  <si>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</si>
  <si>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</si>
  <si>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</si>
  <si>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</si>
  <si>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</si>
  <si>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</si>
  <si>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</si>
  <si>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</si>
  <si>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</si>
  <si>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</si>
  <si>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</si>
  <si>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22 1 06 R0200</t>
  </si>
  <si>
    <t>22 1 06 L0200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</si>
  <si>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2015 - 2017 годы"</t>
  </si>
  <si>
    <t>22 1 77 13000</t>
  </si>
  <si>
    <t>22 1 13 L0273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</si>
  <si>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</si>
  <si>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</si>
  <si>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</si>
  <si>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</si>
  <si>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</si>
  <si>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</si>
  <si>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</si>
  <si>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</si>
  <si>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</si>
  <si>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</si>
  <si>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</si>
  <si>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</si>
  <si>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</si>
  <si>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</si>
  <si>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</si>
  <si>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</si>
  <si>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</si>
  <si>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</si>
  <si>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</si>
  <si>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 xml:space="preserve">Субсидии на мероприятия гос. программы РФ "Доступная среда" (адаптация спортивных организаций и прилегающей к ним территории с учетом доступности для инвалидов) </t>
  </si>
  <si>
    <t>22 1 13 R0273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</si>
  <si>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</si>
  <si>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</si>
  <si>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</t>
  </si>
  <si>
    <t>22 1 77 03000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</si>
  <si>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</si>
  <si>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</si>
  <si>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</si>
  <si>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</si>
  <si>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</si>
  <si>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</si>
  <si>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0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</si>
  <si>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</si>
  <si>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</si>
  <si>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</si>
  <si>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</si>
  <si>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</si>
  <si>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</si>
  <si>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</si>
  <si>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</si>
  <si>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r>
      <t xml:space="preserve">     Исполнение расходов бюджета </t>
    </r>
    <r>
      <rPr>
        <b/>
        <sz val="12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по разделам и подразделам, целевым статьям и видам  расходов классификации расходов бюджета                                                                   за 2017 год                                                                                           </t>
    </r>
  </si>
  <si>
    <t>Исполнение по источникам финансирования  дефицита бюджета</t>
  </si>
  <si>
    <t xml:space="preserve"> Советского городского округа </t>
  </si>
  <si>
    <t xml:space="preserve"> в 2017 году</t>
  </si>
  <si>
    <t>Код</t>
  </si>
  <si>
    <t xml:space="preserve">Наименование </t>
  </si>
  <si>
    <t>Сумма                      (тыс.руб.)</t>
  </si>
  <si>
    <t>Бюджетные кредиты, полученные от бюджетов бюджетной системы</t>
  </si>
  <si>
    <t>510 01 03 01 00 04 0000 710</t>
  </si>
  <si>
    <t xml:space="preserve">Получение кредитов  от других бюджетов бюджетной системы Российской Федерации  в валюте Российской Федерации </t>
  </si>
  <si>
    <t>510 01 03 01 00 04 0000 810</t>
  </si>
  <si>
    <t xml:space="preserve">Погашение кредитов, полученных  от других бюджетов бюджетной системы Российской Федерации  в валюте Российской Федерации </t>
  </si>
  <si>
    <t>Кредиты, полученные в валюте Российской Федерации от кредитных организаций</t>
  </si>
  <si>
    <t>510 01 02 00 00 04 0000 710</t>
  </si>
  <si>
    <t xml:space="preserve">Получение кредитов   от кредитных организаций в валюте Российской Федерации  </t>
  </si>
  <si>
    <t>510 01 02 00 00 04 0000 810</t>
  </si>
  <si>
    <t xml:space="preserve">Погашение кредитов, полученных  от кредитных организаций в валюте Российской Федерации  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</si>
  <si>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</si>
  <si>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</si>
  <si>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 городского округа, если исполнение гарантом муниципальных гарантий ведет к возникновению регрессного требования гаранта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</si>
  <si>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</si>
  <si>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</si>
  <si>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местного бюджета в валюте Российской Федерации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</si>
  <si>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</si>
  <si>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</si>
  <si>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</si>
  <si>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№ 4</t>
  </si>
  <si>
    <t>Исполнение по ведомственной структуре расходов бюджета Советского городского округа</t>
  </si>
  <si>
    <t xml:space="preserve"> за 2017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</si>
  <si>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</si>
  <si>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</si>
  <si>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</si>
  <si>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</si>
  <si>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</si>
  <si>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</si>
  <si>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</si>
  <si>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</si>
  <si>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 работ и услуг для обеспечения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</si>
  <si>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</si>
  <si>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</si>
  <si>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</si>
  <si>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Реализиция государственных функций, связанных с общегосударственным управлением  </t>
  </si>
  <si>
    <t>22 1 77  01000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</si>
  <si>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</si>
  <si>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</si>
  <si>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Целевые программы муниципальных образований</t>
  </si>
  <si>
    <t>Программа "Профилактика правонарушений"на 2017-2019г.г.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</si>
  <si>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</si>
  <si>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22 1 07 S1220</t>
  </si>
  <si>
    <t>Программа "Ремонт и содержание дорог и мостов в муниципальном образовании "Советский городской округ" на 2014 - 2018годы"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</si>
  <si>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</si>
  <si>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</si>
  <si>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</si>
  <si>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</si>
  <si>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Муниципальная адресная программа "Проведение капитального ремонтамногоквартирных домов на 2016-2044 годы"</t>
  </si>
  <si>
    <t xml:space="preserve">Расходы на строительство газораспределительных сетей низкого давления и газопроводов-вводов к жилым домам по ул. Липовой, ул. Садовой, ул. Ореховой, ул. Толбухина, ул. Малиновой, ул. Вишневой, ул. П. Морозова 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</si>
  <si>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</si>
  <si>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Расходы за счет средств резервного фонда Правительства КО</t>
  </si>
  <si>
    <t>Расходы по содержанию города (содержание города)</t>
  </si>
  <si>
    <t>Расходы за счет резервногофонда Правительства Калининградской области</t>
  </si>
  <si>
    <t>22 1  77 11000</t>
  </si>
  <si>
    <t>Программа конкретных дел благоустройства территории муниципального образования "Советский городской округ" на 2014-2017 годы</t>
  </si>
  <si>
    <t>Программа природоохранных мероприятий на территории муниципального образования "Советский городской округ"</t>
  </si>
  <si>
    <t>Программа "Развитие образования в Советском городском округе на 2015-2017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</si>
  <si>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</si>
  <si>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Молодежная политика</t>
  </si>
  <si>
    <t>Оздоровление детей за счет средств областного бюджета</t>
  </si>
  <si>
    <t>Программа "Профилактика правонарушений" на 2017-2019 г.г.  (трудоустройство   несовершеннолетних в летний период)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</si>
  <si>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</si>
  <si>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</si>
  <si>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</si>
  <si>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</si>
  <si>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2015-2017гг."</t>
  </si>
  <si>
    <t>Другие вопросы в области социальной политики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</si>
  <si>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</si>
  <si>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</si>
  <si>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</si>
  <si>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</si>
  <si>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</si>
  <si>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</si>
  <si>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</si>
  <si>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22 1  77 00000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</si>
  <si>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</si>
  <si>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</si>
  <si>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</si>
  <si>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Приложение 5</t>
  </si>
  <si>
    <t>000 1 13 01994 04 0000 130</t>
  </si>
  <si>
    <t>000 2 02 15001 04 0000 151</t>
  </si>
  <si>
    <t>000 2 02 19999 04 0000 151</t>
  </si>
  <si>
    <t>000 2 02 20041 04 0000 151</t>
  </si>
  <si>
    <t>000 2 02 20051 04 0050 151</t>
  </si>
  <si>
    <t>000 2 02 20077 04 0000 151</t>
  </si>
  <si>
    <t>000 2 02 20300 04 0000 151</t>
  </si>
  <si>
    <t>000 2 02 20301 04 0000 151</t>
  </si>
  <si>
    <t>000 2 02 20303 04 0000 151</t>
  </si>
  <si>
    <t>000 2 02 25027 04 0000151</t>
  </si>
  <si>
    <t>000 2 02 25519 04 0000 151</t>
  </si>
  <si>
    <t>000 2 02 25555 04 0000 151</t>
  </si>
  <si>
    <t>000 2 02 29999 04 0000 151</t>
  </si>
  <si>
    <t>000 2 02 30024 04 0000 151</t>
  </si>
  <si>
    <t>000 2 02 30027 04 0000 151</t>
  </si>
  <si>
    <t>000 2 02 35930 04 0000 151</t>
  </si>
  <si>
    <t>000 2 07 04050 04  0000 180</t>
  </si>
  <si>
    <t>000 2 19 60010 04 0000 151</t>
  </si>
  <si>
    <t>000 2 02 40000 00 0000 151</t>
  </si>
  <si>
    <t xml:space="preserve">                                                                                    от " 27 " июня 2018 г. № 279</t>
  </si>
  <si>
    <r>
      <t xml:space="preserve">                                                                              от "</t>
    </r>
    <r>
      <rPr>
        <u/>
        <sz val="10"/>
        <rFont val="Times New Roman"/>
        <family val="1"/>
        <charset val="204"/>
      </rPr>
      <t xml:space="preserve"> 27 </t>
    </r>
    <r>
      <rPr>
        <sz val="10"/>
        <rFont val="Times New Roman"/>
        <family val="1"/>
      </rPr>
      <t>" июня 2018 г. № 279</t>
    </r>
  </si>
  <si>
    <t xml:space="preserve">                                                                                   от " 27 " июня 2018 г. № 279</t>
  </si>
  <si>
    <t xml:space="preserve">                                                                                  от " 27 " июня 2018 г. № 279</t>
  </si>
  <si>
    <r>
      <t xml:space="preserve">                                                 от "</t>
    </r>
    <r>
      <rPr>
        <u/>
        <sz val="10"/>
        <rFont val="Times New Roman"/>
        <family val="1"/>
        <charset val="204"/>
      </rPr>
      <t xml:space="preserve"> 27 </t>
    </r>
    <r>
      <rPr>
        <sz val="10"/>
        <rFont val="Times New Roman"/>
        <family val="1"/>
      </rPr>
      <t>"  июня 2018 г. № 279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</si>
</sst>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u/>
      <sz val="10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</cellStyleXfs>
  <cellXfs count="388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3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wrapText="1"/>
    </xf>
    <xf numFmtId="0" fontId="4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1" fillId="0" borderId="0" xfId="2" applyFont="1" applyFill="1" applyBorder="1"/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3" fillId="0" borderId="2" xfId="2" applyFont="1" applyFill="1" applyBorder="1" applyAlignment="1">
      <alignment horizontal="left" wrapText="1"/>
    </xf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15" fillId="0" borderId="0" xfId="2" applyFont="1" applyFill="1" applyBorder="1"/>
    <xf numFmtId="0" fontId="7" fillId="0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4" fontId="1" fillId="0" borderId="0" xfId="2" applyNumberFormat="1" applyFont="1" applyFill="1" applyBorder="1"/>
    <xf numFmtId="0" fontId="11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Continuous"/>
    </xf>
    <xf numFmtId="0" fontId="8" fillId="0" borderId="2" xfId="2" applyFont="1" applyBorder="1" applyAlignment="1">
      <alignment wrapText="1"/>
    </xf>
    <xf numFmtId="4" fontId="11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4" fontId="4" fillId="0" borderId="2" xfId="2" applyNumberFormat="1" applyFont="1" applyFill="1" applyBorder="1" applyAlignment="1">
      <alignment horizontal="center"/>
    </xf>
    <xf numFmtId="4" fontId="4" fillId="0" borderId="0" xfId="2" applyNumberFormat="1" applyFont="1" applyFill="1" applyBorder="1"/>
    <xf numFmtId="0" fontId="15" fillId="0" borderId="0" xfId="1" applyFont="1" applyFill="1" applyAlignment="1">
      <alignment horizontal="right"/>
    </xf>
    <xf numFmtId="4" fontId="15" fillId="0" borderId="0" xfId="1" applyNumberFormat="1" applyFont="1" applyFill="1" applyAlignment="1">
      <alignment horizontal="right"/>
    </xf>
    <xf numFmtId="0" fontId="15" fillId="0" borderId="0" xfId="1" applyFont="1" applyFill="1"/>
    <xf numFmtId="0" fontId="19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0" fillId="0" borderId="2" xfId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3" fontId="20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1" fillId="0" borderId="2" xfId="1" applyFont="1" applyFill="1" applyBorder="1" applyAlignment="1">
      <alignment horizontal="left" wrapText="1"/>
    </xf>
    <xf numFmtId="49" fontId="21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5" fillId="0" borderId="2" xfId="1" applyFont="1" applyFill="1" applyBorder="1" applyAlignment="1">
      <alignment horizontal="left" wrapText="1"/>
    </xf>
    <xf numFmtId="49" fontId="15" fillId="0" borderId="2" xfId="1" applyNumberFormat="1" applyFont="1" applyFill="1" applyBorder="1" applyAlignment="1">
      <alignment horizontal="center" wrapText="1"/>
    </xf>
    <xf numFmtId="4" fontId="15" fillId="0" borderId="2" xfId="1" applyNumberFormat="1" applyFont="1" applyFill="1" applyBorder="1" applyAlignment="1">
      <alignment horizontal="center"/>
    </xf>
    <xf numFmtId="0" fontId="21" fillId="0" borderId="0" xfId="1" applyFont="1" applyFill="1"/>
    <xf numFmtId="49" fontId="15" fillId="0" borderId="2" xfId="1" applyNumberFormat="1" applyFont="1" applyFill="1" applyBorder="1" applyAlignment="1">
      <alignment horizontal="center"/>
    </xf>
    <xf numFmtId="49" fontId="15" fillId="0" borderId="3" xfId="1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1" fillId="0" borderId="2" xfId="1" applyNumberFormat="1" applyFont="1" applyFill="1" applyBorder="1" applyAlignment="1">
      <alignment horizontal="center"/>
    </xf>
    <xf numFmtId="49" fontId="21" fillId="0" borderId="3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0" fontId="21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/>
    </xf>
    <xf numFmtId="0" fontId="15" fillId="0" borderId="2" xfId="1" applyFont="1" applyFill="1" applyBorder="1" applyAlignment="1">
      <alignment horizontal="left" wrapText="1" shrinkToFit="1"/>
    </xf>
    <xf numFmtId="0" fontId="13" fillId="0" borderId="2" xfId="1" applyFont="1" applyFill="1" applyBorder="1" applyAlignment="1">
      <alignment horizontal="left"/>
    </xf>
    <xf numFmtId="0" fontId="15" fillId="0" borderId="2" xfId="1" applyFont="1" applyFill="1" applyBorder="1" applyAlignment="1">
      <alignment wrapText="1" shrinkToFit="1"/>
    </xf>
    <xf numFmtId="0" fontId="22" fillId="0" borderId="0" xfId="1" applyFont="1" applyFill="1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4" fontId="15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 wrapText="1"/>
    </xf>
    <xf numFmtId="0" fontId="23" fillId="0" borderId="2" xfId="1" applyFont="1" applyFill="1" applyBorder="1" applyAlignment="1">
      <alignment horizontal="left"/>
    </xf>
    <xf numFmtId="49" fontId="23" fillId="0" borderId="2" xfId="1" applyNumberFormat="1" applyFont="1" applyFill="1" applyBorder="1" applyAlignment="1">
      <alignment horizontal="center"/>
    </xf>
    <xf numFmtId="4" fontId="23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4" fontId="21" fillId="0" borderId="2" xfId="1" applyNumberFormat="1" applyFont="1" applyFill="1" applyBorder="1" applyAlignment="1">
      <alignment horizontal="center" wrapText="1"/>
    </xf>
    <xf numFmtId="0" fontId="24" fillId="0" borderId="0" xfId="1" applyFont="1" applyFill="1"/>
    <xf numFmtId="0" fontId="25" fillId="0" borderId="0" xfId="1" applyFont="1" applyFill="1"/>
    <xf numFmtId="0" fontId="23" fillId="0" borderId="2" xfId="1" applyFont="1" applyFill="1" applyBorder="1" applyAlignment="1">
      <alignment horizontal="left" wrapText="1"/>
    </xf>
    <xf numFmtId="49" fontId="23" fillId="0" borderId="2" xfId="1" applyNumberFormat="1" applyFont="1" applyFill="1" applyBorder="1" applyAlignment="1">
      <alignment horizontal="center" wrapText="1"/>
    </xf>
    <xf numFmtId="0" fontId="26" fillId="0" borderId="0" xfId="1" applyFont="1" applyFill="1"/>
    <xf numFmtId="0" fontId="27" fillId="0" borderId="0" xfId="1" applyFont="1" applyFill="1"/>
    <xf numFmtId="0" fontId="21" fillId="0" borderId="4" xfId="1" applyFont="1" applyFill="1" applyBorder="1" applyAlignment="1">
      <alignment horizontal="left" wrapText="1"/>
    </xf>
    <xf numFmtId="49" fontId="13" fillId="0" borderId="3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left" wrapText="1"/>
    </xf>
    <xf numFmtId="49" fontId="11" fillId="0" borderId="3" xfId="1" applyNumberFormat="1" applyFont="1" applyFill="1" applyBorder="1" applyAlignment="1">
      <alignment horizontal="center" wrapText="1"/>
    </xf>
    <xf numFmtId="49" fontId="11" fillId="0" borderId="3" xfId="1" applyNumberFormat="1" applyFont="1" applyFill="1" applyBorder="1" applyAlignment="1">
      <alignment horizontal="center"/>
    </xf>
    <xf numFmtId="0" fontId="28" fillId="0" borderId="0" xfId="1" applyFont="1" applyFill="1"/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/>
    </xf>
    <xf numFmtId="0" fontId="29" fillId="0" borderId="0" xfId="1" applyFont="1" applyFill="1"/>
    <xf numFmtId="0" fontId="15" fillId="0" borderId="4" xfId="1" applyFont="1" applyFill="1" applyBorder="1" applyAlignment="1">
      <alignment horizontal="left" wrapText="1"/>
    </xf>
    <xf numFmtId="49" fontId="15" fillId="0" borderId="3" xfId="1" applyNumberFormat="1" applyFont="1" applyFill="1" applyBorder="1" applyAlignment="1">
      <alignment horizontal="center" wrapText="1"/>
    </xf>
    <xf numFmtId="0" fontId="30" fillId="0" borderId="0" xfId="1" applyFont="1" applyFill="1"/>
    <xf numFmtId="49" fontId="13" fillId="0" borderId="3" xfId="1" applyNumberFormat="1" applyFont="1" applyFill="1" applyBorder="1" applyAlignment="1">
      <alignment horizontal="center" wrapText="1"/>
    </xf>
    <xf numFmtId="0" fontId="31" fillId="0" borderId="0" xfId="1" applyFont="1" applyFill="1"/>
    <xf numFmtId="49" fontId="13" fillId="0" borderId="5" xfId="1" applyNumberFormat="1" applyFont="1" applyFill="1" applyBorder="1" applyAlignment="1">
      <alignment horizontal="center"/>
    </xf>
    <xf numFmtId="49" fontId="13" fillId="0" borderId="6" xfId="1" applyNumberFormat="1" applyFont="1" applyFill="1" applyBorder="1" applyAlignment="1">
      <alignment horizontal="center"/>
    </xf>
    <xf numFmtId="0" fontId="32" fillId="0" borderId="2" xfId="1" applyFont="1" applyFill="1" applyBorder="1" applyAlignment="1">
      <alignment horizontal="left"/>
    </xf>
    <xf numFmtId="49" fontId="32" fillId="0" borderId="5" xfId="1" applyNumberFormat="1" applyFont="1" applyFill="1" applyBorder="1" applyAlignment="1">
      <alignment horizontal="center"/>
    </xf>
    <xf numFmtId="49" fontId="32" fillId="0" borderId="2" xfId="1" applyNumberFormat="1" applyFont="1" applyFill="1" applyBorder="1" applyAlignment="1">
      <alignment horizontal="center" wrapText="1"/>
    </xf>
    <xf numFmtId="4" fontId="32" fillId="0" borderId="2" xfId="1" applyNumberFormat="1" applyFont="1" applyFill="1" applyBorder="1" applyAlignment="1">
      <alignment horizontal="center" wrapText="1"/>
    </xf>
    <xf numFmtId="0" fontId="33" fillId="0" borderId="0" xfId="1" applyFont="1" applyFill="1"/>
    <xf numFmtId="0" fontId="21" fillId="0" borderId="2" xfId="1" applyFont="1" applyFill="1" applyBorder="1" applyAlignment="1">
      <alignment horizontal="left" wrapText="1" shrinkToFit="1"/>
    </xf>
    <xf numFmtId="49" fontId="21" fillId="0" borderId="5" xfId="1" applyNumberFormat="1" applyFont="1" applyFill="1" applyBorder="1" applyAlignment="1">
      <alignment horizontal="center"/>
    </xf>
    <xf numFmtId="49" fontId="15" fillId="0" borderId="5" xfId="1" applyNumberFormat="1" applyFont="1" applyFill="1" applyBorder="1" applyAlignment="1">
      <alignment horizontal="center"/>
    </xf>
    <xf numFmtId="0" fontId="34" fillId="0" borderId="0" xfId="1" applyFont="1" applyFill="1"/>
    <xf numFmtId="0" fontId="9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left" wrapText="1" shrinkToFi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/>
    </xf>
    <xf numFmtId="0" fontId="21" fillId="0" borderId="2" xfId="1" applyFont="1" applyFill="1" applyBorder="1" applyAlignment="1">
      <alignment wrapText="1"/>
    </xf>
    <xf numFmtId="0" fontId="20" fillId="0" borderId="2" xfId="1" applyFont="1" applyFill="1" applyBorder="1" applyAlignment="1">
      <alignment horizontal="left" wrapText="1"/>
    </xf>
    <xf numFmtId="0" fontId="13" fillId="0" borderId="2" xfId="1" applyFont="1" applyFill="1" applyBorder="1" applyAlignment="1">
      <alignment wrapText="1"/>
    </xf>
    <xf numFmtId="0" fontId="23" fillId="0" borderId="0" xfId="1" applyFont="1" applyFill="1"/>
    <xf numFmtId="0" fontId="35" fillId="0" borderId="0" xfId="1" applyFont="1" applyFill="1"/>
    <xf numFmtId="0" fontId="7" fillId="0" borderId="0" xfId="1" applyFont="1" applyFill="1"/>
    <xf numFmtId="0" fontId="36" fillId="0" borderId="0" xfId="1" applyFont="1" applyFill="1"/>
    <xf numFmtId="0" fontId="15" fillId="0" borderId="2" xfId="1" applyFont="1" applyFill="1" applyBorder="1" applyAlignment="1">
      <alignment horizontal="left"/>
    </xf>
    <xf numFmtId="49" fontId="15" fillId="0" borderId="0" xfId="1" applyNumberFormat="1" applyFont="1" applyFill="1" applyAlignment="1">
      <alignment horizontal="center"/>
    </xf>
    <xf numFmtId="4" fontId="15" fillId="0" borderId="0" xfId="1" applyNumberFormat="1" applyFont="1" applyFill="1"/>
    <xf numFmtId="0" fontId="1" fillId="0" borderId="0" xfId="0" applyFont="1" applyFill="1" applyAlignment="1">
      <alignment horizontal="right"/>
    </xf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0" xfId="4" applyFont="1"/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wrapText="1"/>
    </xf>
    <xf numFmtId="4" fontId="9" fillId="0" borderId="0" xfId="3" applyNumberFormat="1" applyFont="1" applyBorder="1" applyAlignment="1">
      <alignment wrapText="1"/>
    </xf>
    <xf numFmtId="0" fontId="15" fillId="0" borderId="2" xfId="3" applyFont="1" applyBorder="1"/>
    <xf numFmtId="0" fontId="15" fillId="0" borderId="2" xfId="3" applyFont="1" applyBorder="1" applyAlignment="1">
      <alignment wrapText="1"/>
    </xf>
    <xf numFmtId="4" fontId="15" fillId="0" borderId="2" xfId="3" applyNumberFormat="1" applyFont="1" applyBorder="1"/>
    <xf numFmtId="4" fontId="15" fillId="0" borderId="0" xfId="3" applyNumberFormat="1" applyFont="1" applyBorder="1"/>
    <xf numFmtId="4" fontId="9" fillId="0" borderId="2" xfId="3" applyNumberFormat="1" applyFont="1" applyBorder="1"/>
    <xf numFmtId="4" fontId="9" fillId="0" borderId="0" xfId="3" applyNumberFormat="1" applyFont="1" applyBorder="1"/>
    <xf numFmtId="0" fontId="15" fillId="0" borderId="3" xfId="3" applyFont="1" applyBorder="1" applyAlignment="1">
      <alignment wrapText="1"/>
    </xf>
    <xf numFmtId="4" fontId="15" fillId="0" borderId="2" xfId="3" applyNumberFormat="1" applyFont="1" applyFill="1" applyBorder="1"/>
    <xf numFmtId="4" fontId="15" fillId="0" borderId="0" xfId="3" applyNumberFormat="1" applyFont="1" applyFill="1" applyBorder="1"/>
    <xf numFmtId="0" fontId="9" fillId="0" borderId="4" xfId="3" applyFont="1" applyBorder="1" applyAlignment="1">
      <alignment wrapText="1"/>
    </xf>
    <xf numFmtId="4" fontId="9" fillId="0" borderId="2" xfId="3" applyNumberFormat="1" applyFont="1" applyFill="1" applyBorder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1" fillId="0" borderId="0" xfId="0" applyFont="1" applyFill="1" applyAlignment="1"/>
    <xf numFmtId="0" fontId="16" fillId="0" borderId="0" xfId="1" applyFont="1" applyFill="1" applyBorder="1" applyAlignment="1">
      <alignment horizontal="center" wrapText="1" shrinkToFit="1"/>
    </xf>
    <xf numFmtId="0" fontId="16" fillId="0" borderId="1" xfId="1" applyFont="1" applyFill="1" applyBorder="1" applyAlignment="1">
      <alignment horizontal="center" wrapText="1" shrinkToFit="1"/>
    </xf>
    <xf numFmtId="164" fontId="16" fillId="0" borderId="0" xfId="1" applyNumberFormat="1" applyFont="1" applyFill="1" applyBorder="1" applyAlignment="1">
      <alignment horizontal="center" wrapText="1" shrinkToFit="1"/>
    </xf>
    <xf numFmtId="0" fontId="1" fillId="0" borderId="0" xfId="1" applyFont="1" applyFill="1" applyAlignment="1"/>
    <xf numFmtId="0" fontId="16" fillId="0" borderId="2" xfId="1" applyFont="1" applyFill="1" applyBorder="1" applyAlignment="1">
      <alignment horizontal="center" vertical="center" wrapText="1" shrinkToFit="1"/>
    </xf>
    <xf numFmtId="49" fontId="16" fillId="0" borderId="2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left" wrapText="1"/>
    </xf>
    <xf numFmtId="0" fontId="11" fillId="0" borderId="10" xfId="1" applyFont="1" applyFill="1" applyBorder="1" applyAlignment="1">
      <alignment horizontal="center" wrapText="1" shrinkToFit="1"/>
    </xf>
    <xf numFmtId="49" fontId="11" fillId="0" borderId="10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2" xfId="1" applyFont="1" applyFill="1" applyBorder="1" applyAlignment="1">
      <alignment horizontal="left"/>
    </xf>
    <xf numFmtId="0" fontId="16" fillId="0" borderId="13" xfId="1" applyFont="1" applyFill="1" applyBorder="1" applyAlignment="1">
      <alignment horizontal="center" vertical="center" wrapText="1" shrinkToFit="1"/>
    </xf>
    <xf numFmtId="49" fontId="11" fillId="0" borderId="13" xfId="1" applyNumberFormat="1" applyFont="1" applyFill="1" applyBorder="1" applyAlignment="1">
      <alignment horizontal="center"/>
    </xf>
    <xf numFmtId="164" fontId="11" fillId="0" borderId="14" xfId="1" applyNumberFormat="1" applyFont="1" applyFill="1" applyBorder="1" applyAlignment="1">
      <alignment horizontal="center"/>
    </xf>
    <xf numFmtId="0" fontId="9" fillId="0" borderId="12" xfId="1" applyFont="1" applyFill="1" applyBorder="1" applyAlignment="1">
      <alignment horizontal="left" wrapText="1"/>
    </xf>
    <xf numFmtId="49" fontId="9" fillId="0" borderId="13" xfId="1" applyNumberFormat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 wrapText="1"/>
    </xf>
    <xf numFmtId="164" fontId="9" fillId="0" borderId="14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1" fillId="0" borderId="12" xfId="1" applyFont="1" applyFill="1" applyBorder="1" applyAlignment="1">
      <alignment horizontal="left" wrapText="1"/>
    </xf>
    <xf numFmtId="49" fontId="38" fillId="0" borderId="13" xfId="1" applyNumberFormat="1" applyFont="1" applyFill="1" applyBorder="1" applyAlignment="1">
      <alignment horizontal="center"/>
    </xf>
    <xf numFmtId="49" fontId="21" fillId="0" borderId="13" xfId="1" applyNumberFormat="1" applyFont="1" applyFill="1" applyBorder="1" applyAlignment="1">
      <alignment horizontal="center" wrapText="1"/>
    </xf>
    <xf numFmtId="164" fontId="21" fillId="0" borderId="14" xfId="1" applyNumberFormat="1" applyFont="1" applyFill="1" applyBorder="1" applyAlignment="1">
      <alignment horizontal="center"/>
    </xf>
    <xf numFmtId="0" fontId="38" fillId="0" borderId="0" xfId="1" applyFont="1" applyFill="1" applyAlignment="1"/>
    <xf numFmtId="0" fontId="13" fillId="0" borderId="12" xfId="1" applyFont="1" applyFill="1" applyBorder="1" applyAlignment="1">
      <alignment horizontal="left" wrapText="1"/>
    </xf>
    <xf numFmtId="49" fontId="10" fillId="0" borderId="13" xfId="1" applyNumberFormat="1" applyFont="1" applyFill="1" applyBorder="1" applyAlignment="1">
      <alignment horizontal="center"/>
    </xf>
    <xf numFmtId="49" fontId="13" fillId="0" borderId="13" xfId="1" applyNumberFormat="1" applyFont="1" applyFill="1" applyBorder="1" applyAlignment="1">
      <alignment horizontal="center" wrapText="1"/>
    </xf>
    <xf numFmtId="164" fontId="13" fillId="0" borderId="14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5" fillId="0" borderId="12" xfId="1" applyFont="1" applyFill="1" applyBorder="1" applyAlignment="1">
      <alignment horizontal="left" wrapText="1"/>
    </xf>
    <xf numFmtId="49" fontId="1" fillId="0" borderId="13" xfId="1" applyNumberFormat="1" applyFont="1" applyFill="1" applyBorder="1" applyAlignment="1">
      <alignment horizontal="center"/>
    </xf>
    <xf numFmtId="49" fontId="15" fillId="0" borderId="13" xfId="1" applyNumberFormat="1" applyFont="1" applyFill="1" applyBorder="1" applyAlignment="1">
      <alignment horizontal="center" wrapText="1"/>
    </xf>
    <xf numFmtId="164" fontId="15" fillId="0" borderId="14" xfId="1" applyNumberFormat="1" applyFont="1" applyFill="1" applyBorder="1" applyAlignment="1">
      <alignment horizontal="center"/>
    </xf>
    <xf numFmtId="0" fontId="11" fillId="0" borderId="12" xfId="1" applyFont="1" applyFill="1" applyBorder="1" applyAlignment="1">
      <alignment horizontal="left" wrapText="1"/>
    </xf>
    <xf numFmtId="49" fontId="21" fillId="0" borderId="13" xfId="1" applyNumberFormat="1" applyFont="1" applyFill="1" applyBorder="1" applyAlignment="1">
      <alignment horizontal="center"/>
    </xf>
    <xf numFmtId="49" fontId="15" fillId="0" borderId="13" xfId="1" applyNumberFormat="1" applyFont="1" applyFill="1" applyBorder="1" applyAlignment="1">
      <alignment horizontal="center" vertical="center"/>
    </xf>
    <xf numFmtId="0" fontId="15" fillId="0" borderId="0" xfId="1" applyFont="1" applyFill="1" applyAlignment="1"/>
    <xf numFmtId="49" fontId="13" fillId="0" borderId="13" xfId="1" applyNumberFormat="1" applyFont="1" applyFill="1" applyBorder="1" applyAlignment="1">
      <alignment horizontal="center"/>
    </xf>
    <xf numFmtId="0" fontId="23" fillId="0" borderId="0" xfId="1" applyFont="1" applyFill="1" applyAlignment="1"/>
    <xf numFmtId="0" fontId="5" fillId="0" borderId="12" xfId="1" applyFont="1" applyFill="1" applyBorder="1" applyAlignment="1">
      <alignment wrapText="1" shrinkToFit="1"/>
    </xf>
    <xf numFmtId="0" fontId="11" fillId="0" borderId="12" xfId="1" applyFont="1" applyFill="1" applyBorder="1" applyAlignment="1">
      <alignment horizontal="left"/>
    </xf>
    <xf numFmtId="49" fontId="11" fillId="0" borderId="13" xfId="1" applyNumberFormat="1" applyFont="1" applyFill="1" applyBorder="1" applyAlignment="1">
      <alignment horizontal="center" wrapText="1"/>
    </xf>
    <xf numFmtId="49" fontId="7" fillId="0" borderId="13" xfId="1" applyNumberFormat="1" applyFont="1" applyFill="1" applyBorder="1" applyAlignment="1">
      <alignment horizontal="center" wrapText="1"/>
    </xf>
    <xf numFmtId="164" fontId="9" fillId="0" borderId="14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5" fillId="0" borderId="13" xfId="1" applyNumberFormat="1" applyFont="1" applyFill="1" applyBorder="1" applyAlignment="1">
      <alignment horizontal="center"/>
    </xf>
    <xf numFmtId="49" fontId="39" fillId="0" borderId="13" xfId="1" applyNumberFormat="1" applyFont="1" applyFill="1" applyBorder="1" applyAlignment="1">
      <alignment horizontal="center" wrapText="1"/>
    </xf>
    <xf numFmtId="0" fontId="21" fillId="0" borderId="12" xfId="1" applyFont="1" applyFill="1" applyBorder="1" applyAlignment="1">
      <alignment horizontal="left"/>
    </xf>
    <xf numFmtId="49" fontId="1" fillId="0" borderId="13" xfId="1" applyNumberFormat="1" applyFont="1" applyFill="1" applyBorder="1" applyAlignment="1">
      <alignment horizontal="center" wrapText="1"/>
    </xf>
    <xf numFmtId="0" fontId="16" fillId="0" borderId="0" xfId="1" applyFont="1" applyFill="1" applyAlignment="1"/>
    <xf numFmtId="0" fontId="13" fillId="0" borderId="12" xfId="1" applyFont="1" applyFill="1" applyBorder="1" applyAlignment="1">
      <alignment horizontal="left" wrapText="1" shrinkToFit="1"/>
    </xf>
    <xf numFmtId="0" fontId="11" fillId="0" borderId="0" xfId="1" applyFont="1" applyFill="1" applyAlignment="1"/>
    <xf numFmtId="0" fontId="15" fillId="0" borderId="12" xfId="1" applyFont="1" applyFill="1" applyBorder="1" applyAlignment="1">
      <alignment horizontal="left"/>
    </xf>
    <xf numFmtId="0" fontId="21" fillId="0" borderId="0" xfId="1" applyFont="1" applyFill="1" applyAlignment="1"/>
    <xf numFmtId="0" fontId="15" fillId="0" borderId="12" xfId="1" applyFont="1" applyFill="1" applyBorder="1" applyAlignment="1">
      <alignment wrapText="1" shrinkToFit="1"/>
    </xf>
    <xf numFmtId="0" fontId="8" fillId="0" borderId="12" xfId="1" applyFont="1" applyFill="1" applyBorder="1" applyAlignment="1">
      <alignment wrapText="1" shrinkToFit="1"/>
    </xf>
    <xf numFmtId="49" fontId="8" fillId="0" borderId="13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1" fillId="0" borderId="12" xfId="1" applyFont="1" applyFill="1" applyBorder="1" applyAlignment="1">
      <alignment wrapText="1" shrinkToFit="1"/>
    </xf>
    <xf numFmtId="0" fontId="8" fillId="0" borderId="12" xfId="1" applyFont="1" applyFill="1" applyBorder="1" applyAlignment="1">
      <alignment horizontal="left" wrapText="1"/>
    </xf>
    <xf numFmtId="49" fontId="8" fillId="0" borderId="13" xfId="1" applyNumberFormat="1" applyFont="1" applyFill="1" applyBorder="1" applyAlignment="1">
      <alignment horizontal="center" wrapText="1"/>
    </xf>
    <xf numFmtId="164" fontId="15" fillId="0" borderId="14" xfId="1" applyNumberFormat="1" applyFont="1" applyFill="1" applyBorder="1" applyAlignment="1">
      <alignment horizontal="center" wrapText="1"/>
    </xf>
    <xf numFmtId="0" fontId="39" fillId="0" borderId="0" xfId="1" applyFont="1" applyFill="1" applyAlignment="1"/>
    <xf numFmtId="49" fontId="40" fillId="0" borderId="13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horizontal="center" wrapText="1"/>
    </xf>
    <xf numFmtId="0" fontId="40" fillId="0" borderId="0" xfId="1" applyFont="1" applyFill="1" applyAlignment="1"/>
    <xf numFmtId="164" fontId="13" fillId="2" borderId="14" xfId="1" applyNumberFormat="1" applyFont="1" applyFill="1" applyBorder="1" applyAlignment="1">
      <alignment horizontal="center"/>
    </xf>
    <xf numFmtId="0" fontId="23" fillId="0" borderId="12" xfId="1" applyFont="1" applyFill="1" applyBorder="1" applyAlignment="1">
      <alignment horizontal="left"/>
    </xf>
    <xf numFmtId="49" fontId="23" fillId="0" borderId="13" xfId="1" applyNumberFormat="1" applyFont="1" applyFill="1" applyBorder="1" applyAlignment="1">
      <alignment horizontal="center"/>
    </xf>
    <xf numFmtId="164" fontId="23" fillId="0" borderId="14" xfId="1" applyNumberFormat="1" applyFont="1" applyFill="1" applyBorder="1" applyAlignment="1">
      <alignment horizontal="center"/>
    </xf>
    <xf numFmtId="164" fontId="21" fillId="0" borderId="14" xfId="1" applyNumberFormat="1" applyFont="1" applyFill="1" applyBorder="1" applyAlignment="1">
      <alignment horizontal="center" wrapText="1"/>
    </xf>
    <xf numFmtId="0" fontId="23" fillId="0" borderId="12" xfId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wrapText="1"/>
    </xf>
    <xf numFmtId="164" fontId="10" fillId="0" borderId="14" xfId="1" applyNumberFormat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/>
    </xf>
    <xf numFmtId="49" fontId="23" fillId="0" borderId="13" xfId="1" applyNumberFormat="1" applyFont="1" applyFill="1" applyBorder="1" applyAlignment="1">
      <alignment horizontal="center" wrapText="1"/>
    </xf>
    <xf numFmtId="49" fontId="40" fillId="0" borderId="13" xfId="1" applyNumberFormat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center" wrapText="1" shrinkToFit="1"/>
    </xf>
    <xf numFmtId="0" fontId="21" fillId="0" borderId="13" xfId="1" applyFont="1" applyFill="1" applyBorder="1" applyAlignment="1">
      <alignment horizontal="center" wrapText="1" shrinkToFit="1"/>
    </xf>
    <xf numFmtId="49" fontId="5" fillId="0" borderId="13" xfId="1" applyNumberFormat="1" applyFont="1" applyFill="1" applyBorder="1" applyAlignment="1">
      <alignment horizontal="center" wrapText="1"/>
    </xf>
    <xf numFmtId="0" fontId="9" fillId="0" borderId="12" xfId="1" applyFont="1" applyFill="1" applyBorder="1" applyAlignment="1">
      <alignment horizontal="left"/>
    </xf>
    <xf numFmtId="0" fontId="13" fillId="0" borderId="12" xfId="1" applyFont="1" applyFill="1" applyBorder="1" applyAlignment="1">
      <alignment wrapText="1" shrinkToFit="1"/>
    </xf>
    <xf numFmtId="0" fontId="13" fillId="0" borderId="12" xfId="1" applyFont="1" applyFill="1" applyBorder="1" applyAlignment="1">
      <alignment wrapText="1"/>
    </xf>
    <xf numFmtId="0" fontId="13" fillId="0" borderId="13" xfId="1" applyFont="1" applyFill="1" applyBorder="1" applyAlignment="1">
      <alignment horizontal="center" wrapText="1" shrinkToFit="1"/>
    </xf>
    <xf numFmtId="0" fontId="15" fillId="0" borderId="13" xfId="1" applyFont="1" applyFill="1" applyBorder="1" applyAlignment="1">
      <alignment horizontal="center" wrapText="1" shrinkToFit="1"/>
    </xf>
    <xf numFmtId="49" fontId="13" fillId="0" borderId="13" xfId="1" applyNumberFormat="1" applyFont="1" applyFill="1" applyBorder="1" applyAlignment="1">
      <alignment horizontal="center" wrapText="1" shrinkToFit="1"/>
    </xf>
    <xf numFmtId="164" fontId="13" fillId="0" borderId="14" xfId="1" applyNumberFormat="1" applyFont="1" applyFill="1" applyBorder="1" applyAlignment="1">
      <alignment horizontal="center" wrapText="1" shrinkToFit="1"/>
    </xf>
    <xf numFmtId="49" fontId="15" fillId="0" borderId="13" xfId="1" applyNumberFormat="1" applyFont="1" applyFill="1" applyBorder="1" applyAlignment="1">
      <alignment horizontal="center" wrapText="1" shrinkToFit="1"/>
    </xf>
    <xf numFmtId="164" fontId="15" fillId="0" borderId="14" xfId="1" applyNumberFormat="1" applyFont="1" applyFill="1" applyBorder="1" applyAlignment="1">
      <alignment horizontal="center" wrapText="1" shrinkToFit="1"/>
    </xf>
    <xf numFmtId="0" fontId="9" fillId="0" borderId="12" xfId="1" applyFont="1" applyFill="1" applyBorder="1" applyAlignment="1">
      <alignment wrapText="1" shrinkToFit="1"/>
    </xf>
    <xf numFmtId="0" fontId="13" fillId="0" borderId="15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wrapText="1"/>
    </xf>
    <xf numFmtId="164" fontId="11" fillId="0" borderId="14" xfId="1" applyNumberFormat="1" applyFont="1" applyFill="1" applyBorder="1" applyAlignment="1">
      <alignment horizontal="center" wrapText="1"/>
    </xf>
    <xf numFmtId="0" fontId="1" fillId="0" borderId="13" xfId="1" applyFont="1" applyFill="1" applyBorder="1" applyAlignment="1">
      <alignment horizontal="center" wrapText="1" shrinkToFit="1"/>
    </xf>
    <xf numFmtId="0" fontId="11" fillId="0" borderId="13" xfId="1" applyFont="1" applyFill="1" applyBorder="1" applyAlignment="1">
      <alignment horizontal="center" wrapText="1" shrinkToFit="1"/>
    </xf>
    <xf numFmtId="0" fontId="5" fillId="0" borderId="13" xfId="1" applyFont="1" applyFill="1" applyBorder="1" applyAlignment="1">
      <alignment horizontal="center" wrapText="1" shrinkToFit="1"/>
    </xf>
    <xf numFmtId="49" fontId="12" fillId="0" borderId="13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16" fillId="0" borderId="14" xfId="1" applyNumberFormat="1" applyFont="1" applyFill="1" applyBorder="1" applyAlignment="1">
      <alignment horizontal="center"/>
    </xf>
    <xf numFmtId="0" fontId="21" fillId="0" borderId="12" xfId="1" applyFont="1" applyFill="1" applyBorder="1" applyAlignment="1">
      <alignment wrapText="1"/>
    </xf>
    <xf numFmtId="0" fontId="20" fillId="0" borderId="12" xfId="1" applyFont="1" applyFill="1" applyBorder="1" applyAlignment="1">
      <alignment horizontal="left" wrapText="1"/>
    </xf>
    <xf numFmtId="0" fontId="15" fillId="0" borderId="12" xfId="1" applyFont="1" applyFill="1" applyBorder="1" applyAlignment="1">
      <alignment wrapText="1"/>
    </xf>
    <xf numFmtId="49" fontId="39" fillId="0" borderId="13" xfId="1" applyNumberFormat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 wrapText="1" shrinkToFit="1"/>
    </xf>
    <xf numFmtId="0" fontId="15" fillId="0" borderId="12" xfId="1" applyFont="1" applyFill="1" applyBorder="1" applyAlignment="1">
      <alignment horizontal="left" wrapText="1" shrinkToFit="1"/>
    </xf>
    <xf numFmtId="0" fontId="11" fillId="0" borderId="16" xfId="1" applyFont="1" applyFill="1" applyBorder="1" applyAlignment="1">
      <alignment horizontal="left" wrapText="1"/>
    </xf>
    <xf numFmtId="0" fontId="11" fillId="0" borderId="17" xfId="1" applyFont="1" applyFill="1" applyBorder="1" applyAlignment="1">
      <alignment horizontal="center" wrapText="1" shrinkToFit="1"/>
    </xf>
    <xf numFmtId="49" fontId="11" fillId="0" borderId="17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left" wrapText="1"/>
    </xf>
    <xf numFmtId="0" fontId="13" fillId="0" borderId="18" xfId="1" applyFont="1" applyFill="1" applyBorder="1" applyAlignment="1">
      <alignment horizontal="center" wrapText="1" shrinkToFit="1"/>
    </xf>
    <xf numFmtId="49" fontId="13" fillId="0" borderId="17" xfId="1" applyNumberFormat="1" applyFont="1" applyFill="1" applyBorder="1" applyAlignment="1">
      <alignment horizontal="center"/>
    </xf>
    <xf numFmtId="49" fontId="13" fillId="0" borderId="17" xfId="1" applyNumberFormat="1" applyFont="1" applyFill="1" applyBorder="1" applyAlignment="1">
      <alignment horizontal="center" wrapText="1"/>
    </xf>
    <xf numFmtId="0" fontId="15" fillId="0" borderId="19" xfId="1" applyFont="1" applyFill="1" applyBorder="1" applyAlignment="1">
      <alignment horizontal="center" wrapText="1" shrinkToFit="1"/>
    </xf>
    <xf numFmtId="49" fontId="15" fillId="0" borderId="20" xfId="1" applyNumberFormat="1" applyFont="1" applyFill="1" applyBorder="1" applyAlignment="1">
      <alignment horizontal="center"/>
    </xf>
    <xf numFmtId="164" fontId="15" fillId="0" borderId="21" xfId="1" applyNumberFormat="1" applyFont="1" applyFill="1" applyBorder="1" applyAlignment="1">
      <alignment horizontal="center"/>
    </xf>
    <xf numFmtId="0" fontId="15" fillId="0" borderId="9" xfId="1" applyFont="1" applyFill="1" applyBorder="1" applyAlignment="1">
      <alignment horizontal="left" wrapText="1"/>
    </xf>
    <xf numFmtId="0" fontId="15" fillId="0" borderId="18" xfId="1" applyFont="1" applyFill="1" applyBorder="1" applyAlignment="1">
      <alignment horizontal="center" wrapText="1" shrinkToFit="1"/>
    </xf>
    <xf numFmtId="49" fontId="15" fillId="0" borderId="10" xfId="1" applyNumberFormat="1" applyFont="1" applyFill="1" applyBorder="1" applyAlignment="1">
      <alignment horizontal="center"/>
    </xf>
    <xf numFmtId="49" fontId="15" fillId="0" borderId="18" xfId="1" applyNumberFormat="1" applyFont="1" applyFill="1" applyBorder="1" applyAlignment="1">
      <alignment horizontal="center"/>
    </xf>
    <xf numFmtId="49" fontId="15" fillId="0" borderId="20" xfId="1" applyNumberFormat="1" applyFont="1" applyFill="1" applyBorder="1" applyAlignment="1">
      <alignment horizontal="center" wrapText="1"/>
    </xf>
    <xf numFmtId="0" fontId="15" fillId="0" borderId="22" xfId="1" applyFont="1" applyFill="1" applyBorder="1" applyAlignment="1">
      <alignment horizontal="center" wrapText="1" shrinkToFit="1"/>
    </xf>
    <xf numFmtId="49" fontId="15" fillId="0" borderId="23" xfId="1" applyNumberFormat="1" applyFont="1" applyFill="1" applyBorder="1" applyAlignment="1">
      <alignment horizontal="center"/>
    </xf>
    <xf numFmtId="49" fontId="15" fillId="0" borderId="22" xfId="1" applyNumberFormat="1" applyFont="1" applyFill="1" applyBorder="1" applyAlignment="1">
      <alignment horizontal="center"/>
    </xf>
    <xf numFmtId="49" fontId="15" fillId="0" borderId="22" xfId="1" applyNumberFormat="1" applyFont="1" applyFill="1" applyBorder="1" applyAlignment="1">
      <alignment horizontal="center" wrapText="1"/>
    </xf>
    <xf numFmtId="164" fontId="15" fillId="0" borderId="24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 shrinkToFit="1"/>
    </xf>
    <xf numFmtId="164" fontId="15" fillId="0" borderId="0" xfId="1" applyNumberFormat="1" applyFont="1" applyFill="1"/>
    <xf numFmtId="164" fontId="41" fillId="0" borderId="0" xfId="1" applyNumberFormat="1" applyFont="1" applyFill="1"/>
    <xf numFmtId="0" fontId="4" fillId="0" borderId="2" xfId="2" applyFont="1" applyFill="1" applyBorder="1" applyAlignment="1">
      <alignment wrapText="1" shrinkToFi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18" fillId="0" borderId="0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20" fillId="0" borderId="2" xfId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" fontId="20" fillId="0" borderId="2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/>
    </xf>
    <xf numFmtId="0" fontId="2" fillId="0" borderId="7" xfId="1" applyFill="1" applyBorder="1" applyAlignment="1"/>
    <xf numFmtId="0" fontId="2" fillId="0" borderId="3" xfId="1" applyFill="1" applyBorder="1" applyAlignment="1"/>
    <xf numFmtId="0" fontId="0" fillId="0" borderId="0" xfId="0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6" fillId="0" borderId="5" xfId="1" applyFont="1" applyFill="1" applyBorder="1" applyAlignment="1">
      <alignment horizontal="center" vertical="center" wrapText="1" shrinkToFit="1"/>
    </xf>
    <xf numFmtId="0" fontId="16" fillId="0" borderId="8" xfId="1" applyFont="1" applyFill="1" applyBorder="1" applyAlignment="1">
      <alignment horizontal="center" vertical="center" wrapText="1" shrinkToFit="1"/>
    </xf>
    <xf numFmtId="0" fontId="16" fillId="0" borderId="4" xfId="1" applyFont="1" applyFill="1" applyBorder="1" applyAlignment="1">
      <alignment horizontal="center" vertical="center"/>
    </xf>
    <xf numFmtId="0" fontId="2" fillId="0" borderId="7" xfId="1" applyFill="1" applyBorder="1"/>
    <xf numFmtId="0" fontId="2" fillId="0" borderId="3" xfId="1" applyFill="1" applyBorder="1"/>
    <xf numFmtId="164" fontId="16" fillId="0" borderId="5" xfId="1" applyNumberFormat="1" applyFont="1" applyFill="1" applyBorder="1" applyAlignment="1">
      <alignment horizontal="center" vertical="center" wrapText="1"/>
    </xf>
    <xf numFmtId="164" fontId="2" fillId="0" borderId="8" xfId="1" applyNumberFormat="1" applyFill="1" applyBorder="1"/>
    <xf numFmtId="0" fontId="9" fillId="0" borderId="0" xfId="4" applyFont="1" applyAlignment="1">
      <alignment horizontal="center" wrapText="1"/>
    </xf>
    <xf numFmtId="0" fontId="15" fillId="0" borderId="0" xfId="4" applyFont="1" applyAlignment="1">
      <alignment horizontal="center" wrapText="1"/>
    </xf>
    <xf numFmtId="0" fontId="15" fillId="0" borderId="0" xfId="3" applyFont="1" applyAlignment="1">
      <alignment horizontal="right"/>
    </xf>
    <xf numFmtId="0" fontId="9" fillId="0" borderId="4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9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15" fillId="0" borderId="1" xfId="3" applyFont="1" applyBorder="1" applyAlignment="1">
      <alignment horizontal="right"/>
    </xf>
    <xf numFmtId="0" fontId="9" fillId="0" borderId="4" xfId="3" applyFont="1" applyBorder="1" applyAlignment="1">
      <alignment horizontal="center" wrapText="1"/>
    </xf>
    <xf numFmtId="0" fontId="9" fillId="0" borderId="3" xfId="3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 2" xfId="5"/>
    <cellStyle name="Обычный 3 3" xfId="2"/>
    <cellStyle name="Обычный_Источники финан.дефицита-2014-2016" xfId="3"/>
    <cellStyle name="Обычный_Источники финан.дефицита-2014-2016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abSelected="1" workbookViewId="0">
      <selection activeCell="B3" sqref="B3:C3"/>
    </sheetView>
  </sheetViews>
  <sheetFormatPr defaultColWidth="9.140625" defaultRowHeight="15" x14ac:dyDescent="0.25"/>
  <cols>
    <col min="1" max="1" width="27.5703125" style="13" customWidth="1"/>
    <col min="2" max="2" width="51" style="12" customWidth="1"/>
    <col min="3" max="3" width="16.28515625" style="53" customWidth="1"/>
    <col min="4" max="4" width="11.7109375" style="12" customWidth="1"/>
    <col min="5" max="256" width="9.140625" style="12"/>
    <col min="257" max="257" width="26.140625" style="12" customWidth="1"/>
    <col min="258" max="258" width="51" style="12" customWidth="1"/>
    <col min="259" max="259" width="16.28515625" style="12" customWidth="1"/>
    <col min="260" max="260" width="11.7109375" style="12" customWidth="1"/>
    <col min="261" max="512" width="9.140625" style="12"/>
    <col min="513" max="513" width="26.140625" style="12" customWidth="1"/>
    <col min="514" max="514" width="51" style="12" customWidth="1"/>
    <col min="515" max="515" width="16.28515625" style="12" customWidth="1"/>
    <col min="516" max="516" width="11.7109375" style="12" customWidth="1"/>
    <col min="517" max="768" width="9.140625" style="12"/>
    <col min="769" max="769" width="26.140625" style="12" customWidth="1"/>
    <col min="770" max="770" width="51" style="12" customWidth="1"/>
    <col min="771" max="771" width="16.28515625" style="12" customWidth="1"/>
    <col min="772" max="772" width="11.7109375" style="12" customWidth="1"/>
    <col min="773" max="1024" width="9.140625" style="12"/>
    <col min="1025" max="1025" width="26.140625" style="12" customWidth="1"/>
    <col min="1026" max="1026" width="51" style="12" customWidth="1"/>
    <col min="1027" max="1027" width="16.28515625" style="12" customWidth="1"/>
    <col min="1028" max="1028" width="11.7109375" style="12" customWidth="1"/>
    <col min="1029" max="1280" width="9.140625" style="12"/>
    <col min="1281" max="1281" width="26.140625" style="12" customWidth="1"/>
    <col min="1282" max="1282" width="51" style="12" customWidth="1"/>
    <col min="1283" max="1283" width="16.28515625" style="12" customWidth="1"/>
    <col min="1284" max="1284" width="11.7109375" style="12" customWidth="1"/>
    <col min="1285" max="1536" width="9.140625" style="12"/>
    <col min="1537" max="1537" width="26.140625" style="12" customWidth="1"/>
    <col min="1538" max="1538" width="51" style="12" customWidth="1"/>
    <col min="1539" max="1539" width="16.28515625" style="12" customWidth="1"/>
    <col min="1540" max="1540" width="11.7109375" style="12" customWidth="1"/>
    <col min="1541" max="1792" width="9.140625" style="12"/>
    <col min="1793" max="1793" width="26.140625" style="12" customWidth="1"/>
    <col min="1794" max="1794" width="51" style="12" customWidth="1"/>
    <col min="1795" max="1795" width="16.28515625" style="12" customWidth="1"/>
    <col min="1796" max="1796" width="11.7109375" style="12" customWidth="1"/>
    <col min="1797" max="2048" width="9.140625" style="12"/>
    <col min="2049" max="2049" width="26.140625" style="12" customWidth="1"/>
    <col min="2050" max="2050" width="51" style="12" customWidth="1"/>
    <col min="2051" max="2051" width="16.28515625" style="12" customWidth="1"/>
    <col min="2052" max="2052" width="11.7109375" style="12" customWidth="1"/>
    <col min="2053" max="2304" width="9.140625" style="12"/>
    <col min="2305" max="2305" width="26.140625" style="12" customWidth="1"/>
    <col min="2306" max="2306" width="51" style="12" customWidth="1"/>
    <col min="2307" max="2307" width="16.28515625" style="12" customWidth="1"/>
    <col min="2308" max="2308" width="11.7109375" style="12" customWidth="1"/>
    <col min="2309" max="2560" width="9.140625" style="12"/>
    <col min="2561" max="2561" width="26.140625" style="12" customWidth="1"/>
    <col min="2562" max="2562" width="51" style="12" customWidth="1"/>
    <col min="2563" max="2563" width="16.28515625" style="12" customWidth="1"/>
    <col min="2564" max="2564" width="11.7109375" style="12" customWidth="1"/>
    <col min="2565" max="2816" width="9.140625" style="12"/>
    <col min="2817" max="2817" width="26.140625" style="12" customWidth="1"/>
    <col min="2818" max="2818" width="51" style="12" customWidth="1"/>
    <col min="2819" max="2819" width="16.28515625" style="12" customWidth="1"/>
    <col min="2820" max="2820" width="11.7109375" style="12" customWidth="1"/>
    <col min="2821" max="3072" width="9.140625" style="12"/>
    <col min="3073" max="3073" width="26.140625" style="12" customWidth="1"/>
    <col min="3074" max="3074" width="51" style="12" customWidth="1"/>
    <col min="3075" max="3075" width="16.28515625" style="12" customWidth="1"/>
    <col min="3076" max="3076" width="11.7109375" style="12" customWidth="1"/>
    <col min="3077" max="3328" width="9.140625" style="12"/>
    <col min="3329" max="3329" width="26.140625" style="12" customWidth="1"/>
    <col min="3330" max="3330" width="51" style="12" customWidth="1"/>
    <col min="3331" max="3331" width="16.28515625" style="12" customWidth="1"/>
    <col min="3332" max="3332" width="11.7109375" style="12" customWidth="1"/>
    <col min="3333" max="3584" width="9.140625" style="12"/>
    <col min="3585" max="3585" width="26.140625" style="12" customWidth="1"/>
    <col min="3586" max="3586" width="51" style="12" customWidth="1"/>
    <col min="3587" max="3587" width="16.28515625" style="12" customWidth="1"/>
    <col min="3588" max="3588" width="11.7109375" style="12" customWidth="1"/>
    <col min="3589" max="3840" width="9.140625" style="12"/>
    <col min="3841" max="3841" width="26.140625" style="12" customWidth="1"/>
    <col min="3842" max="3842" width="51" style="12" customWidth="1"/>
    <col min="3843" max="3843" width="16.28515625" style="12" customWidth="1"/>
    <col min="3844" max="3844" width="11.7109375" style="12" customWidth="1"/>
    <col min="3845" max="4096" width="9.140625" style="12"/>
    <col min="4097" max="4097" width="26.140625" style="12" customWidth="1"/>
    <col min="4098" max="4098" width="51" style="12" customWidth="1"/>
    <col min="4099" max="4099" width="16.28515625" style="12" customWidth="1"/>
    <col min="4100" max="4100" width="11.7109375" style="12" customWidth="1"/>
    <col min="4101" max="4352" width="9.140625" style="12"/>
    <col min="4353" max="4353" width="26.140625" style="12" customWidth="1"/>
    <col min="4354" max="4354" width="51" style="12" customWidth="1"/>
    <col min="4355" max="4355" width="16.28515625" style="12" customWidth="1"/>
    <col min="4356" max="4356" width="11.7109375" style="12" customWidth="1"/>
    <col min="4357" max="4608" width="9.140625" style="12"/>
    <col min="4609" max="4609" width="26.140625" style="12" customWidth="1"/>
    <col min="4610" max="4610" width="51" style="12" customWidth="1"/>
    <col min="4611" max="4611" width="16.28515625" style="12" customWidth="1"/>
    <col min="4612" max="4612" width="11.7109375" style="12" customWidth="1"/>
    <col min="4613" max="4864" width="9.140625" style="12"/>
    <col min="4865" max="4865" width="26.140625" style="12" customWidth="1"/>
    <col min="4866" max="4866" width="51" style="12" customWidth="1"/>
    <col min="4867" max="4867" width="16.28515625" style="12" customWidth="1"/>
    <col min="4868" max="4868" width="11.7109375" style="12" customWidth="1"/>
    <col min="4869" max="5120" width="9.140625" style="12"/>
    <col min="5121" max="5121" width="26.140625" style="12" customWidth="1"/>
    <col min="5122" max="5122" width="51" style="12" customWidth="1"/>
    <col min="5123" max="5123" width="16.28515625" style="12" customWidth="1"/>
    <col min="5124" max="5124" width="11.7109375" style="12" customWidth="1"/>
    <col min="5125" max="5376" width="9.140625" style="12"/>
    <col min="5377" max="5377" width="26.140625" style="12" customWidth="1"/>
    <col min="5378" max="5378" width="51" style="12" customWidth="1"/>
    <col min="5379" max="5379" width="16.28515625" style="12" customWidth="1"/>
    <col min="5380" max="5380" width="11.7109375" style="12" customWidth="1"/>
    <col min="5381" max="5632" width="9.140625" style="12"/>
    <col min="5633" max="5633" width="26.140625" style="12" customWidth="1"/>
    <col min="5634" max="5634" width="51" style="12" customWidth="1"/>
    <col min="5635" max="5635" width="16.28515625" style="12" customWidth="1"/>
    <col min="5636" max="5636" width="11.7109375" style="12" customWidth="1"/>
    <col min="5637" max="5888" width="9.140625" style="12"/>
    <col min="5889" max="5889" width="26.140625" style="12" customWidth="1"/>
    <col min="5890" max="5890" width="51" style="12" customWidth="1"/>
    <col min="5891" max="5891" width="16.28515625" style="12" customWidth="1"/>
    <col min="5892" max="5892" width="11.7109375" style="12" customWidth="1"/>
    <col min="5893" max="6144" width="9.140625" style="12"/>
    <col min="6145" max="6145" width="26.140625" style="12" customWidth="1"/>
    <col min="6146" max="6146" width="51" style="12" customWidth="1"/>
    <col min="6147" max="6147" width="16.28515625" style="12" customWidth="1"/>
    <col min="6148" max="6148" width="11.7109375" style="12" customWidth="1"/>
    <col min="6149" max="6400" width="9.140625" style="12"/>
    <col min="6401" max="6401" width="26.140625" style="12" customWidth="1"/>
    <col min="6402" max="6402" width="51" style="12" customWidth="1"/>
    <col min="6403" max="6403" width="16.28515625" style="12" customWidth="1"/>
    <col min="6404" max="6404" width="11.7109375" style="12" customWidth="1"/>
    <col min="6405" max="6656" width="9.140625" style="12"/>
    <col min="6657" max="6657" width="26.140625" style="12" customWidth="1"/>
    <col min="6658" max="6658" width="51" style="12" customWidth="1"/>
    <col min="6659" max="6659" width="16.28515625" style="12" customWidth="1"/>
    <col min="6660" max="6660" width="11.7109375" style="12" customWidth="1"/>
    <col min="6661" max="6912" width="9.140625" style="12"/>
    <col min="6913" max="6913" width="26.140625" style="12" customWidth="1"/>
    <col min="6914" max="6914" width="51" style="12" customWidth="1"/>
    <col min="6915" max="6915" width="16.28515625" style="12" customWidth="1"/>
    <col min="6916" max="6916" width="11.7109375" style="12" customWidth="1"/>
    <col min="6917" max="7168" width="9.140625" style="12"/>
    <col min="7169" max="7169" width="26.140625" style="12" customWidth="1"/>
    <col min="7170" max="7170" width="51" style="12" customWidth="1"/>
    <col min="7171" max="7171" width="16.28515625" style="12" customWidth="1"/>
    <col min="7172" max="7172" width="11.7109375" style="12" customWidth="1"/>
    <col min="7173" max="7424" width="9.140625" style="12"/>
    <col min="7425" max="7425" width="26.140625" style="12" customWidth="1"/>
    <col min="7426" max="7426" width="51" style="12" customWidth="1"/>
    <col min="7427" max="7427" width="16.28515625" style="12" customWidth="1"/>
    <col min="7428" max="7428" width="11.7109375" style="12" customWidth="1"/>
    <col min="7429" max="7680" width="9.140625" style="12"/>
    <col min="7681" max="7681" width="26.140625" style="12" customWidth="1"/>
    <col min="7682" max="7682" width="51" style="12" customWidth="1"/>
    <col min="7683" max="7683" width="16.28515625" style="12" customWidth="1"/>
    <col min="7684" max="7684" width="11.7109375" style="12" customWidth="1"/>
    <col min="7685" max="7936" width="9.140625" style="12"/>
    <col min="7937" max="7937" width="26.140625" style="12" customWidth="1"/>
    <col min="7938" max="7938" width="51" style="12" customWidth="1"/>
    <col min="7939" max="7939" width="16.28515625" style="12" customWidth="1"/>
    <col min="7940" max="7940" width="11.7109375" style="12" customWidth="1"/>
    <col min="7941" max="8192" width="9.140625" style="12"/>
    <col min="8193" max="8193" width="26.140625" style="12" customWidth="1"/>
    <col min="8194" max="8194" width="51" style="12" customWidth="1"/>
    <col min="8195" max="8195" width="16.28515625" style="12" customWidth="1"/>
    <col min="8196" max="8196" width="11.7109375" style="12" customWidth="1"/>
    <col min="8197" max="8448" width="9.140625" style="12"/>
    <col min="8449" max="8449" width="26.140625" style="12" customWidth="1"/>
    <col min="8450" max="8450" width="51" style="12" customWidth="1"/>
    <col min="8451" max="8451" width="16.28515625" style="12" customWidth="1"/>
    <col min="8452" max="8452" width="11.7109375" style="12" customWidth="1"/>
    <col min="8453" max="8704" width="9.140625" style="12"/>
    <col min="8705" max="8705" width="26.140625" style="12" customWidth="1"/>
    <col min="8706" max="8706" width="51" style="12" customWidth="1"/>
    <col min="8707" max="8707" width="16.28515625" style="12" customWidth="1"/>
    <col min="8708" max="8708" width="11.7109375" style="12" customWidth="1"/>
    <col min="8709" max="8960" width="9.140625" style="12"/>
    <col min="8961" max="8961" width="26.140625" style="12" customWidth="1"/>
    <col min="8962" max="8962" width="51" style="12" customWidth="1"/>
    <col min="8963" max="8963" width="16.28515625" style="12" customWidth="1"/>
    <col min="8964" max="8964" width="11.7109375" style="12" customWidth="1"/>
    <col min="8965" max="9216" width="9.140625" style="12"/>
    <col min="9217" max="9217" width="26.140625" style="12" customWidth="1"/>
    <col min="9218" max="9218" width="51" style="12" customWidth="1"/>
    <col min="9219" max="9219" width="16.28515625" style="12" customWidth="1"/>
    <col min="9220" max="9220" width="11.7109375" style="12" customWidth="1"/>
    <col min="9221" max="9472" width="9.140625" style="12"/>
    <col min="9473" max="9473" width="26.140625" style="12" customWidth="1"/>
    <col min="9474" max="9474" width="51" style="12" customWidth="1"/>
    <col min="9475" max="9475" width="16.28515625" style="12" customWidth="1"/>
    <col min="9476" max="9476" width="11.7109375" style="12" customWidth="1"/>
    <col min="9477" max="9728" width="9.140625" style="12"/>
    <col min="9729" max="9729" width="26.140625" style="12" customWidth="1"/>
    <col min="9730" max="9730" width="51" style="12" customWidth="1"/>
    <col min="9731" max="9731" width="16.28515625" style="12" customWidth="1"/>
    <col min="9732" max="9732" width="11.7109375" style="12" customWidth="1"/>
    <col min="9733" max="9984" width="9.140625" style="12"/>
    <col min="9985" max="9985" width="26.140625" style="12" customWidth="1"/>
    <col min="9986" max="9986" width="51" style="12" customWidth="1"/>
    <col min="9987" max="9987" width="16.28515625" style="12" customWidth="1"/>
    <col min="9988" max="9988" width="11.7109375" style="12" customWidth="1"/>
    <col min="9989" max="10240" width="9.140625" style="12"/>
    <col min="10241" max="10241" width="26.140625" style="12" customWidth="1"/>
    <col min="10242" max="10242" width="51" style="12" customWidth="1"/>
    <col min="10243" max="10243" width="16.28515625" style="12" customWidth="1"/>
    <col min="10244" max="10244" width="11.7109375" style="12" customWidth="1"/>
    <col min="10245" max="10496" width="9.140625" style="12"/>
    <col min="10497" max="10497" width="26.140625" style="12" customWidth="1"/>
    <col min="10498" max="10498" width="51" style="12" customWidth="1"/>
    <col min="10499" max="10499" width="16.28515625" style="12" customWidth="1"/>
    <col min="10500" max="10500" width="11.7109375" style="12" customWidth="1"/>
    <col min="10501" max="10752" width="9.140625" style="12"/>
    <col min="10753" max="10753" width="26.140625" style="12" customWidth="1"/>
    <col min="10754" max="10754" width="51" style="12" customWidth="1"/>
    <col min="10755" max="10755" width="16.28515625" style="12" customWidth="1"/>
    <col min="10756" max="10756" width="11.7109375" style="12" customWidth="1"/>
    <col min="10757" max="11008" width="9.140625" style="12"/>
    <col min="11009" max="11009" width="26.140625" style="12" customWidth="1"/>
    <col min="11010" max="11010" width="51" style="12" customWidth="1"/>
    <col min="11011" max="11011" width="16.28515625" style="12" customWidth="1"/>
    <col min="11012" max="11012" width="11.7109375" style="12" customWidth="1"/>
    <col min="11013" max="11264" width="9.140625" style="12"/>
    <col min="11265" max="11265" width="26.140625" style="12" customWidth="1"/>
    <col min="11266" max="11266" width="51" style="12" customWidth="1"/>
    <col min="11267" max="11267" width="16.28515625" style="12" customWidth="1"/>
    <col min="11268" max="11268" width="11.7109375" style="12" customWidth="1"/>
    <col min="11269" max="11520" width="9.140625" style="12"/>
    <col min="11521" max="11521" width="26.140625" style="12" customWidth="1"/>
    <col min="11522" max="11522" width="51" style="12" customWidth="1"/>
    <col min="11523" max="11523" width="16.28515625" style="12" customWidth="1"/>
    <col min="11524" max="11524" width="11.7109375" style="12" customWidth="1"/>
    <col min="11525" max="11776" width="9.140625" style="12"/>
    <col min="11777" max="11777" width="26.140625" style="12" customWidth="1"/>
    <col min="11778" max="11778" width="51" style="12" customWidth="1"/>
    <col min="11779" max="11779" width="16.28515625" style="12" customWidth="1"/>
    <col min="11780" max="11780" width="11.7109375" style="12" customWidth="1"/>
    <col min="11781" max="12032" width="9.140625" style="12"/>
    <col min="12033" max="12033" width="26.140625" style="12" customWidth="1"/>
    <col min="12034" max="12034" width="51" style="12" customWidth="1"/>
    <col min="12035" max="12035" width="16.28515625" style="12" customWidth="1"/>
    <col min="12036" max="12036" width="11.7109375" style="12" customWidth="1"/>
    <col min="12037" max="12288" width="9.140625" style="12"/>
    <col min="12289" max="12289" width="26.140625" style="12" customWidth="1"/>
    <col min="12290" max="12290" width="51" style="12" customWidth="1"/>
    <col min="12291" max="12291" width="16.28515625" style="12" customWidth="1"/>
    <col min="12292" max="12292" width="11.7109375" style="12" customWidth="1"/>
    <col min="12293" max="12544" width="9.140625" style="12"/>
    <col min="12545" max="12545" width="26.140625" style="12" customWidth="1"/>
    <col min="12546" max="12546" width="51" style="12" customWidth="1"/>
    <col min="12547" max="12547" width="16.28515625" style="12" customWidth="1"/>
    <col min="12548" max="12548" width="11.7109375" style="12" customWidth="1"/>
    <col min="12549" max="12800" width="9.140625" style="12"/>
    <col min="12801" max="12801" width="26.140625" style="12" customWidth="1"/>
    <col min="12802" max="12802" width="51" style="12" customWidth="1"/>
    <col min="12803" max="12803" width="16.28515625" style="12" customWidth="1"/>
    <col min="12804" max="12804" width="11.7109375" style="12" customWidth="1"/>
    <col min="12805" max="13056" width="9.140625" style="12"/>
    <col min="13057" max="13057" width="26.140625" style="12" customWidth="1"/>
    <col min="13058" max="13058" width="51" style="12" customWidth="1"/>
    <col min="13059" max="13059" width="16.28515625" style="12" customWidth="1"/>
    <col min="13060" max="13060" width="11.7109375" style="12" customWidth="1"/>
    <col min="13061" max="13312" width="9.140625" style="12"/>
    <col min="13313" max="13313" width="26.140625" style="12" customWidth="1"/>
    <col min="13314" max="13314" width="51" style="12" customWidth="1"/>
    <col min="13315" max="13315" width="16.28515625" style="12" customWidth="1"/>
    <col min="13316" max="13316" width="11.7109375" style="12" customWidth="1"/>
    <col min="13317" max="13568" width="9.140625" style="12"/>
    <col min="13569" max="13569" width="26.140625" style="12" customWidth="1"/>
    <col min="13570" max="13570" width="51" style="12" customWidth="1"/>
    <col min="13571" max="13571" width="16.28515625" style="12" customWidth="1"/>
    <col min="13572" max="13572" width="11.7109375" style="12" customWidth="1"/>
    <col min="13573" max="13824" width="9.140625" style="12"/>
    <col min="13825" max="13825" width="26.140625" style="12" customWidth="1"/>
    <col min="13826" max="13826" width="51" style="12" customWidth="1"/>
    <col min="13827" max="13827" width="16.28515625" style="12" customWidth="1"/>
    <col min="13828" max="13828" width="11.7109375" style="12" customWidth="1"/>
    <col min="13829" max="14080" width="9.140625" style="12"/>
    <col min="14081" max="14081" width="26.140625" style="12" customWidth="1"/>
    <col min="14082" max="14082" width="51" style="12" customWidth="1"/>
    <col min="14083" max="14083" width="16.28515625" style="12" customWidth="1"/>
    <col min="14084" max="14084" width="11.7109375" style="12" customWidth="1"/>
    <col min="14085" max="14336" width="9.140625" style="12"/>
    <col min="14337" max="14337" width="26.140625" style="12" customWidth="1"/>
    <col min="14338" max="14338" width="51" style="12" customWidth="1"/>
    <col min="14339" max="14339" width="16.28515625" style="12" customWidth="1"/>
    <col min="14340" max="14340" width="11.7109375" style="12" customWidth="1"/>
    <col min="14341" max="14592" width="9.140625" style="12"/>
    <col min="14593" max="14593" width="26.140625" style="12" customWidth="1"/>
    <col min="14594" max="14594" width="51" style="12" customWidth="1"/>
    <col min="14595" max="14595" width="16.28515625" style="12" customWidth="1"/>
    <col min="14596" max="14596" width="11.7109375" style="12" customWidth="1"/>
    <col min="14597" max="14848" width="9.140625" style="12"/>
    <col min="14849" max="14849" width="26.140625" style="12" customWidth="1"/>
    <col min="14850" max="14850" width="51" style="12" customWidth="1"/>
    <col min="14851" max="14851" width="16.28515625" style="12" customWidth="1"/>
    <col min="14852" max="14852" width="11.7109375" style="12" customWidth="1"/>
    <col min="14853" max="15104" width="9.140625" style="12"/>
    <col min="15105" max="15105" width="26.140625" style="12" customWidth="1"/>
    <col min="15106" max="15106" width="51" style="12" customWidth="1"/>
    <col min="15107" max="15107" width="16.28515625" style="12" customWidth="1"/>
    <col min="15108" max="15108" width="11.7109375" style="12" customWidth="1"/>
    <col min="15109" max="15360" width="9.140625" style="12"/>
    <col min="15361" max="15361" width="26.140625" style="12" customWidth="1"/>
    <col min="15362" max="15362" width="51" style="12" customWidth="1"/>
    <col min="15363" max="15363" width="16.28515625" style="12" customWidth="1"/>
    <col min="15364" max="15364" width="11.7109375" style="12" customWidth="1"/>
    <col min="15365" max="15616" width="9.140625" style="12"/>
    <col min="15617" max="15617" width="26.140625" style="12" customWidth="1"/>
    <col min="15618" max="15618" width="51" style="12" customWidth="1"/>
    <col min="15619" max="15619" width="16.28515625" style="12" customWidth="1"/>
    <col min="15620" max="15620" width="11.7109375" style="12" customWidth="1"/>
    <col min="15621" max="15872" width="9.140625" style="12"/>
    <col min="15873" max="15873" width="26.140625" style="12" customWidth="1"/>
    <col min="15874" max="15874" width="51" style="12" customWidth="1"/>
    <col min="15875" max="15875" width="16.28515625" style="12" customWidth="1"/>
    <col min="15876" max="15876" width="11.7109375" style="12" customWidth="1"/>
    <col min="15877" max="16128" width="9.140625" style="12"/>
    <col min="16129" max="16129" width="26.140625" style="12" customWidth="1"/>
    <col min="16130" max="16130" width="51" style="12" customWidth="1"/>
    <col min="16131" max="16131" width="16.28515625" style="12" customWidth="1"/>
    <col min="16132" max="16132" width="11.7109375" style="12" customWidth="1"/>
    <col min="16133" max="16384" width="9.140625" style="12"/>
  </cols>
  <sheetData>
    <row r="1" spans="1:7" s="2" customFormat="1" ht="12.75" x14ac:dyDescent="0.2">
      <c r="A1" s="352" t="s">
        <v>0</v>
      </c>
      <c r="B1" s="352"/>
      <c r="C1" s="352"/>
      <c r="D1" s="1"/>
      <c r="G1" s="3"/>
    </row>
    <row r="2" spans="1:7" s="2" customFormat="1" ht="12.75" x14ac:dyDescent="0.2">
      <c r="A2" s="352" t="s">
        <v>1</v>
      </c>
      <c r="B2" s="352"/>
      <c r="C2" s="352"/>
      <c r="D2" s="1"/>
      <c r="G2" s="3"/>
    </row>
    <row r="3" spans="1:7" s="2" customFormat="1" ht="12.75" x14ac:dyDescent="0.2">
      <c r="A3" s="4"/>
      <c r="B3" s="353" t="s">
        <v>617</v>
      </c>
      <c r="C3" s="353"/>
      <c r="D3" s="1"/>
      <c r="G3" s="3"/>
    </row>
    <row r="4" spans="1:7" s="9" customFormat="1" ht="12.75" x14ac:dyDescent="0.2">
      <c r="A4" s="5"/>
      <c r="B4" s="6"/>
      <c r="C4" s="7"/>
      <c r="D4" s="8"/>
      <c r="E4" s="7"/>
      <c r="G4" s="10"/>
    </row>
    <row r="5" spans="1:7" ht="30.75" customHeight="1" x14ac:dyDescent="0.25">
      <c r="A5" s="354" t="s">
        <v>199</v>
      </c>
      <c r="B5" s="354"/>
      <c r="C5" s="354"/>
      <c r="D5" s="11"/>
    </row>
    <row r="6" spans="1:7" ht="15.2" customHeight="1" x14ac:dyDescent="0.25">
      <c r="C6" s="14" t="s">
        <v>2</v>
      </c>
    </row>
    <row r="7" spans="1:7" s="18" customFormat="1" ht="30" x14ac:dyDescent="0.25">
      <c r="A7" s="15" t="s">
        <v>3</v>
      </c>
      <c r="B7" s="16" t="s">
        <v>4</v>
      </c>
      <c r="C7" s="17" t="s">
        <v>5</v>
      </c>
    </row>
    <row r="8" spans="1:7" ht="15.75" x14ac:dyDescent="0.25">
      <c r="A8" s="19"/>
      <c r="B8" s="20" t="s">
        <v>6</v>
      </c>
      <c r="C8" s="21"/>
    </row>
    <row r="9" spans="1:7" s="25" customFormat="1" ht="15.75" x14ac:dyDescent="0.2">
      <c r="A9" s="22" t="s">
        <v>7</v>
      </c>
      <c r="B9" s="23" t="s">
        <v>8</v>
      </c>
      <c r="C9" s="24">
        <f>SUM(C10+C23+C37+C47+C55+C66+C72+C81+C88+C104+C17+C52)</f>
        <v>268340.85999999987</v>
      </c>
    </row>
    <row r="10" spans="1:7" x14ac:dyDescent="0.2">
      <c r="A10" s="15" t="s">
        <v>9</v>
      </c>
      <c r="B10" s="26" t="s">
        <v>10</v>
      </c>
      <c r="C10" s="24">
        <f>SUM(C11)</f>
        <v>158020.71999999997</v>
      </c>
    </row>
    <row r="11" spans="1:7" x14ac:dyDescent="0.2">
      <c r="A11" s="15" t="s">
        <v>11</v>
      </c>
      <c r="B11" s="27" t="s">
        <v>12</v>
      </c>
      <c r="C11" s="28">
        <f>SUM(C12+C15+C16)</f>
        <v>158020.71999999997</v>
      </c>
    </row>
    <row r="12" spans="1:7" ht="85.15" customHeight="1" x14ac:dyDescent="0.2">
      <c r="A12" s="29" t="s">
        <v>13</v>
      </c>
      <c r="B12" s="30" t="s">
        <v>14</v>
      </c>
      <c r="C12" s="31">
        <v>156719.21</v>
      </c>
    </row>
    <row r="13" spans="1:7" ht="60" hidden="1" x14ac:dyDescent="0.2">
      <c r="A13" s="15" t="s">
        <v>15</v>
      </c>
      <c r="B13" s="32" t="s">
        <v>16</v>
      </c>
      <c r="C13" s="33"/>
    </row>
    <row r="14" spans="1:7" ht="108.95" hidden="1" customHeight="1" x14ac:dyDescent="0.2">
      <c r="A14" s="15" t="s">
        <v>17</v>
      </c>
      <c r="B14" s="32" t="s">
        <v>18</v>
      </c>
      <c r="C14" s="33"/>
    </row>
    <row r="15" spans="1:7" ht="118.9" customHeight="1" x14ac:dyDescent="0.2">
      <c r="A15" s="15" t="s">
        <v>15</v>
      </c>
      <c r="B15" s="32" t="s">
        <v>19</v>
      </c>
      <c r="C15" s="33">
        <v>775.43</v>
      </c>
    </row>
    <row r="16" spans="1:7" ht="48.6" customHeight="1" x14ac:dyDescent="0.2">
      <c r="A16" s="15" t="s">
        <v>20</v>
      </c>
      <c r="B16" s="32" t="s">
        <v>21</v>
      </c>
      <c r="C16" s="33">
        <v>526.08000000000004</v>
      </c>
    </row>
    <row r="17" spans="1:4" ht="33.75" customHeight="1" x14ac:dyDescent="0.2">
      <c r="A17" s="15" t="s">
        <v>22</v>
      </c>
      <c r="B17" s="34" t="s">
        <v>23</v>
      </c>
      <c r="C17" s="24">
        <f>SUM(C19:C22)</f>
        <v>8141.66</v>
      </c>
      <c r="D17" s="35"/>
    </row>
    <row r="18" spans="1:4" ht="29.45" customHeight="1" x14ac:dyDescent="0.2">
      <c r="A18" s="15" t="s">
        <v>24</v>
      </c>
      <c r="B18" s="27" t="s">
        <v>25</v>
      </c>
      <c r="C18" s="28">
        <f>SUM(C19+C20+C21+C22)</f>
        <v>8141.66</v>
      </c>
      <c r="D18" s="36"/>
    </row>
    <row r="19" spans="1:4" ht="85.9" customHeight="1" x14ac:dyDescent="0.2">
      <c r="A19" s="15" t="s">
        <v>26</v>
      </c>
      <c r="B19" s="32" t="s">
        <v>27</v>
      </c>
      <c r="C19" s="33">
        <v>3345.4</v>
      </c>
      <c r="D19" s="35"/>
    </row>
    <row r="20" spans="1:4" ht="97.15" customHeight="1" x14ac:dyDescent="0.2">
      <c r="A20" s="15" t="s">
        <v>28</v>
      </c>
      <c r="B20" s="32" t="s">
        <v>29</v>
      </c>
      <c r="C20" s="33">
        <v>33.96</v>
      </c>
      <c r="D20" s="35"/>
    </row>
    <row r="21" spans="1:4" ht="88.15" customHeight="1" x14ac:dyDescent="0.2">
      <c r="A21" s="15" t="s">
        <v>30</v>
      </c>
      <c r="B21" s="32" t="s">
        <v>31</v>
      </c>
      <c r="C21" s="33">
        <v>5410.22</v>
      </c>
      <c r="D21" s="35"/>
    </row>
    <row r="22" spans="1:4" ht="88.15" customHeight="1" x14ac:dyDescent="0.2">
      <c r="A22" s="15" t="s">
        <v>32</v>
      </c>
      <c r="B22" s="32" t="s">
        <v>33</v>
      </c>
      <c r="C22" s="33">
        <v>-647.91999999999996</v>
      </c>
      <c r="D22" s="35"/>
    </row>
    <row r="23" spans="1:4" x14ac:dyDescent="0.2">
      <c r="A23" s="15" t="s">
        <v>34</v>
      </c>
      <c r="B23" s="26" t="s">
        <v>35</v>
      </c>
      <c r="C23" s="24">
        <f>SUM(C24+C30+C33+C35)</f>
        <v>34151.609999999993</v>
      </c>
      <c r="D23" s="35"/>
    </row>
    <row r="24" spans="1:4" ht="30" x14ac:dyDescent="0.2">
      <c r="A24" s="15" t="s">
        <v>36</v>
      </c>
      <c r="B24" s="37" t="s">
        <v>37</v>
      </c>
      <c r="C24" s="38">
        <f>SUM(C25+C27+C29)</f>
        <v>13732.99</v>
      </c>
      <c r="D24" s="35"/>
    </row>
    <row r="25" spans="1:4" ht="33.200000000000003" customHeight="1" x14ac:dyDescent="0.2">
      <c r="A25" s="15" t="s">
        <v>38</v>
      </c>
      <c r="B25" s="27" t="s">
        <v>39</v>
      </c>
      <c r="C25" s="28">
        <f>SUM(C26)</f>
        <v>5898.75</v>
      </c>
    </row>
    <row r="26" spans="1:4" s="40" customFormat="1" ht="31.5" customHeight="1" x14ac:dyDescent="0.2">
      <c r="A26" s="22" t="s">
        <v>40</v>
      </c>
      <c r="B26" s="32" t="s">
        <v>41</v>
      </c>
      <c r="C26" s="39">
        <v>5898.75</v>
      </c>
    </row>
    <row r="27" spans="1:4" ht="45" x14ac:dyDescent="0.2">
      <c r="A27" s="15" t="s">
        <v>42</v>
      </c>
      <c r="B27" s="27" t="s">
        <v>43</v>
      </c>
      <c r="C27" s="38">
        <f>SUM(C28)</f>
        <v>7939.62</v>
      </c>
    </row>
    <row r="28" spans="1:4" ht="73.150000000000006" customHeight="1" x14ac:dyDescent="0.2">
      <c r="A28" s="15" t="s">
        <v>44</v>
      </c>
      <c r="B28" s="41" t="s">
        <v>45</v>
      </c>
      <c r="C28" s="39">
        <v>7939.62</v>
      </c>
    </row>
    <row r="29" spans="1:4" ht="45" x14ac:dyDescent="0.2">
      <c r="A29" s="15" t="s">
        <v>46</v>
      </c>
      <c r="B29" s="27" t="s">
        <v>47</v>
      </c>
      <c r="C29" s="38">
        <v>-105.38</v>
      </c>
      <c r="D29" s="42"/>
    </row>
    <row r="30" spans="1:4" ht="30" x14ac:dyDescent="0.2">
      <c r="A30" s="15" t="s">
        <v>48</v>
      </c>
      <c r="B30" s="37" t="s">
        <v>49</v>
      </c>
      <c r="C30" s="38">
        <f>SUM(C31+C32)</f>
        <v>20113.46</v>
      </c>
    </row>
    <row r="31" spans="1:4" ht="30" x14ac:dyDescent="0.2">
      <c r="A31" s="15" t="s">
        <v>50</v>
      </c>
      <c r="B31" s="32" t="s">
        <v>49</v>
      </c>
      <c r="C31" s="39">
        <v>20112.66</v>
      </c>
    </row>
    <row r="32" spans="1:4" ht="42" customHeight="1" x14ac:dyDescent="0.2">
      <c r="A32" s="15" t="s">
        <v>51</v>
      </c>
      <c r="B32" s="32" t="s">
        <v>52</v>
      </c>
      <c r="C32" s="39">
        <v>0.8</v>
      </c>
    </row>
    <row r="33" spans="1:3" x14ac:dyDescent="0.2">
      <c r="A33" s="15" t="s">
        <v>53</v>
      </c>
      <c r="B33" s="27" t="s">
        <v>54</v>
      </c>
      <c r="C33" s="38">
        <f>SUM(C34)</f>
        <v>101.71</v>
      </c>
    </row>
    <row r="34" spans="1:3" x14ac:dyDescent="0.2">
      <c r="A34" s="15" t="s">
        <v>55</v>
      </c>
      <c r="B34" s="32" t="s">
        <v>54</v>
      </c>
      <c r="C34" s="39">
        <v>101.71</v>
      </c>
    </row>
    <row r="35" spans="1:3" ht="30" x14ac:dyDescent="0.2">
      <c r="A35" s="15" t="s">
        <v>56</v>
      </c>
      <c r="B35" s="27" t="s">
        <v>57</v>
      </c>
      <c r="C35" s="38">
        <f>SUM(C36)</f>
        <v>203.45</v>
      </c>
    </row>
    <row r="36" spans="1:3" ht="45" x14ac:dyDescent="0.2">
      <c r="A36" s="15" t="s">
        <v>58</v>
      </c>
      <c r="B36" s="32" t="s">
        <v>59</v>
      </c>
      <c r="C36" s="39">
        <v>203.45</v>
      </c>
    </row>
    <row r="37" spans="1:3" x14ac:dyDescent="0.2">
      <c r="A37" s="15" t="s">
        <v>60</v>
      </c>
      <c r="B37" s="26" t="s">
        <v>61</v>
      </c>
      <c r="C37" s="24">
        <f>SUM(C38+C40+C42)</f>
        <v>36447.11</v>
      </c>
    </row>
    <row r="38" spans="1:3" s="43" customFormat="1" x14ac:dyDescent="0.2">
      <c r="A38" s="22" t="s">
        <v>62</v>
      </c>
      <c r="B38" s="27" t="s">
        <v>63</v>
      </c>
      <c r="C38" s="38">
        <f>SUM(C39)</f>
        <v>7615.45</v>
      </c>
    </row>
    <row r="39" spans="1:3" ht="45.6" customHeight="1" x14ac:dyDescent="0.2">
      <c r="A39" s="15" t="s">
        <v>64</v>
      </c>
      <c r="B39" s="32" t="s">
        <v>65</v>
      </c>
      <c r="C39" s="39">
        <v>7615.45</v>
      </c>
    </row>
    <row r="40" spans="1:3" x14ac:dyDescent="0.2">
      <c r="A40" s="15" t="s">
        <v>66</v>
      </c>
      <c r="B40" s="27" t="s">
        <v>67</v>
      </c>
      <c r="C40" s="38">
        <f>SUM(C41)</f>
        <v>12449.84</v>
      </c>
    </row>
    <row r="41" spans="1:3" s="40" customFormat="1" ht="30" x14ac:dyDescent="0.2">
      <c r="A41" s="44" t="s">
        <v>68</v>
      </c>
      <c r="B41" s="32" t="s">
        <v>69</v>
      </c>
      <c r="C41" s="33">
        <v>12449.84</v>
      </c>
    </row>
    <row r="42" spans="1:3" x14ac:dyDescent="0.2">
      <c r="A42" s="15" t="s">
        <v>70</v>
      </c>
      <c r="B42" s="37" t="s">
        <v>71</v>
      </c>
      <c r="C42" s="38">
        <f>SUM(C43+C45)</f>
        <v>16381.82</v>
      </c>
    </row>
    <row r="43" spans="1:3" x14ac:dyDescent="0.2">
      <c r="A43" s="15" t="s">
        <v>72</v>
      </c>
      <c r="B43" s="37" t="s">
        <v>73</v>
      </c>
      <c r="C43" s="38">
        <f>SUM(C44)</f>
        <v>12356.69</v>
      </c>
    </row>
    <row r="44" spans="1:3" ht="28.15" customHeight="1" x14ac:dyDescent="0.2">
      <c r="A44" s="15" t="s">
        <v>74</v>
      </c>
      <c r="B44" s="32" t="s">
        <v>75</v>
      </c>
      <c r="C44" s="39">
        <v>12356.69</v>
      </c>
    </row>
    <row r="45" spans="1:3" x14ac:dyDescent="0.2">
      <c r="A45" s="15" t="s">
        <v>76</v>
      </c>
      <c r="B45" s="27" t="s">
        <v>77</v>
      </c>
      <c r="C45" s="38">
        <f>SUM(C46)</f>
        <v>4025.13</v>
      </c>
    </row>
    <row r="46" spans="1:3" ht="41.45" customHeight="1" x14ac:dyDescent="0.2">
      <c r="A46" s="15" t="s">
        <v>78</v>
      </c>
      <c r="B46" s="32" t="s">
        <v>79</v>
      </c>
      <c r="C46" s="39">
        <v>4025.13</v>
      </c>
    </row>
    <row r="47" spans="1:3" x14ac:dyDescent="0.2">
      <c r="A47" s="15" t="s">
        <v>80</v>
      </c>
      <c r="B47" s="26" t="s">
        <v>81</v>
      </c>
      <c r="C47" s="24">
        <f>SUM(C48+C50)</f>
        <v>4353.53</v>
      </c>
    </row>
    <row r="48" spans="1:3" ht="33.6" customHeight="1" x14ac:dyDescent="0.2">
      <c r="A48" s="15" t="s">
        <v>82</v>
      </c>
      <c r="B48" s="27" t="s">
        <v>83</v>
      </c>
      <c r="C48" s="38">
        <f>SUM(C49)</f>
        <v>4130.49</v>
      </c>
    </row>
    <row r="49" spans="1:3" ht="46.15" customHeight="1" x14ac:dyDescent="0.2">
      <c r="A49" s="15" t="s">
        <v>84</v>
      </c>
      <c r="B49" s="32" t="s">
        <v>85</v>
      </c>
      <c r="C49" s="39">
        <v>4130.49</v>
      </c>
    </row>
    <row r="50" spans="1:3" ht="45" x14ac:dyDescent="0.2">
      <c r="A50" s="15" t="s">
        <v>86</v>
      </c>
      <c r="B50" s="37" t="s">
        <v>87</v>
      </c>
      <c r="C50" s="38">
        <f>SUM(C51)</f>
        <v>223.04</v>
      </c>
    </row>
    <row r="51" spans="1:3" ht="30" x14ac:dyDescent="0.2">
      <c r="A51" s="15" t="s">
        <v>88</v>
      </c>
      <c r="B51" s="32" t="s">
        <v>89</v>
      </c>
      <c r="C51" s="33">
        <v>223.04</v>
      </c>
    </row>
    <row r="52" spans="1:3" ht="42.75" x14ac:dyDescent="0.2">
      <c r="A52" s="15" t="s">
        <v>90</v>
      </c>
      <c r="B52" s="34" t="s">
        <v>91</v>
      </c>
      <c r="C52" s="45">
        <f>SUM(C53)</f>
        <v>0.3</v>
      </c>
    </row>
    <row r="53" spans="1:3" ht="29.45" customHeight="1" x14ac:dyDescent="0.2">
      <c r="A53" s="15" t="s">
        <v>92</v>
      </c>
      <c r="B53" s="27" t="s">
        <v>93</v>
      </c>
      <c r="C53" s="28">
        <f>SUM(C54)</f>
        <v>0.3</v>
      </c>
    </row>
    <row r="54" spans="1:3" ht="28.15" customHeight="1" x14ac:dyDescent="0.2">
      <c r="A54" s="15" t="s">
        <v>94</v>
      </c>
      <c r="B54" s="32" t="s">
        <v>95</v>
      </c>
      <c r="C54" s="33">
        <v>0.3</v>
      </c>
    </row>
    <row r="55" spans="1:3" s="46" customFormat="1" ht="29.45" customHeight="1" x14ac:dyDescent="0.2">
      <c r="A55" s="15" t="s">
        <v>96</v>
      </c>
      <c r="B55" s="26" t="s">
        <v>97</v>
      </c>
      <c r="C55" s="24">
        <f>SUM(C56+C59+C62)</f>
        <v>19104.580000000002</v>
      </c>
    </row>
    <row r="56" spans="1:3" s="46" customFormat="1" ht="86.45" customHeight="1" x14ac:dyDescent="0.2">
      <c r="A56" s="15" t="s">
        <v>98</v>
      </c>
      <c r="B56" s="27" t="s">
        <v>99</v>
      </c>
      <c r="C56" s="38">
        <f>SUM(C57)</f>
        <v>15053.68</v>
      </c>
    </row>
    <row r="57" spans="1:3" ht="75" x14ac:dyDescent="0.2">
      <c r="A57" s="15" t="s">
        <v>100</v>
      </c>
      <c r="B57" s="27" t="s">
        <v>101</v>
      </c>
      <c r="C57" s="38">
        <f>SUM(C58)</f>
        <v>15053.68</v>
      </c>
    </row>
    <row r="58" spans="1:3" ht="105" x14ac:dyDescent="0.2">
      <c r="A58" s="15" t="s">
        <v>102</v>
      </c>
      <c r="B58" s="32" t="s">
        <v>103</v>
      </c>
      <c r="C58" s="39">
        <v>15053.68</v>
      </c>
    </row>
    <row r="59" spans="1:3" ht="30" x14ac:dyDescent="0.2">
      <c r="A59" s="15" t="s">
        <v>104</v>
      </c>
      <c r="B59" s="27" t="s">
        <v>105</v>
      </c>
      <c r="C59" s="38">
        <f>SUM(C60)</f>
        <v>35.69</v>
      </c>
    </row>
    <row r="60" spans="1:3" ht="43.9" customHeight="1" x14ac:dyDescent="0.2">
      <c r="A60" s="15" t="s">
        <v>106</v>
      </c>
      <c r="B60" s="27" t="s">
        <v>107</v>
      </c>
      <c r="C60" s="38">
        <f>SUM(C61)</f>
        <v>35.69</v>
      </c>
    </row>
    <row r="61" spans="1:3" ht="75" x14ac:dyDescent="0.2">
      <c r="A61" s="15" t="s">
        <v>108</v>
      </c>
      <c r="B61" s="32" t="s">
        <v>109</v>
      </c>
      <c r="C61" s="39">
        <v>35.69</v>
      </c>
    </row>
    <row r="62" spans="1:3" ht="90" x14ac:dyDescent="0.2">
      <c r="A62" s="15" t="s">
        <v>110</v>
      </c>
      <c r="B62" s="27" t="s">
        <v>111</v>
      </c>
      <c r="C62" s="38">
        <f>SUM(C63)</f>
        <v>4015.21</v>
      </c>
    </row>
    <row r="63" spans="1:3" ht="90" x14ac:dyDescent="0.2">
      <c r="A63" s="15" t="s">
        <v>112</v>
      </c>
      <c r="B63" s="27" t="s">
        <v>113</v>
      </c>
      <c r="C63" s="28">
        <f>SUM(C64:C65)</f>
        <v>4015.21</v>
      </c>
    </row>
    <row r="64" spans="1:3" ht="87.6" customHeight="1" x14ac:dyDescent="0.2">
      <c r="A64" s="15" t="s">
        <v>114</v>
      </c>
      <c r="B64" s="32" t="s">
        <v>115</v>
      </c>
      <c r="C64" s="39">
        <v>1758.72</v>
      </c>
    </row>
    <row r="65" spans="1:4" ht="60" x14ac:dyDescent="0.2">
      <c r="A65" s="15" t="s">
        <v>116</v>
      </c>
      <c r="B65" s="32" t="s">
        <v>117</v>
      </c>
      <c r="C65" s="39">
        <v>2256.4899999999998</v>
      </c>
      <c r="D65" s="35"/>
    </row>
    <row r="66" spans="1:4" ht="28.5" x14ac:dyDescent="0.2">
      <c r="A66" s="15" t="s">
        <v>118</v>
      </c>
      <c r="B66" s="26" t="s">
        <v>119</v>
      </c>
      <c r="C66" s="24">
        <f>SUM(C67)</f>
        <v>1125.3699999999999</v>
      </c>
      <c r="D66" s="35"/>
    </row>
    <row r="67" spans="1:4" ht="21.6" customHeight="1" x14ac:dyDescent="0.2">
      <c r="A67" s="15" t="s">
        <v>120</v>
      </c>
      <c r="B67" s="47" t="s">
        <v>121</v>
      </c>
      <c r="C67" s="38">
        <f>SUM(C68:C71)</f>
        <v>1125.3699999999999</v>
      </c>
      <c r="D67" s="48"/>
    </row>
    <row r="68" spans="1:4" s="40" customFormat="1" ht="34.15" customHeight="1" x14ac:dyDescent="0.2">
      <c r="A68" s="22" t="s">
        <v>122</v>
      </c>
      <c r="B68" s="32" t="s">
        <v>123</v>
      </c>
      <c r="C68" s="39">
        <v>95.38</v>
      </c>
    </row>
    <row r="69" spans="1:4" s="40" customFormat="1" ht="31.15" customHeight="1" x14ac:dyDescent="0.2">
      <c r="A69" s="22" t="s">
        <v>124</v>
      </c>
      <c r="B69" s="32" t="s">
        <v>125</v>
      </c>
      <c r="C69" s="39">
        <v>1.1599999999999999</v>
      </c>
    </row>
    <row r="70" spans="1:4" s="40" customFormat="1" ht="28.9" customHeight="1" x14ac:dyDescent="0.2">
      <c r="A70" s="22" t="s">
        <v>126</v>
      </c>
      <c r="B70" s="32" t="s">
        <v>127</v>
      </c>
      <c r="C70" s="39">
        <v>886.96</v>
      </c>
    </row>
    <row r="71" spans="1:4" s="40" customFormat="1" ht="30" customHeight="1" x14ac:dyDescent="0.2">
      <c r="A71" s="22" t="s">
        <v>128</v>
      </c>
      <c r="B71" s="32" t="s">
        <v>129</v>
      </c>
      <c r="C71" s="39">
        <v>141.87</v>
      </c>
    </row>
    <row r="72" spans="1:4" ht="28.5" x14ac:dyDescent="0.2">
      <c r="A72" s="15" t="s">
        <v>130</v>
      </c>
      <c r="B72" s="34" t="s">
        <v>131</v>
      </c>
      <c r="C72" s="24">
        <f>SUM(C73+C76)</f>
        <v>1869.7600000000002</v>
      </c>
    </row>
    <row r="73" spans="1:4" x14ac:dyDescent="0.2">
      <c r="A73" s="15" t="s">
        <v>132</v>
      </c>
      <c r="B73" s="27" t="s">
        <v>133</v>
      </c>
      <c r="C73" s="38">
        <f>SUM(C74)</f>
        <v>173.65</v>
      </c>
    </row>
    <row r="74" spans="1:4" ht="16.899999999999999" customHeight="1" x14ac:dyDescent="0.2">
      <c r="A74" s="15" t="s">
        <v>134</v>
      </c>
      <c r="B74" s="49" t="s">
        <v>135</v>
      </c>
      <c r="C74" s="38">
        <f>SUM(C75)</f>
        <v>173.65</v>
      </c>
    </row>
    <row r="75" spans="1:4" ht="45" x14ac:dyDescent="0.2">
      <c r="A75" s="15" t="s">
        <v>598</v>
      </c>
      <c r="B75" s="32" t="s">
        <v>136</v>
      </c>
      <c r="C75" s="39">
        <v>173.65</v>
      </c>
    </row>
    <row r="76" spans="1:4" x14ac:dyDescent="0.2">
      <c r="A76" s="15" t="s">
        <v>137</v>
      </c>
      <c r="B76" s="27" t="s">
        <v>138</v>
      </c>
      <c r="C76" s="38">
        <f>SUM(C79+C77)</f>
        <v>1696.1100000000001</v>
      </c>
    </row>
    <row r="77" spans="1:4" ht="28.9" customHeight="1" x14ac:dyDescent="0.2">
      <c r="A77" s="15" t="s">
        <v>139</v>
      </c>
      <c r="B77" s="27" t="s">
        <v>140</v>
      </c>
      <c r="C77" s="38">
        <f>SUM(C78)</f>
        <v>692.28</v>
      </c>
    </row>
    <row r="78" spans="1:4" ht="45" x14ac:dyDescent="0.2">
      <c r="A78" s="15" t="s">
        <v>141</v>
      </c>
      <c r="B78" s="32" t="s">
        <v>142</v>
      </c>
      <c r="C78" s="39">
        <v>692.28</v>
      </c>
    </row>
    <row r="79" spans="1:4" x14ac:dyDescent="0.2">
      <c r="A79" s="15" t="s">
        <v>143</v>
      </c>
      <c r="B79" s="27" t="s">
        <v>144</v>
      </c>
      <c r="C79" s="38">
        <f>SUM(C80)</f>
        <v>1003.83</v>
      </c>
    </row>
    <row r="80" spans="1:4" ht="30" x14ac:dyDescent="0.2">
      <c r="A80" s="15" t="s">
        <v>145</v>
      </c>
      <c r="B80" s="32" t="s">
        <v>146</v>
      </c>
      <c r="C80" s="39">
        <v>1003.83</v>
      </c>
    </row>
    <row r="81" spans="1:4" ht="28.5" x14ac:dyDescent="0.2">
      <c r="A81" s="15" t="s">
        <v>147</v>
      </c>
      <c r="B81" s="26" t="s">
        <v>148</v>
      </c>
      <c r="C81" s="24">
        <f>SUM(C82+C85)</f>
        <v>2371.7399999999998</v>
      </c>
    </row>
    <row r="82" spans="1:4" ht="90" x14ac:dyDescent="0.2">
      <c r="A82" s="15" t="s">
        <v>149</v>
      </c>
      <c r="B82" s="27" t="s">
        <v>150</v>
      </c>
      <c r="C82" s="38">
        <f>SUM(C83)</f>
        <v>1067.3</v>
      </c>
    </row>
    <row r="83" spans="1:4" ht="105" x14ac:dyDescent="0.2">
      <c r="A83" s="15" t="s">
        <v>151</v>
      </c>
      <c r="B83" s="27" t="s">
        <v>152</v>
      </c>
      <c r="C83" s="38">
        <f>SUM(C84)</f>
        <v>1067.3</v>
      </c>
    </row>
    <row r="84" spans="1:4" ht="90" customHeight="1" x14ac:dyDescent="0.2">
      <c r="A84" s="15" t="s">
        <v>153</v>
      </c>
      <c r="B84" s="32" t="s">
        <v>154</v>
      </c>
      <c r="C84" s="39">
        <v>1067.3</v>
      </c>
    </row>
    <row r="85" spans="1:4" ht="45" x14ac:dyDescent="0.2">
      <c r="A85" s="15" t="s">
        <v>155</v>
      </c>
      <c r="B85" s="27" t="s">
        <v>156</v>
      </c>
      <c r="C85" s="28">
        <f>SUM(C86)</f>
        <v>1304.44</v>
      </c>
    </row>
    <row r="86" spans="1:4" ht="30.6" customHeight="1" x14ac:dyDescent="0.2">
      <c r="A86" s="15" t="s">
        <v>157</v>
      </c>
      <c r="B86" s="27" t="s">
        <v>158</v>
      </c>
      <c r="C86" s="38">
        <f>SUM(C87)</f>
        <v>1304.44</v>
      </c>
    </row>
    <row r="87" spans="1:4" ht="55.9" customHeight="1" x14ac:dyDescent="0.2">
      <c r="A87" s="15" t="s">
        <v>159</v>
      </c>
      <c r="B87" s="32" t="s">
        <v>160</v>
      </c>
      <c r="C87" s="39">
        <v>1304.44</v>
      </c>
      <c r="D87" s="35"/>
    </row>
    <row r="88" spans="1:4" x14ac:dyDescent="0.2">
      <c r="A88" s="15" t="s">
        <v>161</v>
      </c>
      <c r="B88" s="26" t="s">
        <v>162</v>
      </c>
      <c r="C88" s="24">
        <f>SUM(C89+C92+C95+C97+C102+C101+C93+C99)</f>
        <v>2643.36</v>
      </c>
      <c r="D88" s="50"/>
    </row>
    <row r="89" spans="1:4" ht="30" x14ac:dyDescent="0.2">
      <c r="A89" s="15" t="s">
        <v>163</v>
      </c>
      <c r="B89" s="27" t="s">
        <v>164</v>
      </c>
      <c r="C89" s="38">
        <f>SUM(C90+C91)</f>
        <v>78.839999999999989</v>
      </c>
    </row>
    <row r="90" spans="1:4" ht="105" x14ac:dyDescent="0.2">
      <c r="A90" s="15" t="s">
        <v>165</v>
      </c>
      <c r="B90" s="51" t="s">
        <v>166</v>
      </c>
      <c r="C90" s="39">
        <v>77.02</v>
      </c>
    </row>
    <row r="91" spans="1:4" ht="60" customHeight="1" x14ac:dyDescent="0.2">
      <c r="A91" s="15" t="s">
        <v>167</v>
      </c>
      <c r="B91" s="32" t="s">
        <v>168</v>
      </c>
      <c r="C91" s="39">
        <v>1.82</v>
      </c>
    </row>
    <row r="92" spans="1:4" ht="70.150000000000006" customHeight="1" x14ac:dyDescent="0.2">
      <c r="A92" s="15" t="s">
        <v>169</v>
      </c>
      <c r="B92" s="27" t="s">
        <v>170</v>
      </c>
      <c r="C92" s="28">
        <v>105</v>
      </c>
    </row>
    <row r="93" spans="1:4" ht="63.6" customHeight="1" x14ac:dyDescent="0.2">
      <c r="A93" s="15" t="s">
        <v>171</v>
      </c>
      <c r="B93" s="27" t="s">
        <v>172</v>
      </c>
      <c r="C93" s="28">
        <f>SUM(C94)</f>
        <v>586.66999999999996</v>
      </c>
    </row>
    <row r="94" spans="1:4" ht="60.6" customHeight="1" x14ac:dyDescent="0.2">
      <c r="A94" s="15" t="s">
        <v>173</v>
      </c>
      <c r="B94" s="32" t="s">
        <v>174</v>
      </c>
      <c r="C94" s="33">
        <v>586.66999999999996</v>
      </c>
    </row>
    <row r="95" spans="1:4" ht="114" customHeight="1" x14ac:dyDescent="0.2">
      <c r="A95" s="15" t="s">
        <v>175</v>
      </c>
      <c r="B95" s="37" t="s">
        <v>176</v>
      </c>
      <c r="C95" s="38">
        <f>SUM(C96)</f>
        <v>73.81</v>
      </c>
    </row>
    <row r="96" spans="1:4" ht="30" x14ac:dyDescent="0.2">
      <c r="A96" s="15" t="s">
        <v>177</v>
      </c>
      <c r="B96" s="32" t="s">
        <v>178</v>
      </c>
      <c r="C96" s="39">
        <v>73.81</v>
      </c>
    </row>
    <row r="97" spans="1:3" s="43" customFormat="1" ht="30" customHeight="1" x14ac:dyDescent="0.2">
      <c r="A97" s="22" t="s">
        <v>179</v>
      </c>
      <c r="B97" s="27" t="s">
        <v>180</v>
      </c>
      <c r="C97" s="38">
        <f>SUM(C98)</f>
        <v>214.21</v>
      </c>
    </row>
    <row r="98" spans="1:3" s="43" customFormat="1" ht="33.6" customHeight="1" x14ac:dyDescent="0.2">
      <c r="A98" s="22" t="s">
        <v>181</v>
      </c>
      <c r="B98" s="32" t="s">
        <v>182</v>
      </c>
      <c r="C98" s="33">
        <v>214.21</v>
      </c>
    </row>
    <row r="99" spans="1:3" s="43" customFormat="1" ht="57.6" customHeight="1" x14ac:dyDescent="0.2">
      <c r="A99" s="22" t="s">
        <v>183</v>
      </c>
      <c r="B99" s="27" t="s">
        <v>184</v>
      </c>
      <c r="C99" s="38">
        <f>SUM(C100)</f>
        <v>6</v>
      </c>
    </row>
    <row r="100" spans="1:3" s="43" customFormat="1" ht="70.900000000000006" customHeight="1" x14ac:dyDescent="0.2">
      <c r="A100" s="22" t="s">
        <v>185</v>
      </c>
      <c r="B100" s="32" t="s">
        <v>186</v>
      </c>
      <c r="C100" s="33">
        <v>6</v>
      </c>
    </row>
    <row r="101" spans="1:3" s="43" customFormat="1" ht="78.599999999999994" customHeight="1" x14ac:dyDescent="0.2">
      <c r="A101" s="22" t="s">
        <v>187</v>
      </c>
      <c r="B101" s="27" t="s">
        <v>188</v>
      </c>
      <c r="C101" s="38">
        <v>322.19</v>
      </c>
    </row>
    <row r="102" spans="1:3" ht="30" x14ac:dyDescent="0.2">
      <c r="A102" s="15" t="s">
        <v>189</v>
      </c>
      <c r="B102" s="37" t="s">
        <v>190</v>
      </c>
      <c r="C102" s="38">
        <f>SUM(C103)</f>
        <v>1256.6400000000001</v>
      </c>
    </row>
    <row r="103" spans="1:3" ht="45" x14ac:dyDescent="0.2">
      <c r="A103" s="15" t="s">
        <v>191</v>
      </c>
      <c r="B103" s="32" t="s">
        <v>192</v>
      </c>
      <c r="C103" s="39">
        <v>1256.6400000000001</v>
      </c>
    </row>
    <row r="104" spans="1:3" x14ac:dyDescent="0.2">
      <c r="A104" s="15" t="s">
        <v>193</v>
      </c>
      <c r="B104" s="26" t="s">
        <v>194</v>
      </c>
      <c r="C104" s="24">
        <f>SUM(C105)</f>
        <v>111.12</v>
      </c>
    </row>
    <row r="105" spans="1:3" ht="13.9" customHeight="1" x14ac:dyDescent="0.2">
      <c r="A105" s="15" t="s">
        <v>195</v>
      </c>
      <c r="B105" s="27" t="s">
        <v>196</v>
      </c>
      <c r="C105" s="38">
        <f>SUM(C106)</f>
        <v>111.12</v>
      </c>
    </row>
    <row r="106" spans="1:3" ht="31.9" customHeight="1" x14ac:dyDescent="0.2">
      <c r="A106" s="15" t="s">
        <v>197</v>
      </c>
      <c r="B106" s="52" t="s">
        <v>198</v>
      </c>
      <c r="C106" s="39">
        <v>111.12</v>
      </c>
    </row>
    <row r="110" spans="1:3" x14ac:dyDescent="0.25">
      <c r="C110" s="54"/>
    </row>
    <row r="111" spans="1:3" x14ac:dyDescent="0.25">
      <c r="C111" s="54"/>
    </row>
    <row r="112" spans="1:3" x14ac:dyDescent="0.25">
      <c r="C112" s="54"/>
    </row>
    <row r="113" spans="1:4" x14ac:dyDescent="0.25">
      <c r="C113" s="54"/>
    </row>
    <row r="114" spans="1:4" s="11" customFormat="1" x14ac:dyDescent="0.25">
      <c r="A114" s="13"/>
      <c r="B114" s="12"/>
      <c r="C114" s="54"/>
      <c r="D114" s="12"/>
    </row>
    <row r="115" spans="1:4" s="11" customFormat="1" x14ac:dyDescent="0.25">
      <c r="A115" s="13"/>
      <c r="B115" s="12"/>
      <c r="C115" s="54"/>
      <c r="D115" s="12"/>
    </row>
    <row r="116" spans="1:4" s="11" customFormat="1" x14ac:dyDescent="0.25">
      <c r="A116" s="13"/>
      <c r="B116" s="12"/>
      <c r="C116" s="54"/>
      <c r="D116" s="12"/>
    </row>
    <row r="117" spans="1:4" s="11" customFormat="1" x14ac:dyDescent="0.25">
      <c r="A117" s="13"/>
      <c r="B117" s="12"/>
      <c r="C117" s="54"/>
      <c r="D117" s="12"/>
    </row>
    <row r="118" spans="1:4" s="11" customFormat="1" x14ac:dyDescent="0.25">
      <c r="A118" s="13"/>
      <c r="B118" s="12"/>
      <c r="C118" s="54"/>
      <c r="D118" s="12"/>
    </row>
    <row r="119" spans="1:4" s="11" customFormat="1" x14ac:dyDescent="0.25">
      <c r="A119" s="13"/>
      <c r="B119" s="12"/>
      <c r="C119" s="54"/>
      <c r="D119" s="12"/>
    </row>
    <row r="120" spans="1:4" s="11" customFormat="1" x14ac:dyDescent="0.25">
      <c r="A120" s="13"/>
      <c r="B120" s="12"/>
      <c r="C120" s="54"/>
      <c r="D120" s="12"/>
    </row>
    <row r="121" spans="1:4" s="11" customFormat="1" x14ac:dyDescent="0.25">
      <c r="A121" s="13"/>
      <c r="B121" s="12"/>
      <c r="C121" s="54"/>
      <c r="D121" s="12"/>
    </row>
    <row r="122" spans="1:4" s="11" customFormat="1" x14ac:dyDescent="0.25">
      <c r="A122" s="13"/>
      <c r="B122" s="12"/>
      <c r="C122" s="54"/>
      <c r="D122" s="12"/>
    </row>
    <row r="123" spans="1:4" s="11" customFormat="1" x14ac:dyDescent="0.25">
      <c r="A123" s="13"/>
      <c r="B123" s="12"/>
      <c r="C123" s="54"/>
      <c r="D123" s="12"/>
    </row>
    <row r="124" spans="1:4" s="11" customFormat="1" x14ac:dyDescent="0.25">
      <c r="A124" s="13"/>
      <c r="B124" s="12"/>
      <c r="C124" s="54"/>
      <c r="D124" s="12"/>
    </row>
    <row r="125" spans="1:4" s="11" customFormat="1" x14ac:dyDescent="0.25">
      <c r="A125" s="13"/>
      <c r="B125" s="12"/>
      <c r="C125" s="54"/>
      <c r="D125" s="12"/>
    </row>
    <row r="126" spans="1:4" s="11" customFormat="1" x14ac:dyDescent="0.25">
      <c r="A126" s="13"/>
      <c r="B126" s="12"/>
      <c r="C126" s="54"/>
      <c r="D126" s="12"/>
    </row>
    <row r="127" spans="1:4" s="11" customFormat="1" x14ac:dyDescent="0.25">
      <c r="A127" s="13"/>
      <c r="B127" s="12"/>
      <c r="C127" s="54"/>
      <c r="D127" s="12"/>
    </row>
    <row r="128" spans="1:4" s="11" customFormat="1" x14ac:dyDescent="0.25">
      <c r="A128" s="13"/>
      <c r="B128" s="12"/>
      <c r="C128" s="54"/>
      <c r="D128" s="12"/>
    </row>
    <row r="129" spans="1:4" s="11" customFormat="1" x14ac:dyDescent="0.25">
      <c r="A129" s="13"/>
      <c r="B129" s="12"/>
      <c r="C129" s="54"/>
      <c r="D129" s="12"/>
    </row>
    <row r="130" spans="1:4" s="11" customFormat="1" x14ac:dyDescent="0.25">
      <c r="A130" s="13"/>
      <c r="B130" s="12"/>
      <c r="C130" s="54"/>
      <c r="D130" s="12"/>
    </row>
    <row r="131" spans="1:4" s="11" customFormat="1" x14ac:dyDescent="0.25">
      <c r="A131" s="13"/>
      <c r="B131" s="12"/>
      <c r="C131" s="54"/>
      <c r="D131" s="12"/>
    </row>
    <row r="132" spans="1:4" s="11" customFormat="1" x14ac:dyDescent="0.25">
      <c r="A132" s="13"/>
      <c r="B132" s="12"/>
      <c r="C132" s="54"/>
      <c r="D132" s="12"/>
    </row>
    <row r="133" spans="1:4" s="11" customFormat="1" x14ac:dyDescent="0.25">
      <c r="A133" s="13"/>
      <c r="B133" s="12"/>
      <c r="C133" s="54"/>
      <c r="D133" s="12"/>
    </row>
    <row r="134" spans="1:4" s="11" customFormat="1" x14ac:dyDescent="0.25">
      <c r="A134" s="13"/>
      <c r="B134" s="12"/>
      <c r="C134" s="54"/>
      <c r="D134" s="12"/>
    </row>
    <row r="135" spans="1:4" s="11" customFormat="1" x14ac:dyDescent="0.25">
      <c r="A135" s="13"/>
      <c r="B135" s="12"/>
      <c r="C135" s="54"/>
      <c r="D135" s="12"/>
    </row>
    <row r="136" spans="1:4" s="11" customFormat="1" x14ac:dyDescent="0.25">
      <c r="A136" s="13"/>
      <c r="B136" s="12"/>
      <c r="C136" s="54"/>
      <c r="D136" s="12"/>
    </row>
    <row r="137" spans="1:4" s="11" customFormat="1" x14ac:dyDescent="0.25">
      <c r="A137" s="13"/>
      <c r="B137" s="12"/>
      <c r="C137" s="54"/>
      <c r="D137" s="12"/>
    </row>
    <row r="138" spans="1:4" s="11" customFormat="1" x14ac:dyDescent="0.25">
      <c r="A138" s="13"/>
      <c r="B138" s="12"/>
      <c r="C138" s="54"/>
      <c r="D138" s="12"/>
    </row>
    <row r="139" spans="1:4" s="11" customFormat="1" x14ac:dyDescent="0.25">
      <c r="A139" s="13"/>
      <c r="B139" s="12"/>
      <c r="C139" s="54"/>
      <c r="D139" s="12"/>
    </row>
    <row r="140" spans="1:4" s="11" customFormat="1" x14ac:dyDescent="0.25">
      <c r="A140" s="13"/>
      <c r="B140" s="12"/>
      <c r="C140" s="54"/>
      <c r="D140" s="12"/>
    </row>
    <row r="141" spans="1:4" s="11" customFormat="1" x14ac:dyDescent="0.25">
      <c r="A141" s="13"/>
      <c r="B141" s="12"/>
      <c r="C141" s="54"/>
      <c r="D141" s="12"/>
    </row>
    <row r="142" spans="1:4" s="11" customFormat="1" x14ac:dyDescent="0.25">
      <c r="A142" s="13"/>
      <c r="B142" s="12"/>
      <c r="C142" s="54"/>
      <c r="D142" s="12"/>
    </row>
    <row r="143" spans="1:4" s="11" customFormat="1" x14ac:dyDescent="0.25">
      <c r="A143" s="13"/>
      <c r="B143" s="12"/>
      <c r="C143" s="54"/>
      <c r="D143" s="12"/>
    </row>
    <row r="144" spans="1:4" s="11" customFormat="1" x14ac:dyDescent="0.25">
      <c r="A144" s="13"/>
      <c r="B144" s="12"/>
      <c r="C144" s="54"/>
      <c r="D144" s="12"/>
    </row>
    <row r="145" spans="1:4" s="11" customFormat="1" x14ac:dyDescent="0.25">
      <c r="A145" s="13"/>
      <c r="B145" s="12"/>
      <c r="C145" s="54"/>
      <c r="D145" s="12"/>
    </row>
    <row r="146" spans="1:4" s="11" customFormat="1" x14ac:dyDescent="0.25">
      <c r="A146" s="13"/>
      <c r="B146" s="12"/>
      <c r="C146" s="54"/>
      <c r="D146" s="12"/>
    </row>
    <row r="147" spans="1:4" s="11" customFormat="1" x14ac:dyDescent="0.25">
      <c r="A147" s="13"/>
      <c r="B147" s="12"/>
      <c r="C147" s="54"/>
      <c r="D147" s="12"/>
    </row>
    <row r="148" spans="1:4" s="11" customFormat="1" x14ac:dyDescent="0.25">
      <c r="A148" s="13"/>
      <c r="B148" s="12"/>
      <c r="C148" s="54"/>
      <c r="D148" s="12"/>
    </row>
    <row r="149" spans="1:4" s="11" customFormat="1" x14ac:dyDescent="0.25">
      <c r="A149" s="13"/>
      <c r="B149" s="12"/>
      <c r="C149" s="54"/>
      <c r="D149" s="12"/>
    </row>
    <row r="150" spans="1:4" s="11" customFormat="1" x14ac:dyDescent="0.25">
      <c r="A150" s="13"/>
      <c r="B150" s="12"/>
      <c r="C150" s="54"/>
      <c r="D150" s="12"/>
    </row>
    <row r="151" spans="1:4" s="11" customFormat="1" x14ac:dyDescent="0.25">
      <c r="A151" s="13"/>
      <c r="B151" s="12"/>
      <c r="C151" s="54"/>
      <c r="D151" s="12"/>
    </row>
    <row r="152" spans="1:4" s="11" customFormat="1" x14ac:dyDescent="0.25">
      <c r="A152" s="13"/>
      <c r="B152" s="12"/>
      <c r="C152" s="54"/>
      <c r="D152" s="12"/>
    </row>
    <row r="153" spans="1:4" s="11" customFormat="1" x14ac:dyDescent="0.25">
      <c r="A153" s="13"/>
      <c r="B153" s="12"/>
      <c r="C153" s="54"/>
      <c r="D153" s="12"/>
    </row>
    <row r="154" spans="1:4" s="11" customFormat="1" x14ac:dyDescent="0.25">
      <c r="A154" s="13"/>
      <c r="B154" s="12"/>
      <c r="C154" s="54"/>
      <c r="D154" s="12"/>
    </row>
    <row r="155" spans="1:4" s="11" customFormat="1" x14ac:dyDescent="0.25">
      <c r="A155" s="13"/>
      <c r="B155" s="12"/>
      <c r="C155" s="54"/>
      <c r="D155" s="12"/>
    </row>
    <row r="156" spans="1:4" s="11" customFormat="1" x14ac:dyDescent="0.25">
      <c r="A156" s="13"/>
      <c r="B156" s="12"/>
      <c r="C156" s="54"/>
      <c r="D156" s="12"/>
    </row>
    <row r="157" spans="1:4" s="11" customFormat="1" x14ac:dyDescent="0.25">
      <c r="A157" s="13"/>
      <c r="B157" s="12"/>
      <c r="C157" s="54"/>
      <c r="D157" s="12"/>
    </row>
    <row r="158" spans="1:4" s="11" customFormat="1" x14ac:dyDescent="0.25">
      <c r="A158" s="13"/>
      <c r="B158" s="12"/>
      <c r="C158" s="54"/>
      <c r="D158" s="12"/>
    </row>
    <row r="159" spans="1:4" s="11" customFormat="1" x14ac:dyDescent="0.25">
      <c r="A159" s="13"/>
      <c r="B159" s="12"/>
      <c r="C159" s="54"/>
      <c r="D159" s="12"/>
    </row>
    <row r="160" spans="1:4" s="11" customFormat="1" x14ac:dyDescent="0.25">
      <c r="A160" s="13"/>
      <c r="B160" s="12"/>
      <c r="C160" s="54"/>
      <c r="D160" s="12"/>
    </row>
    <row r="161" spans="1:4" s="11" customFormat="1" x14ac:dyDescent="0.25">
      <c r="A161" s="13"/>
      <c r="B161" s="12"/>
      <c r="C161" s="54"/>
      <c r="D161" s="12"/>
    </row>
    <row r="162" spans="1:4" s="11" customFormat="1" x14ac:dyDescent="0.25">
      <c r="A162" s="13"/>
      <c r="B162" s="12"/>
      <c r="C162" s="54"/>
      <c r="D162" s="12"/>
    </row>
    <row r="163" spans="1:4" s="11" customFormat="1" x14ac:dyDescent="0.25">
      <c r="A163" s="13"/>
      <c r="B163" s="12"/>
      <c r="C163" s="54"/>
      <c r="D163" s="12"/>
    </row>
    <row r="164" spans="1:4" s="11" customFormat="1" x14ac:dyDescent="0.25">
      <c r="A164" s="13"/>
      <c r="B164" s="12"/>
      <c r="C164" s="54"/>
      <c r="D164" s="12"/>
    </row>
    <row r="165" spans="1:4" s="11" customFormat="1" x14ac:dyDescent="0.25">
      <c r="A165" s="13"/>
      <c r="B165" s="12"/>
      <c r="C165" s="54"/>
      <c r="D165" s="12"/>
    </row>
    <row r="166" spans="1:4" s="11" customFormat="1" x14ac:dyDescent="0.25">
      <c r="A166" s="13"/>
      <c r="B166" s="12"/>
      <c r="C166" s="54"/>
      <c r="D166" s="12"/>
    </row>
    <row r="167" spans="1:4" s="11" customFormat="1" x14ac:dyDescent="0.25">
      <c r="A167" s="13"/>
      <c r="B167" s="12"/>
      <c r="C167" s="54"/>
      <c r="D167" s="12"/>
    </row>
    <row r="168" spans="1:4" s="11" customFormat="1" x14ac:dyDescent="0.25">
      <c r="A168" s="13"/>
      <c r="B168" s="12"/>
      <c r="C168" s="54"/>
      <c r="D168" s="12"/>
    </row>
    <row r="169" spans="1:4" s="11" customFormat="1" x14ac:dyDescent="0.25">
      <c r="A169" s="13"/>
      <c r="B169" s="12"/>
      <c r="C169" s="54"/>
      <c r="D169" s="12"/>
    </row>
    <row r="170" spans="1:4" s="11" customFormat="1" x14ac:dyDescent="0.25">
      <c r="A170" s="13"/>
      <c r="B170" s="12"/>
      <c r="C170" s="54"/>
      <c r="D170" s="12"/>
    </row>
    <row r="171" spans="1:4" s="11" customFormat="1" x14ac:dyDescent="0.25">
      <c r="A171" s="13"/>
      <c r="B171" s="12"/>
      <c r="C171" s="54"/>
      <c r="D171" s="12"/>
    </row>
    <row r="172" spans="1:4" s="11" customFormat="1" x14ac:dyDescent="0.25">
      <c r="A172" s="13"/>
      <c r="B172" s="12"/>
      <c r="C172" s="54"/>
      <c r="D172" s="12"/>
    </row>
    <row r="173" spans="1:4" s="11" customFormat="1" x14ac:dyDescent="0.25">
      <c r="A173" s="13"/>
      <c r="B173" s="12"/>
      <c r="C173" s="54"/>
      <c r="D173" s="12"/>
    </row>
    <row r="174" spans="1:4" s="11" customFormat="1" x14ac:dyDescent="0.25">
      <c r="A174" s="13"/>
      <c r="B174" s="12"/>
      <c r="C174" s="54"/>
      <c r="D174" s="12"/>
    </row>
    <row r="175" spans="1:4" s="11" customFormat="1" x14ac:dyDescent="0.25">
      <c r="A175" s="13"/>
      <c r="B175" s="12"/>
      <c r="C175" s="54"/>
      <c r="D175" s="12"/>
    </row>
    <row r="176" spans="1:4" s="11" customFormat="1" x14ac:dyDescent="0.25">
      <c r="A176" s="13"/>
      <c r="B176" s="12"/>
      <c r="C176" s="54"/>
      <c r="D176" s="12"/>
    </row>
    <row r="177" spans="1:4" s="11" customFormat="1" x14ac:dyDescent="0.25">
      <c r="A177" s="13"/>
      <c r="B177" s="12"/>
      <c r="C177" s="54"/>
      <c r="D177" s="12"/>
    </row>
    <row r="178" spans="1:4" s="11" customFormat="1" x14ac:dyDescent="0.25">
      <c r="A178" s="13"/>
      <c r="B178" s="12"/>
      <c r="C178" s="54"/>
      <c r="D178" s="12"/>
    </row>
    <row r="179" spans="1:4" s="11" customFormat="1" x14ac:dyDescent="0.25">
      <c r="A179" s="13"/>
      <c r="B179" s="12"/>
      <c r="C179" s="54"/>
      <c r="D179" s="12"/>
    </row>
    <row r="180" spans="1:4" s="11" customFormat="1" x14ac:dyDescent="0.25">
      <c r="A180" s="13"/>
      <c r="B180" s="12"/>
      <c r="C180" s="54"/>
      <c r="D180" s="12"/>
    </row>
    <row r="181" spans="1:4" s="11" customFormat="1" x14ac:dyDescent="0.25">
      <c r="A181" s="13"/>
      <c r="B181" s="12"/>
      <c r="C181" s="54"/>
      <c r="D181" s="12"/>
    </row>
    <row r="182" spans="1:4" s="11" customFormat="1" x14ac:dyDescent="0.25">
      <c r="A182" s="13"/>
      <c r="B182" s="12"/>
      <c r="C182" s="54"/>
      <c r="D182" s="12"/>
    </row>
    <row r="183" spans="1:4" s="11" customFormat="1" x14ac:dyDescent="0.25">
      <c r="A183" s="13"/>
      <c r="B183" s="12"/>
      <c r="C183" s="54"/>
      <c r="D183" s="12"/>
    </row>
    <row r="184" spans="1:4" s="11" customFormat="1" x14ac:dyDescent="0.25">
      <c r="A184" s="13"/>
      <c r="B184" s="12"/>
      <c r="C184" s="54"/>
      <c r="D184" s="12"/>
    </row>
    <row r="185" spans="1:4" s="11" customFormat="1" x14ac:dyDescent="0.25">
      <c r="A185" s="13"/>
      <c r="B185" s="12"/>
      <c r="C185" s="54"/>
      <c r="D185" s="12"/>
    </row>
    <row r="186" spans="1:4" s="11" customFormat="1" x14ac:dyDescent="0.25">
      <c r="A186" s="13"/>
      <c r="B186" s="12"/>
      <c r="C186" s="54"/>
      <c r="D186" s="12"/>
    </row>
    <row r="187" spans="1:4" s="11" customFormat="1" x14ac:dyDescent="0.25">
      <c r="A187" s="13"/>
      <c r="B187" s="12"/>
      <c r="C187" s="54"/>
      <c r="D187" s="12"/>
    </row>
    <row r="188" spans="1:4" s="11" customFormat="1" x14ac:dyDescent="0.25">
      <c r="A188" s="13"/>
      <c r="B188" s="12"/>
      <c r="C188" s="54"/>
      <c r="D188" s="12"/>
    </row>
    <row r="189" spans="1:4" s="11" customFormat="1" x14ac:dyDescent="0.25">
      <c r="A189" s="13"/>
      <c r="B189" s="12"/>
      <c r="C189" s="54"/>
      <c r="D189" s="12"/>
    </row>
    <row r="190" spans="1:4" s="11" customFormat="1" x14ac:dyDescent="0.25">
      <c r="A190" s="13"/>
      <c r="B190" s="12"/>
      <c r="C190" s="54"/>
      <c r="D190" s="12"/>
    </row>
    <row r="191" spans="1:4" s="11" customFormat="1" x14ac:dyDescent="0.25">
      <c r="A191" s="13"/>
      <c r="B191" s="12"/>
      <c r="C191" s="54"/>
      <c r="D191" s="12"/>
    </row>
    <row r="192" spans="1:4" s="11" customFormat="1" x14ac:dyDescent="0.25">
      <c r="A192" s="13"/>
      <c r="B192" s="12"/>
      <c r="C192" s="54"/>
      <c r="D192" s="12"/>
    </row>
    <row r="193" spans="1:4" s="11" customFormat="1" x14ac:dyDescent="0.25">
      <c r="A193" s="13"/>
      <c r="B193" s="12"/>
      <c r="C193" s="54"/>
      <c r="D193" s="12"/>
    </row>
    <row r="194" spans="1:4" s="11" customFormat="1" x14ac:dyDescent="0.25">
      <c r="A194" s="13"/>
      <c r="B194" s="12"/>
      <c r="C194" s="54"/>
      <c r="D194" s="12"/>
    </row>
    <row r="195" spans="1:4" s="11" customFormat="1" x14ac:dyDescent="0.25">
      <c r="A195" s="13"/>
      <c r="B195" s="12"/>
      <c r="C195" s="54"/>
      <c r="D195" s="12"/>
    </row>
    <row r="196" spans="1:4" s="11" customFormat="1" x14ac:dyDescent="0.25">
      <c r="A196" s="13"/>
      <c r="B196" s="12"/>
      <c r="C196" s="54"/>
      <c r="D196" s="12"/>
    </row>
    <row r="197" spans="1:4" s="11" customFormat="1" x14ac:dyDescent="0.25">
      <c r="A197" s="13"/>
      <c r="B197" s="12"/>
      <c r="C197" s="54"/>
      <c r="D197" s="12"/>
    </row>
    <row r="198" spans="1:4" s="11" customFormat="1" x14ac:dyDescent="0.25">
      <c r="A198" s="13"/>
      <c r="B198" s="12"/>
      <c r="C198" s="54"/>
      <c r="D198" s="12"/>
    </row>
    <row r="199" spans="1:4" s="11" customFormat="1" x14ac:dyDescent="0.25">
      <c r="A199" s="13"/>
      <c r="B199" s="12"/>
      <c r="C199" s="54"/>
      <c r="D199" s="12"/>
    </row>
    <row r="200" spans="1:4" s="11" customFormat="1" x14ac:dyDescent="0.25">
      <c r="A200" s="13"/>
      <c r="B200" s="12"/>
      <c r="C200" s="54"/>
      <c r="D200" s="12"/>
    </row>
    <row r="201" spans="1:4" s="11" customFormat="1" x14ac:dyDescent="0.25">
      <c r="A201" s="13"/>
      <c r="B201" s="12"/>
      <c r="C201" s="54"/>
      <c r="D201" s="12"/>
    </row>
    <row r="202" spans="1:4" s="11" customFormat="1" x14ac:dyDescent="0.25">
      <c r="A202" s="13"/>
      <c r="B202" s="12"/>
      <c r="C202" s="54"/>
      <c r="D202" s="12"/>
    </row>
    <row r="203" spans="1:4" s="11" customFormat="1" x14ac:dyDescent="0.25">
      <c r="A203" s="13"/>
      <c r="B203" s="12"/>
      <c r="C203" s="54"/>
      <c r="D203" s="12"/>
    </row>
    <row r="204" spans="1:4" s="11" customFormat="1" x14ac:dyDescent="0.25">
      <c r="A204" s="13"/>
      <c r="B204" s="12"/>
      <c r="C204" s="54"/>
      <c r="D204" s="12"/>
    </row>
    <row r="205" spans="1:4" s="11" customFormat="1" x14ac:dyDescent="0.25">
      <c r="A205" s="13"/>
      <c r="B205" s="12"/>
      <c r="C205" s="54"/>
      <c r="D205" s="12"/>
    </row>
    <row r="206" spans="1:4" s="11" customFormat="1" x14ac:dyDescent="0.25">
      <c r="A206" s="13"/>
      <c r="B206" s="12"/>
      <c r="C206" s="54"/>
      <c r="D206" s="12"/>
    </row>
    <row r="207" spans="1:4" s="11" customFormat="1" x14ac:dyDescent="0.25">
      <c r="A207" s="13"/>
      <c r="B207" s="12"/>
      <c r="C207" s="54"/>
      <c r="D207" s="12"/>
    </row>
    <row r="208" spans="1:4" s="11" customFormat="1" x14ac:dyDescent="0.25">
      <c r="A208" s="13"/>
      <c r="B208" s="12"/>
      <c r="C208" s="54"/>
      <c r="D208" s="12"/>
    </row>
    <row r="209" spans="1:4" s="11" customFormat="1" x14ac:dyDescent="0.25">
      <c r="A209" s="13"/>
      <c r="B209" s="12"/>
      <c r="C209" s="54"/>
      <c r="D209" s="12"/>
    </row>
    <row r="210" spans="1:4" s="11" customFormat="1" x14ac:dyDescent="0.25">
      <c r="A210" s="13"/>
      <c r="B210" s="12"/>
      <c r="C210" s="54"/>
      <c r="D210" s="12"/>
    </row>
    <row r="211" spans="1:4" s="11" customFormat="1" x14ac:dyDescent="0.25">
      <c r="A211" s="13"/>
      <c r="B211" s="12"/>
      <c r="C211" s="54"/>
      <c r="D211" s="12"/>
    </row>
    <row r="212" spans="1:4" s="11" customFormat="1" x14ac:dyDescent="0.25">
      <c r="A212" s="13"/>
      <c r="B212" s="12"/>
      <c r="C212" s="54"/>
      <c r="D212" s="12"/>
    </row>
    <row r="213" spans="1:4" s="11" customFormat="1" x14ac:dyDescent="0.25">
      <c r="A213" s="13"/>
      <c r="B213" s="12"/>
      <c r="C213" s="54"/>
      <c r="D213" s="12"/>
    </row>
    <row r="214" spans="1:4" s="11" customFormat="1" x14ac:dyDescent="0.25">
      <c r="A214" s="13"/>
      <c r="B214" s="12"/>
      <c r="C214" s="54"/>
      <c r="D214" s="12"/>
    </row>
    <row r="215" spans="1:4" s="11" customFormat="1" x14ac:dyDescent="0.25">
      <c r="A215" s="13"/>
      <c r="B215" s="12"/>
      <c r="C215" s="54"/>
      <c r="D215" s="12"/>
    </row>
    <row r="216" spans="1:4" s="11" customFormat="1" x14ac:dyDescent="0.25">
      <c r="A216" s="13"/>
      <c r="B216" s="12"/>
      <c r="C216" s="54"/>
      <c r="D216" s="12"/>
    </row>
    <row r="217" spans="1:4" s="11" customFormat="1" x14ac:dyDescent="0.25">
      <c r="A217" s="13"/>
      <c r="B217" s="12"/>
      <c r="C217" s="54"/>
      <c r="D217" s="12"/>
    </row>
    <row r="218" spans="1:4" s="11" customFormat="1" x14ac:dyDescent="0.25">
      <c r="A218" s="13"/>
      <c r="B218" s="12"/>
      <c r="C218" s="54"/>
      <c r="D218" s="12"/>
    </row>
    <row r="219" spans="1:4" s="11" customFormat="1" x14ac:dyDescent="0.25">
      <c r="A219" s="13"/>
      <c r="B219" s="12"/>
      <c r="C219" s="54"/>
      <c r="D219" s="12"/>
    </row>
    <row r="220" spans="1:4" s="11" customFormat="1" x14ac:dyDescent="0.25">
      <c r="A220" s="13"/>
      <c r="B220" s="12"/>
      <c r="C220" s="54"/>
      <c r="D220" s="12"/>
    </row>
    <row r="221" spans="1:4" s="11" customFormat="1" x14ac:dyDescent="0.25">
      <c r="A221" s="13"/>
      <c r="B221" s="12"/>
      <c r="C221" s="54"/>
      <c r="D221" s="12"/>
    </row>
    <row r="222" spans="1:4" s="11" customFormat="1" x14ac:dyDescent="0.25">
      <c r="A222" s="13"/>
      <c r="B222" s="12"/>
      <c r="C222" s="54"/>
      <c r="D222" s="12"/>
    </row>
    <row r="223" spans="1:4" s="11" customFormat="1" x14ac:dyDescent="0.25">
      <c r="A223" s="13"/>
      <c r="B223" s="12"/>
      <c r="C223" s="54"/>
      <c r="D223" s="12"/>
    </row>
    <row r="224" spans="1:4" s="11" customFormat="1" x14ac:dyDescent="0.25">
      <c r="A224" s="13"/>
      <c r="B224" s="12"/>
      <c r="C224" s="54"/>
      <c r="D224" s="12"/>
    </row>
    <row r="225" spans="1:4" s="11" customFormat="1" x14ac:dyDescent="0.25">
      <c r="A225" s="13"/>
      <c r="B225" s="12"/>
      <c r="C225" s="54"/>
      <c r="D225" s="12"/>
    </row>
    <row r="226" spans="1:4" s="11" customFormat="1" x14ac:dyDescent="0.25">
      <c r="A226" s="13"/>
      <c r="B226" s="12"/>
      <c r="C226" s="54"/>
      <c r="D226" s="12"/>
    </row>
    <row r="227" spans="1:4" s="11" customFormat="1" x14ac:dyDescent="0.25">
      <c r="A227" s="13"/>
      <c r="B227" s="12"/>
      <c r="C227" s="54"/>
      <c r="D227" s="12"/>
    </row>
    <row r="228" spans="1:4" s="11" customFormat="1" x14ac:dyDescent="0.25">
      <c r="A228" s="13"/>
      <c r="B228" s="12"/>
      <c r="C228" s="54"/>
      <c r="D228" s="12"/>
    </row>
    <row r="229" spans="1:4" s="11" customFormat="1" x14ac:dyDescent="0.25">
      <c r="A229" s="13"/>
      <c r="B229" s="12"/>
      <c r="C229" s="54"/>
      <c r="D229" s="12"/>
    </row>
    <row r="230" spans="1:4" s="11" customFormat="1" x14ac:dyDescent="0.25">
      <c r="A230" s="13"/>
      <c r="B230" s="12"/>
      <c r="C230" s="54"/>
      <c r="D230" s="12"/>
    </row>
    <row r="231" spans="1:4" s="11" customFormat="1" x14ac:dyDescent="0.25">
      <c r="A231" s="13"/>
      <c r="B231" s="12"/>
      <c r="C231" s="54"/>
      <c r="D231" s="12"/>
    </row>
    <row r="232" spans="1:4" s="11" customFormat="1" x14ac:dyDescent="0.25">
      <c r="A232" s="13"/>
      <c r="B232" s="12"/>
      <c r="C232" s="54"/>
      <c r="D232" s="12"/>
    </row>
    <row r="233" spans="1:4" s="11" customFormat="1" x14ac:dyDescent="0.25">
      <c r="A233" s="13"/>
      <c r="B233" s="12"/>
      <c r="C233" s="54"/>
      <c r="D233" s="12"/>
    </row>
    <row r="234" spans="1:4" s="11" customFormat="1" x14ac:dyDescent="0.25">
      <c r="A234" s="13"/>
      <c r="B234" s="12"/>
      <c r="C234" s="54"/>
      <c r="D234" s="12"/>
    </row>
    <row r="235" spans="1:4" s="11" customFormat="1" x14ac:dyDescent="0.25">
      <c r="A235" s="13"/>
      <c r="B235" s="12"/>
      <c r="C235" s="54"/>
      <c r="D235" s="12"/>
    </row>
    <row r="236" spans="1:4" s="11" customFormat="1" x14ac:dyDescent="0.25">
      <c r="A236" s="13"/>
      <c r="B236" s="12"/>
      <c r="C236" s="54"/>
      <c r="D236" s="12"/>
    </row>
    <row r="237" spans="1:4" s="11" customFormat="1" x14ac:dyDescent="0.25">
      <c r="A237" s="13"/>
      <c r="B237" s="12"/>
      <c r="C237" s="54"/>
      <c r="D237" s="12"/>
    </row>
    <row r="238" spans="1:4" s="11" customFormat="1" x14ac:dyDescent="0.25">
      <c r="A238" s="13"/>
      <c r="B238" s="12"/>
      <c r="C238" s="54"/>
      <c r="D238" s="12"/>
    </row>
    <row r="239" spans="1:4" s="11" customFormat="1" x14ac:dyDescent="0.25">
      <c r="A239" s="13"/>
      <c r="B239" s="12"/>
      <c r="C239" s="54"/>
      <c r="D239" s="12"/>
    </row>
    <row r="240" spans="1:4" s="11" customFormat="1" x14ac:dyDescent="0.25">
      <c r="A240" s="13"/>
      <c r="B240" s="12"/>
      <c r="C240" s="54"/>
      <c r="D240" s="12"/>
    </row>
    <row r="241" spans="1:4" s="11" customFormat="1" x14ac:dyDescent="0.25">
      <c r="A241" s="13"/>
      <c r="B241" s="12"/>
      <c r="C241" s="54"/>
      <c r="D241" s="12"/>
    </row>
    <row r="242" spans="1:4" s="11" customFormat="1" x14ac:dyDescent="0.25">
      <c r="A242" s="13"/>
      <c r="B242" s="12"/>
      <c r="C242" s="54"/>
      <c r="D242" s="12"/>
    </row>
    <row r="243" spans="1:4" s="11" customFormat="1" x14ac:dyDescent="0.25">
      <c r="A243" s="13"/>
      <c r="B243" s="12"/>
      <c r="C243" s="54"/>
      <c r="D243" s="12"/>
    </row>
    <row r="244" spans="1:4" s="11" customFormat="1" x14ac:dyDescent="0.25">
      <c r="A244" s="13"/>
      <c r="B244" s="12"/>
      <c r="C244" s="54"/>
      <c r="D244" s="12"/>
    </row>
    <row r="245" spans="1:4" s="11" customFormat="1" x14ac:dyDescent="0.25">
      <c r="A245" s="13"/>
      <c r="B245" s="12"/>
      <c r="C245" s="54"/>
      <c r="D245" s="12"/>
    </row>
    <row r="246" spans="1:4" s="11" customFormat="1" x14ac:dyDescent="0.25">
      <c r="A246" s="13"/>
      <c r="B246" s="12"/>
      <c r="C246" s="54"/>
      <c r="D246" s="12"/>
    </row>
    <row r="247" spans="1:4" s="11" customFormat="1" x14ac:dyDescent="0.25">
      <c r="A247" s="13"/>
      <c r="B247" s="12"/>
      <c r="C247" s="54"/>
      <c r="D247" s="12"/>
    </row>
    <row r="248" spans="1:4" s="11" customFormat="1" x14ac:dyDescent="0.25">
      <c r="A248" s="13"/>
      <c r="B248" s="12"/>
      <c r="C248" s="54"/>
      <c r="D248" s="12"/>
    </row>
    <row r="249" spans="1:4" s="11" customFormat="1" x14ac:dyDescent="0.25">
      <c r="A249" s="13"/>
      <c r="B249" s="12"/>
      <c r="C249" s="54"/>
      <c r="D249" s="12"/>
    </row>
    <row r="250" spans="1:4" s="11" customFormat="1" x14ac:dyDescent="0.25">
      <c r="A250" s="13"/>
      <c r="B250" s="12"/>
      <c r="C250" s="54"/>
      <c r="D250" s="12"/>
    </row>
    <row r="251" spans="1:4" s="11" customFormat="1" x14ac:dyDescent="0.25">
      <c r="A251" s="13"/>
      <c r="B251" s="12"/>
      <c r="C251" s="54"/>
      <c r="D251" s="12"/>
    </row>
    <row r="252" spans="1:4" s="11" customFormat="1" x14ac:dyDescent="0.25">
      <c r="A252" s="13"/>
      <c r="B252" s="12"/>
      <c r="C252" s="54"/>
      <c r="D252" s="12"/>
    </row>
    <row r="253" spans="1:4" s="11" customFormat="1" x14ac:dyDescent="0.25">
      <c r="A253" s="13"/>
      <c r="B253" s="12"/>
      <c r="C253" s="54"/>
      <c r="D253" s="12"/>
    </row>
    <row r="254" spans="1:4" s="11" customFormat="1" x14ac:dyDescent="0.25">
      <c r="A254" s="13"/>
      <c r="B254" s="12"/>
      <c r="C254" s="54"/>
      <c r="D254" s="12"/>
    </row>
    <row r="255" spans="1:4" s="11" customFormat="1" x14ac:dyDescent="0.25">
      <c r="A255" s="13"/>
      <c r="B255" s="12"/>
      <c r="C255" s="54"/>
      <c r="D255" s="12"/>
    </row>
    <row r="256" spans="1:4" s="11" customFormat="1" x14ac:dyDescent="0.25">
      <c r="A256" s="13"/>
      <c r="B256" s="12"/>
      <c r="C256" s="54"/>
      <c r="D256" s="12"/>
    </row>
    <row r="257" spans="1:4" s="11" customFormat="1" x14ac:dyDescent="0.25">
      <c r="A257" s="13"/>
      <c r="B257" s="12"/>
      <c r="C257" s="54"/>
      <c r="D257" s="12"/>
    </row>
    <row r="258" spans="1:4" s="11" customFormat="1" x14ac:dyDescent="0.25">
      <c r="A258" s="13"/>
      <c r="B258" s="12"/>
      <c r="C258" s="54"/>
      <c r="D258" s="12"/>
    </row>
    <row r="259" spans="1:4" s="11" customFormat="1" x14ac:dyDescent="0.25">
      <c r="A259" s="13"/>
      <c r="B259" s="12"/>
      <c r="C259" s="54"/>
      <c r="D259" s="12"/>
    </row>
    <row r="260" spans="1:4" s="11" customFormat="1" x14ac:dyDescent="0.25">
      <c r="A260" s="13"/>
      <c r="B260" s="12"/>
      <c r="C260" s="54"/>
      <c r="D260" s="12"/>
    </row>
    <row r="261" spans="1:4" s="11" customFormat="1" x14ac:dyDescent="0.25">
      <c r="A261" s="13"/>
      <c r="B261" s="12"/>
      <c r="C261" s="54"/>
      <c r="D261" s="12"/>
    </row>
    <row r="262" spans="1:4" s="11" customFormat="1" x14ac:dyDescent="0.25">
      <c r="A262" s="13"/>
      <c r="B262" s="12"/>
      <c r="C262" s="54"/>
      <c r="D262" s="12"/>
    </row>
    <row r="263" spans="1:4" s="11" customFormat="1" x14ac:dyDescent="0.25">
      <c r="A263" s="13"/>
      <c r="B263" s="12"/>
      <c r="C263" s="54"/>
      <c r="D263" s="12"/>
    </row>
    <row r="264" spans="1:4" s="11" customFormat="1" x14ac:dyDescent="0.25">
      <c r="A264" s="13"/>
      <c r="B264" s="12"/>
      <c r="C264" s="54"/>
      <c r="D264" s="12"/>
    </row>
    <row r="265" spans="1:4" s="11" customFormat="1" x14ac:dyDescent="0.25">
      <c r="A265" s="13"/>
      <c r="B265" s="12"/>
      <c r="C265" s="54"/>
      <c r="D265" s="12"/>
    </row>
    <row r="266" spans="1:4" s="11" customFormat="1" x14ac:dyDescent="0.25">
      <c r="A266" s="13"/>
      <c r="B266" s="12"/>
      <c r="C266" s="54"/>
      <c r="D266" s="12"/>
    </row>
    <row r="267" spans="1:4" s="11" customFormat="1" x14ac:dyDescent="0.25">
      <c r="A267" s="13"/>
      <c r="B267" s="12"/>
      <c r="C267" s="54"/>
      <c r="D267" s="12"/>
    </row>
    <row r="268" spans="1:4" s="11" customFormat="1" x14ac:dyDescent="0.25">
      <c r="A268" s="13"/>
      <c r="B268" s="12"/>
      <c r="C268" s="54"/>
      <c r="D268" s="12"/>
    </row>
    <row r="269" spans="1:4" s="11" customFormat="1" x14ac:dyDescent="0.25">
      <c r="A269" s="13"/>
      <c r="B269" s="12"/>
      <c r="C269" s="54"/>
      <c r="D269" s="12"/>
    </row>
    <row r="270" spans="1:4" s="11" customFormat="1" x14ac:dyDescent="0.25">
      <c r="A270" s="13"/>
      <c r="B270" s="12"/>
      <c r="C270" s="54"/>
      <c r="D270" s="12"/>
    </row>
    <row r="271" spans="1:4" s="11" customFormat="1" x14ac:dyDescent="0.25">
      <c r="A271" s="13"/>
      <c r="B271" s="12"/>
      <c r="C271" s="54"/>
      <c r="D271" s="12"/>
    </row>
    <row r="272" spans="1:4" s="11" customFormat="1" x14ac:dyDescent="0.25">
      <c r="A272" s="13"/>
      <c r="B272" s="12"/>
      <c r="C272" s="54"/>
      <c r="D272" s="12"/>
    </row>
    <row r="273" spans="1:4" s="11" customFormat="1" x14ac:dyDescent="0.25">
      <c r="A273" s="13"/>
      <c r="B273" s="12"/>
      <c r="C273" s="54"/>
      <c r="D273" s="12"/>
    </row>
    <row r="274" spans="1:4" s="11" customFormat="1" x14ac:dyDescent="0.25">
      <c r="A274" s="13"/>
      <c r="B274" s="12"/>
      <c r="C274" s="54"/>
      <c r="D274" s="12"/>
    </row>
    <row r="275" spans="1:4" s="11" customFormat="1" x14ac:dyDescent="0.25">
      <c r="A275" s="13"/>
      <c r="B275" s="12"/>
      <c r="C275" s="54"/>
      <c r="D275" s="12"/>
    </row>
    <row r="276" spans="1:4" s="11" customFormat="1" x14ac:dyDescent="0.25">
      <c r="A276" s="13"/>
      <c r="B276" s="12"/>
      <c r="C276" s="54"/>
      <c r="D276" s="12"/>
    </row>
    <row r="277" spans="1:4" s="11" customFormat="1" x14ac:dyDescent="0.25">
      <c r="A277" s="13"/>
      <c r="B277" s="12"/>
      <c r="C277" s="54"/>
      <c r="D277" s="12"/>
    </row>
    <row r="278" spans="1:4" s="11" customFormat="1" x14ac:dyDescent="0.25">
      <c r="A278" s="13"/>
      <c r="B278" s="12"/>
      <c r="C278" s="54"/>
      <c r="D278" s="12"/>
    </row>
    <row r="279" spans="1:4" s="11" customFormat="1" x14ac:dyDescent="0.25">
      <c r="A279" s="13"/>
      <c r="B279" s="12"/>
      <c r="C279" s="54"/>
      <c r="D279" s="12"/>
    </row>
    <row r="280" spans="1:4" s="11" customFormat="1" x14ac:dyDescent="0.25">
      <c r="A280" s="13"/>
      <c r="B280" s="12"/>
      <c r="C280" s="54"/>
      <c r="D280" s="12"/>
    </row>
    <row r="281" spans="1:4" s="11" customFormat="1" x14ac:dyDescent="0.25">
      <c r="A281" s="13"/>
      <c r="B281" s="12"/>
      <c r="C281" s="54"/>
      <c r="D281" s="12"/>
    </row>
    <row r="282" spans="1:4" s="11" customFormat="1" x14ac:dyDescent="0.25">
      <c r="A282" s="13"/>
      <c r="B282" s="12"/>
      <c r="C282" s="54"/>
      <c r="D282" s="12"/>
    </row>
    <row r="283" spans="1:4" s="11" customFormat="1" x14ac:dyDescent="0.25">
      <c r="A283" s="13"/>
      <c r="B283" s="12"/>
      <c r="C283" s="54"/>
      <c r="D283" s="12"/>
    </row>
    <row r="284" spans="1:4" s="11" customFormat="1" x14ac:dyDescent="0.25">
      <c r="A284" s="13"/>
      <c r="B284" s="12"/>
      <c r="C284" s="54"/>
      <c r="D284" s="12"/>
    </row>
    <row r="285" spans="1:4" s="11" customFormat="1" x14ac:dyDescent="0.25">
      <c r="A285" s="13"/>
      <c r="B285" s="12"/>
      <c r="C285" s="54"/>
      <c r="D285" s="12"/>
    </row>
    <row r="286" spans="1:4" s="11" customFormat="1" x14ac:dyDescent="0.25">
      <c r="A286" s="13"/>
      <c r="B286" s="12"/>
      <c r="C286" s="54"/>
      <c r="D286" s="12"/>
    </row>
    <row r="287" spans="1:4" s="11" customFormat="1" x14ac:dyDescent="0.25">
      <c r="A287" s="13"/>
      <c r="B287" s="12"/>
      <c r="C287" s="54"/>
      <c r="D287" s="12"/>
    </row>
    <row r="288" spans="1:4" s="11" customFormat="1" x14ac:dyDescent="0.25">
      <c r="A288" s="13"/>
      <c r="B288" s="12"/>
      <c r="C288" s="54"/>
      <c r="D288" s="12"/>
    </row>
    <row r="289" spans="1:4" s="11" customFormat="1" x14ac:dyDescent="0.25">
      <c r="A289" s="13"/>
      <c r="B289" s="12"/>
      <c r="C289" s="54"/>
      <c r="D289" s="12"/>
    </row>
    <row r="290" spans="1:4" s="11" customFormat="1" x14ac:dyDescent="0.25">
      <c r="A290" s="13"/>
      <c r="B290" s="12"/>
      <c r="C290" s="54"/>
      <c r="D290" s="12"/>
    </row>
    <row r="291" spans="1:4" s="11" customFormat="1" x14ac:dyDescent="0.25">
      <c r="A291" s="13"/>
      <c r="B291" s="12"/>
      <c r="C291" s="54"/>
      <c r="D291" s="12"/>
    </row>
    <row r="292" spans="1:4" s="11" customFormat="1" x14ac:dyDescent="0.25">
      <c r="A292" s="13"/>
      <c r="B292" s="12"/>
      <c r="C292" s="54"/>
      <c r="D292" s="12"/>
    </row>
    <row r="293" spans="1:4" s="11" customFormat="1" x14ac:dyDescent="0.25">
      <c r="A293" s="13"/>
      <c r="B293" s="12"/>
      <c r="C293" s="54"/>
      <c r="D293" s="12"/>
    </row>
    <row r="294" spans="1:4" s="11" customFormat="1" x14ac:dyDescent="0.25">
      <c r="A294" s="13"/>
      <c r="B294" s="12"/>
      <c r="C294" s="54"/>
      <c r="D294" s="12"/>
    </row>
    <row r="295" spans="1:4" s="11" customFormat="1" x14ac:dyDescent="0.25">
      <c r="A295" s="13"/>
      <c r="B295" s="12"/>
      <c r="C295" s="54"/>
      <c r="D295" s="12"/>
    </row>
    <row r="296" spans="1:4" s="11" customFormat="1" x14ac:dyDescent="0.25">
      <c r="A296" s="13"/>
      <c r="B296" s="12"/>
      <c r="C296" s="54"/>
      <c r="D296" s="12"/>
    </row>
    <row r="297" spans="1:4" s="11" customFormat="1" x14ac:dyDescent="0.25">
      <c r="A297" s="13"/>
      <c r="B297" s="12"/>
      <c r="C297" s="54"/>
      <c r="D297" s="12"/>
    </row>
    <row r="298" spans="1:4" s="11" customFormat="1" x14ac:dyDescent="0.25">
      <c r="A298" s="13"/>
      <c r="B298" s="12"/>
      <c r="C298" s="54"/>
      <c r="D298" s="12"/>
    </row>
    <row r="299" spans="1:4" s="11" customFormat="1" x14ac:dyDescent="0.25">
      <c r="A299" s="13"/>
      <c r="B299" s="12"/>
      <c r="C299" s="54"/>
      <c r="D299" s="12"/>
    </row>
    <row r="300" spans="1:4" s="11" customFormat="1" x14ac:dyDescent="0.25">
      <c r="A300" s="13"/>
      <c r="B300" s="12"/>
      <c r="C300" s="54"/>
      <c r="D300" s="12"/>
    </row>
    <row r="301" spans="1:4" s="11" customFormat="1" x14ac:dyDescent="0.25">
      <c r="A301" s="13"/>
      <c r="B301" s="12"/>
      <c r="C301" s="54"/>
      <c r="D301" s="12"/>
    </row>
    <row r="302" spans="1:4" s="11" customFormat="1" x14ac:dyDescent="0.25">
      <c r="A302" s="13"/>
      <c r="B302" s="12"/>
      <c r="C302" s="54"/>
      <c r="D302" s="12"/>
    </row>
    <row r="303" spans="1:4" s="11" customFormat="1" x14ac:dyDescent="0.25">
      <c r="A303" s="13"/>
      <c r="B303" s="12"/>
      <c r="C303" s="54"/>
      <c r="D303" s="12"/>
    </row>
    <row r="304" spans="1:4" s="11" customFormat="1" x14ac:dyDescent="0.25">
      <c r="A304" s="13"/>
      <c r="B304" s="12"/>
      <c r="C304" s="54"/>
      <c r="D304" s="12"/>
    </row>
    <row r="305" spans="1:4" s="11" customFormat="1" x14ac:dyDescent="0.25">
      <c r="A305" s="13"/>
      <c r="B305" s="12"/>
      <c r="C305" s="54"/>
      <c r="D305" s="12"/>
    </row>
    <row r="306" spans="1:4" s="11" customFormat="1" x14ac:dyDescent="0.25">
      <c r="A306" s="13"/>
      <c r="B306" s="12"/>
      <c r="C306" s="54"/>
      <c r="D306" s="12"/>
    </row>
    <row r="307" spans="1:4" s="11" customFormat="1" x14ac:dyDescent="0.25">
      <c r="A307" s="13"/>
      <c r="B307" s="12"/>
      <c r="C307" s="54"/>
      <c r="D307" s="12"/>
    </row>
    <row r="308" spans="1:4" s="11" customFormat="1" x14ac:dyDescent="0.25">
      <c r="A308" s="13"/>
      <c r="B308" s="12"/>
      <c r="C308" s="54"/>
      <c r="D308" s="12"/>
    </row>
    <row r="309" spans="1:4" s="11" customFormat="1" x14ac:dyDescent="0.25">
      <c r="A309" s="13"/>
      <c r="B309" s="12"/>
      <c r="C309" s="54"/>
      <c r="D309" s="12"/>
    </row>
    <row r="310" spans="1:4" s="11" customFormat="1" x14ac:dyDescent="0.25">
      <c r="A310" s="13"/>
      <c r="B310" s="12"/>
      <c r="C310" s="54"/>
      <c r="D310" s="12"/>
    </row>
    <row r="311" spans="1:4" s="11" customFormat="1" x14ac:dyDescent="0.25">
      <c r="A311" s="13"/>
      <c r="B311" s="12"/>
      <c r="C311" s="54"/>
      <c r="D311" s="12"/>
    </row>
    <row r="312" spans="1:4" s="11" customFormat="1" x14ac:dyDescent="0.25">
      <c r="A312" s="13"/>
      <c r="B312" s="12"/>
      <c r="C312" s="54"/>
      <c r="D312" s="12"/>
    </row>
    <row r="313" spans="1:4" s="11" customFormat="1" x14ac:dyDescent="0.25">
      <c r="A313" s="13"/>
      <c r="B313" s="12"/>
      <c r="C313" s="54"/>
      <c r="D313" s="12"/>
    </row>
    <row r="314" spans="1:4" s="11" customFormat="1" x14ac:dyDescent="0.25">
      <c r="A314" s="13"/>
      <c r="B314" s="12"/>
      <c r="C314" s="54"/>
      <c r="D314" s="12"/>
    </row>
    <row r="315" spans="1:4" s="11" customFormat="1" x14ac:dyDescent="0.25">
      <c r="A315" s="13"/>
      <c r="B315" s="12"/>
      <c r="C315" s="54"/>
      <c r="D315" s="12"/>
    </row>
    <row r="316" spans="1:4" s="11" customFormat="1" x14ac:dyDescent="0.25">
      <c r="A316" s="13"/>
      <c r="B316" s="12"/>
      <c r="C316" s="54"/>
      <c r="D316" s="12"/>
    </row>
    <row r="317" spans="1:4" s="11" customFormat="1" x14ac:dyDescent="0.25">
      <c r="A317" s="13"/>
      <c r="B317" s="12"/>
      <c r="C317" s="54"/>
      <c r="D317" s="12"/>
    </row>
    <row r="318" spans="1:4" s="11" customFormat="1" x14ac:dyDescent="0.25">
      <c r="A318" s="13"/>
      <c r="B318" s="12"/>
      <c r="C318" s="54"/>
      <c r="D318" s="12"/>
    </row>
    <row r="319" spans="1:4" s="11" customFormat="1" x14ac:dyDescent="0.25">
      <c r="A319" s="13"/>
      <c r="B319" s="12"/>
      <c r="C319" s="54"/>
      <c r="D319" s="12"/>
    </row>
    <row r="320" spans="1:4" s="11" customFormat="1" x14ac:dyDescent="0.25">
      <c r="A320" s="13"/>
      <c r="B320" s="12"/>
      <c r="C320" s="54"/>
      <c r="D320" s="12"/>
    </row>
    <row r="321" spans="1:4" s="11" customFormat="1" x14ac:dyDescent="0.25">
      <c r="A321" s="13"/>
      <c r="B321" s="12"/>
      <c r="C321" s="54"/>
      <c r="D321" s="12"/>
    </row>
    <row r="322" spans="1:4" s="11" customFormat="1" x14ac:dyDescent="0.25">
      <c r="A322" s="13"/>
      <c r="B322" s="12"/>
      <c r="C322" s="54"/>
      <c r="D322" s="12"/>
    </row>
    <row r="323" spans="1:4" s="11" customFormat="1" x14ac:dyDescent="0.25">
      <c r="A323" s="13"/>
      <c r="B323" s="12"/>
      <c r="C323" s="54"/>
      <c r="D323" s="12"/>
    </row>
    <row r="324" spans="1:4" s="11" customFormat="1" x14ac:dyDescent="0.25">
      <c r="A324" s="13"/>
      <c r="B324" s="12"/>
      <c r="C324" s="54"/>
      <c r="D324" s="12"/>
    </row>
    <row r="325" spans="1:4" s="11" customFormat="1" x14ac:dyDescent="0.25">
      <c r="A325" s="13"/>
      <c r="B325" s="12"/>
      <c r="C325" s="54"/>
      <c r="D325" s="12"/>
    </row>
    <row r="326" spans="1:4" s="11" customFormat="1" x14ac:dyDescent="0.25">
      <c r="A326" s="13"/>
      <c r="B326" s="12"/>
      <c r="C326" s="54"/>
      <c r="D326" s="12"/>
    </row>
    <row r="327" spans="1:4" s="11" customFormat="1" x14ac:dyDescent="0.25">
      <c r="A327" s="13"/>
      <c r="B327" s="12"/>
      <c r="C327" s="54"/>
      <c r="D327" s="12"/>
    </row>
    <row r="328" spans="1:4" s="11" customFormat="1" x14ac:dyDescent="0.25">
      <c r="A328" s="13"/>
      <c r="B328" s="12"/>
      <c r="C328" s="54"/>
      <c r="D328" s="12"/>
    </row>
    <row r="329" spans="1:4" s="11" customFormat="1" x14ac:dyDescent="0.25">
      <c r="A329" s="13"/>
      <c r="B329" s="12"/>
      <c r="C329" s="54"/>
      <c r="D329" s="12"/>
    </row>
    <row r="330" spans="1:4" s="11" customFormat="1" x14ac:dyDescent="0.25">
      <c r="A330" s="13"/>
      <c r="B330" s="12"/>
      <c r="C330" s="54"/>
      <c r="D330" s="12"/>
    </row>
    <row r="331" spans="1:4" s="11" customFormat="1" x14ac:dyDescent="0.25">
      <c r="A331" s="13"/>
      <c r="B331" s="12"/>
      <c r="C331" s="54"/>
      <c r="D331" s="12"/>
    </row>
    <row r="332" spans="1:4" s="11" customFormat="1" x14ac:dyDescent="0.25">
      <c r="A332" s="13"/>
      <c r="B332" s="12"/>
      <c r="C332" s="54"/>
      <c r="D332" s="12"/>
    </row>
    <row r="333" spans="1:4" s="11" customFormat="1" x14ac:dyDescent="0.25">
      <c r="A333" s="13"/>
      <c r="B333" s="12"/>
      <c r="C333" s="54"/>
      <c r="D333" s="12"/>
    </row>
    <row r="334" spans="1:4" s="11" customFormat="1" x14ac:dyDescent="0.25">
      <c r="A334" s="13"/>
      <c r="B334" s="12"/>
      <c r="C334" s="54"/>
      <c r="D334" s="12"/>
    </row>
    <row r="335" spans="1:4" s="11" customFormat="1" x14ac:dyDescent="0.25">
      <c r="A335" s="13"/>
      <c r="B335" s="12"/>
      <c r="C335" s="54"/>
      <c r="D335" s="12"/>
    </row>
    <row r="336" spans="1:4" s="11" customFormat="1" x14ac:dyDescent="0.25">
      <c r="A336" s="13"/>
      <c r="B336" s="12"/>
      <c r="C336" s="54"/>
      <c r="D336" s="12"/>
    </row>
    <row r="337" spans="1:4" s="11" customFormat="1" x14ac:dyDescent="0.25">
      <c r="A337" s="13"/>
      <c r="B337" s="12"/>
      <c r="C337" s="54"/>
      <c r="D337" s="12"/>
    </row>
    <row r="338" spans="1:4" s="11" customFormat="1" x14ac:dyDescent="0.25">
      <c r="A338" s="13"/>
      <c r="B338" s="12"/>
      <c r="C338" s="54"/>
      <c r="D338" s="12"/>
    </row>
    <row r="339" spans="1:4" s="11" customFormat="1" x14ac:dyDescent="0.25">
      <c r="A339" s="13"/>
      <c r="B339" s="12"/>
      <c r="C339" s="54"/>
      <c r="D339" s="12"/>
    </row>
    <row r="340" spans="1:4" s="11" customFormat="1" x14ac:dyDescent="0.25">
      <c r="A340" s="13"/>
      <c r="B340" s="12"/>
      <c r="C340" s="54"/>
      <c r="D340" s="12"/>
    </row>
    <row r="341" spans="1:4" s="11" customFormat="1" x14ac:dyDescent="0.25">
      <c r="A341" s="13"/>
      <c r="B341" s="12"/>
      <c r="C341" s="54"/>
      <c r="D341" s="12"/>
    </row>
    <row r="342" spans="1:4" s="11" customFormat="1" x14ac:dyDescent="0.25">
      <c r="A342" s="13"/>
      <c r="B342" s="12"/>
      <c r="C342" s="54"/>
      <c r="D342" s="12"/>
    </row>
    <row r="343" spans="1:4" s="11" customFormat="1" x14ac:dyDescent="0.25">
      <c r="A343" s="13"/>
      <c r="B343" s="12"/>
      <c r="C343" s="54"/>
      <c r="D343" s="12"/>
    </row>
    <row r="344" spans="1:4" s="11" customFormat="1" x14ac:dyDescent="0.25">
      <c r="A344" s="13"/>
      <c r="B344" s="12"/>
      <c r="C344" s="54"/>
      <c r="D344" s="12"/>
    </row>
    <row r="345" spans="1:4" s="11" customFormat="1" x14ac:dyDescent="0.25">
      <c r="A345" s="13"/>
      <c r="B345" s="12"/>
      <c r="C345" s="54"/>
      <c r="D345" s="12"/>
    </row>
    <row r="346" spans="1:4" s="11" customFormat="1" x14ac:dyDescent="0.25">
      <c r="A346" s="13"/>
      <c r="B346" s="12"/>
      <c r="C346" s="54"/>
      <c r="D346" s="12"/>
    </row>
    <row r="347" spans="1:4" s="11" customFormat="1" x14ac:dyDescent="0.25">
      <c r="A347" s="13"/>
      <c r="B347" s="12"/>
      <c r="C347" s="54"/>
      <c r="D347" s="12"/>
    </row>
    <row r="348" spans="1:4" s="11" customFormat="1" x14ac:dyDescent="0.25">
      <c r="A348" s="13"/>
      <c r="B348" s="12"/>
      <c r="C348" s="54"/>
      <c r="D348" s="12"/>
    </row>
    <row r="349" spans="1:4" s="11" customFormat="1" x14ac:dyDescent="0.25">
      <c r="A349" s="13"/>
      <c r="B349" s="12"/>
      <c r="C349" s="54"/>
      <c r="D349" s="12"/>
    </row>
    <row r="350" spans="1:4" s="11" customFormat="1" x14ac:dyDescent="0.25">
      <c r="A350" s="13"/>
      <c r="B350" s="12"/>
      <c r="C350" s="54"/>
      <c r="D350" s="12"/>
    </row>
    <row r="351" spans="1:4" s="11" customFormat="1" x14ac:dyDescent="0.25">
      <c r="A351" s="13"/>
      <c r="B351" s="12"/>
      <c r="C351" s="54"/>
      <c r="D351" s="12"/>
    </row>
    <row r="352" spans="1:4" s="11" customFormat="1" x14ac:dyDescent="0.25">
      <c r="A352" s="13"/>
      <c r="B352" s="12"/>
      <c r="C352" s="54"/>
      <c r="D352" s="12"/>
    </row>
    <row r="353" spans="1:4" s="11" customFormat="1" x14ac:dyDescent="0.25">
      <c r="A353" s="13"/>
      <c r="B353" s="12"/>
      <c r="C353" s="54"/>
      <c r="D353" s="12"/>
    </row>
    <row r="354" spans="1:4" s="11" customFormat="1" x14ac:dyDescent="0.25">
      <c r="A354" s="13"/>
      <c r="B354" s="12"/>
      <c r="C354" s="54"/>
      <c r="D354" s="12"/>
    </row>
    <row r="355" spans="1:4" s="11" customFormat="1" x14ac:dyDescent="0.25">
      <c r="A355" s="13"/>
      <c r="B355" s="12"/>
      <c r="C355" s="54"/>
      <c r="D355" s="12"/>
    </row>
    <row r="356" spans="1:4" s="11" customFormat="1" x14ac:dyDescent="0.25">
      <c r="A356" s="13"/>
      <c r="B356" s="12"/>
      <c r="C356" s="54"/>
      <c r="D356" s="12"/>
    </row>
    <row r="357" spans="1:4" s="11" customFormat="1" x14ac:dyDescent="0.25">
      <c r="A357" s="13"/>
      <c r="B357" s="12"/>
      <c r="C357" s="54"/>
      <c r="D357" s="12"/>
    </row>
    <row r="358" spans="1:4" s="11" customFormat="1" x14ac:dyDescent="0.25">
      <c r="A358" s="13"/>
      <c r="B358" s="12"/>
      <c r="C358" s="54"/>
      <c r="D358" s="12"/>
    </row>
    <row r="359" spans="1:4" s="11" customFormat="1" x14ac:dyDescent="0.25">
      <c r="A359" s="13"/>
      <c r="B359" s="12"/>
      <c r="C359" s="54"/>
      <c r="D359" s="12"/>
    </row>
    <row r="360" spans="1:4" s="11" customFormat="1" x14ac:dyDescent="0.25">
      <c r="A360" s="13"/>
      <c r="B360" s="12"/>
      <c r="C360" s="54"/>
      <c r="D360" s="12"/>
    </row>
    <row r="361" spans="1:4" s="11" customFormat="1" x14ac:dyDescent="0.25">
      <c r="A361" s="13"/>
      <c r="B361" s="12"/>
      <c r="C361" s="54"/>
      <c r="D361" s="12"/>
    </row>
    <row r="362" spans="1:4" s="11" customFormat="1" x14ac:dyDescent="0.25">
      <c r="A362" s="13"/>
      <c r="B362" s="12"/>
      <c r="C362" s="54"/>
      <c r="D362" s="12"/>
    </row>
    <row r="363" spans="1:4" s="11" customFormat="1" x14ac:dyDescent="0.25">
      <c r="A363" s="13"/>
      <c r="B363" s="12"/>
      <c r="C363" s="54"/>
      <c r="D363" s="12"/>
    </row>
    <row r="364" spans="1:4" s="11" customFormat="1" x14ac:dyDescent="0.25">
      <c r="A364" s="13"/>
      <c r="B364" s="12"/>
      <c r="C364" s="54"/>
      <c r="D364" s="12"/>
    </row>
    <row r="365" spans="1:4" s="11" customFormat="1" x14ac:dyDescent="0.25">
      <c r="A365" s="13"/>
      <c r="B365" s="12"/>
      <c r="C365" s="54"/>
      <c r="D365" s="12"/>
    </row>
    <row r="366" spans="1:4" s="11" customFormat="1" x14ac:dyDescent="0.25">
      <c r="A366" s="13"/>
      <c r="B366" s="12"/>
      <c r="C366" s="54"/>
      <c r="D366" s="12"/>
    </row>
    <row r="367" spans="1:4" s="11" customFormat="1" x14ac:dyDescent="0.25">
      <c r="A367" s="13"/>
      <c r="B367" s="12"/>
      <c r="C367" s="54"/>
      <c r="D367" s="12"/>
    </row>
    <row r="368" spans="1:4" s="11" customFormat="1" x14ac:dyDescent="0.25">
      <c r="A368" s="13"/>
      <c r="B368" s="12"/>
      <c r="C368" s="54"/>
      <c r="D368" s="12"/>
    </row>
    <row r="369" spans="1:4" s="11" customFormat="1" x14ac:dyDescent="0.25">
      <c r="A369" s="13"/>
      <c r="B369" s="12"/>
      <c r="C369" s="54"/>
      <c r="D369" s="12"/>
    </row>
    <row r="370" spans="1:4" s="11" customFormat="1" x14ac:dyDescent="0.25">
      <c r="A370" s="13"/>
      <c r="B370" s="12"/>
      <c r="C370" s="54"/>
      <c r="D370" s="12"/>
    </row>
    <row r="371" spans="1:4" s="11" customFormat="1" x14ac:dyDescent="0.25">
      <c r="A371" s="13"/>
      <c r="B371" s="12"/>
      <c r="C371" s="54"/>
      <c r="D371" s="12"/>
    </row>
    <row r="372" spans="1:4" s="11" customFormat="1" x14ac:dyDescent="0.25">
      <c r="A372" s="13"/>
      <c r="B372" s="12"/>
      <c r="C372" s="54"/>
      <c r="D372" s="12"/>
    </row>
    <row r="373" spans="1:4" s="11" customFormat="1" x14ac:dyDescent="0.25">
      <c r="A373" s="13"/>
      <c r="B373" s="12"/>
      <c r="C373" s="54"/>
      <c r="D373" s="12"/>
    </row>
    <row r="374" spans="1:4" s="11" customFormat="1" x14ac:dyDescent="0.25">
      <c r="A374" s="13"/>
      <c r="B374" s="12"/>
      <c r="C374" s="54"/>
      <c r="D374" s="12"/>
    </row>
    <row r="375" spans="1:4" s="11" customFormat="1" x14ac:dyDescent="0.25">
      <c r="A375" s="13"/>
      <c r="B375" s="12"/>
      <c r="C375" s="54"/>
      <c r="D375" s="12"/>
    </row>
    <row r="376" spans="1:4" s="11" customFormat="1" x14ac:dyDescent="0.25">
      <c r="A376" s="13"/>
      <c r="B376" s="12"/>
      <c r="C376" s="54"/>
      <c r="D376" s="12"/>
    </row>
    <row r="377" spans="1:4" s="11" customFormat="1" x14ac:dyDescent="0.25">
      <c r="A377" s="13"/>
      <c r="B377" s="12"/>
      <c r="C377" s="54"/>
      <c r="D377" s="12"/>
    </row>
    <row r="378" spans="1:4" s="11" customFormat="1" x14ac:dyDescent="0.25">
      <c r="A378" s="13"/>
      <c r="B378" s="12"/>
      <c r="C378" s="54"/>
      <c r="D378" s="12"/>
    </row>
    <row r="379" spans="1:4" s="11" customFormat="1" x14ac:dyDescent="0.25">
      <c r="A379" s="13"/>
      <c r="B379" s="12"/>
      <c r="C379" s="54"/>
      <c r="D379" s="12"/>
    </row>
    <row r="380" spans="1:4" s="11" customFormat="1" x14ac:dyDescent="0.25">
      <c r="A380" s="13"/>
      <c r="B380" s="12"/>
      <c r="C380" s="54"/>
      <c r="D380" s="12"/>
    </row>
    <row r="381" spans="1:4" s="11" customFormat="1" x14ac:dyDescent="0.25">
      <c r="A381" s="13"/>
      <c r="B381" s="12"/>
      <c r="C381" s="54"/>
      <c r="D381" s="12"/>
    </row>
    <row r="382" spans="1:4" s="11" customFormat="1" x14ac:dyDescent="0.25">
      <c r="A382" s="13"/>
      <c r="B382" s="12"/>
      <c r="C382" s="54"/>
      <c r="D382" s="12"/>
    </row>
    <row r="383" spans="1:4" s="11" customFormat="1" x14ac:dyDescent="0.25">
      <c r="A383" s="13"/>
      <c r="B383" s="12"/>
      <c r="C383" s="54"/>
      <c r="D383" s="12"/>
    </row>
    <row r="384" spans="1:4" s="11" customFormat="1" x14ac:dyDescent="0.25">
      <c r="A384" s="13"/>
      <c r="B384" s="12"/>
      <c r="C384" s="54"/>
      <c r="D384" s="12"/>
    </row>
    <row r="385" spans="1:4" s="11" customFormat="1" x14ac:dyDescent="0.25">
      <c r="A385" s="13"/>
      <c r="B385" s="12"/>
      <c r="C385" s="54"/>
      <c r="D385" s="12"/>
    </row>
    <row r="386" spans="1:4" s="11" customFormat="1" x14ac:dyDescent="0.25">
      <c r="A386" s="13"/>
      <c r="B386" s="12"/>
      <c r="C386" s="54"/>
      <c r="D386" s="12"/>
    </row>
    <row r="387" spans="1:4" s="11" customFormat="1" x14ac:dyDescent="0.25">
      <c r="A387" s="13"/>
      <c r="B387" s="12"/>
      <c r="C387" s="54"/>
      <c r="D387" s="12"/>
    </row>
    <row r="388" spans="1:4" s="11" customFormat="1" x14ac:dyDescent="0.25">
      <c r="A388" s="13"/>
      <c r="B388" s="12"/>
      <c r="C388" s="54"/>
      <c r="D388" s="12"/>
    </row>
    <row r="389" spans="1:4" s="11" customFormat="1" x14ac:dyDescent="0.25">
      <c r="A389" s="13"/>
      <c r="B389" s="12"/>
      <c r="C389" s="54"/>
      <c r="D389" s="12"/>
    </row>
    <row r="390" spans="1:4" s="11" customFormat="1" x14ac:dyDescent="0.25">
      <c r="A390" s="13"/>
      <c r="B390" s="12"/>
      <c r="C390" s="54"/>
      <c r="D390" s="12"/>
    </row>
    <row r="391" spans="1:4" s="11" customFormat="1" x14ac:dyDescent="0.25">
      <c r="A391" s="13"/>
      <c r="B391" s="12"/>
      <c r="C391" s="54"/>
      <c r="D391" s="12"/>
    </row>
    <row r="392" spans="1:4" s="11" customFormat="1" x14ac:dyDescent="0.25">
      <c r="A392" s="13"/>
      <c r="B392" s="12"/>
      <c r="C392" s="54"/>
      <c r="D392" s="12"/>
    </row>
    <row r="393" spans="1:4" s="11" customFormat="1" x14ac:dyDescent="0.25">
      <c r="A393" s="13"/>
      <c r="B393" s="12"/>
      <c r="C393" s="54"/>
      <c r="D393" s="12"/>
    </row>
    <row r="394" spans="1:4" s="11" customFormat="1" x14ac:dyDescent="0.25">
      <c r="A394" s="13"/>
      <c r="B394" s="12"/>
      <c r="C394" s="54"/>
      <c r="D394" s="12"/>
    </row>
    <row r="395" spans="1:4" s="11" customFormat="1" x14ac:dyDescent="0.25">
      <c r="A395" s="13"/>
      <c r="B395" s="12"/>
      <c r="C395" s="54"/>
      <c r="D395" s="12"/>
    </row>
    <row r="396" spans="1:4" s="11" customFormat="1" x14ac:dyDescent="0.25">
      <c r="A396" s="13"/>
      <c r="B396" s="12"/>
      <c r="C396" s="54"/>
      <c r="D396" s="12"/>
    </row>
    <row r="397" spans="1:4" s="11" customFormat="1" x14ac:dyDescent="0.25">
      <c r="A397" s="13"/>
      <c r="B397" s="12"/>
      <c r="C397" s="54"/>
      <c r="D397" s="12"/>
    </row>
    <row r="398" spans="1:4" s="11" customFormat="1" x14ac:dyDescent="0.25">
      <c r="A398" s="13"/>
      <c r="B398" s="12"/>
      <c r="C398" s="54"/>
      <c r="D398" s="12"/>
    </row>
    <row r="399" spans="1:4" s="11" customFormat="1" x14ac:dyDescent="0.25">
      <c r="A399" s="13"/>
      <c r="B399" s="12"/>
      <c r="C399" s="54"/>
      <c r="D399" s="12"/>
    </row>
    <row r="400" spans="1:4" s="11" customFormat="1" x14ac:dyDescent="0.25">
      <c r="A400" s="13"/>
      <c r="B400" s="12"/>
      <c r="C400" s="54"/>
      <c r="D400" s="12"/>
    </row>
    <row r="401" spans="1:4" s="11" customFormat="1" x14ac:dyDescent="0.25">
      <c r="A401" s="13"/>
      <c r="B401" s="12"/>
      <c r="C401" s="54"/>
      <c r="D401" s="12"/>
    </row>
    <row r="402" spans="1:4" s="11" customFormat="1" x14ac:dyDescent="0.25">
      <c r="A402" s="13"/>
      <c r="B402" s="12"/>
      <c r="C402" s="54"/>
      <c r="D402" s="12"/>
    </row>
    <row r="403" spans="1:4" s="11" customFormat="1" x14ac:dyDescent="0.25">
      <c r="A403" s="13"/>
      <c r="B403" s="12"/>
      <c r="C403" s="54"/>
      <c r="D403" s="12"/>
    </row>
    <row r="404" spans="1:4" s="11" customFormat="1" x14ac:dyDescent="0.25">
      <c r="A404" s="13"/>
      <c r="B404" s="12"/>
      <c r="C404" s="54"/>
      <c r="D404" s="12"/>
    </row>
    <row r="405" spans="1:4" s="11" customFormat="1" x14ac:dyDescent="0.25">
      <c r="A405" s="13"/>
      <c r="B405" s="12"/>
      <c r="C405" s="54"/>
      <c r="D405" s="12"/>
    </row>
    <row r="406" spans="1:4" s="11" customFormat="1" x14ac:dyDescent="0.25">
      <c r="A406" s="13"/>
      <c r="B406" s="12"/>
      <c r="C406" s="54"/>
      <c r="D406" s="12"/>
    </row>
    <row r="407" spans="1:4" s="11" customFormat="1" x14ac:dyDescent="0.25">
      <c r="A407" s="13"/>
      <c r="B407" s="12"/>
      <c r="C407" s="54"/>
      <c r="D407" s="12"/>
    </row>
    <row r="408" spans="1:4" s="11" customFormat="1" x14ac:dyDescent="0.25">
      <c r="A408" s="13"/>
      <c r="B408" s="12"/>
      <c r="C408" s="54"/>
      <c r="D408" s="12"/>
    </row>
    <row r="409" spans="1:4" s="11" customFormat="1" x14ac:dyDescent="0.25">
      <c r="A409" s="13"/>
      <c r="B409" s="12"/>
      <c r="C409" s="54"/>
      <c r="D409" s="12"/>
    </row>
    <row r="410" spans="1:4" s="11" customFormat="1" x14ac:dyDescent="0.25">
      <c r="A410" s="13"/>
      <c r="B410" s="12"/>
      <c r="C410" s="54"/>
      <c r="D410" s="12"/>
    </row>
    <row r="411" spans="1:4" s="11" customFormat="1" x14ac:dyDescent="0.25">
      <c r="A411" s="13"/>
      <c r="B411" s="12"/>
      <c r="C411" s="54"/>
      <c r="D411" s="12"/>
    </row>
    <row r="412" spans="1:4" s="11" customFormat="1" x14ac:dyDescent="0.25">
      <c r="A412" s="13"/>
      <c r="B412" s="12"/>
      <c r="C412" s="54"/>
      <c r="D412" s="12"/>
    </row>
    <row r="413" spans="1:4" s="11" customFormat="1" x14ac:dyDescent="0.25">
      <c r="A413" s="13"/>
      <c r="B413" s="12"/>
      <c r="C413" s="54"/>
      <c r="D413" s="12"/>
    </row>
    <row r="414" spans="1:4" s="11" customFormat="1" x14ac:dyDescent="0.25">
      <c r="A414" s="13"/>
      <c r="B414" s="12"/>
      <c r="C414" s="54"/>
      <c r="D414" s="12"/>
    </row>
    <row r="415" spans="1:4" s="11" customFormat="1" x14ac:dyDescent="0.25">
      <c r="A415" s="13"/>
      <c r="B415" s="12"/>
      <c r="C415" s="54"/>
      <c r="D415" s="12"/>
    </row>
    <row r="416" spans="1:4" s="11" customFormat="1" x14ac:dyDescent="0.25">
      <c r="A416" s="13"/>
      <c r="B416" s="12"/>
      <c r="C416" s="54"/>
      <c r="D416" s="12"/>
    </row>
    <row r="417" spans="1:4" s="11" customFormat="1" x14ac:dyDescent="0.25">
      <c r="A417" s="13"/>
      <c r="B417" s="12"/>
      <c r="C417" s="54"/>
      <c r="D417" s="12"/>
    </row>
    <row r="418" spans="1:4" s="11" customFormat="1" x14ac:dyDescent="0.25">
      <c r="A418" s="13"/>
      <c r="B418" s="12"/>
      <c r="C418" s="54"/>
      <c r="D418" s="12"/>
    </row>
    <row r="419" spans="1:4" s="11" customFormat="1" x14ac:dyDescent="0.25">
      <c r="A419" s="13"/>
      <c r="B419" s="12"/>
      <c r="C419" s="54"/>
      <c r="D419" s="12"/>
    </row>
    <row r="420" spans="1:4" s="11" customFormat="1" x14ac:dyDescent="0.25">
      <c r="A420" s="13"/>
      <c r="B420" s="12"/>
      <c r="C420" s="54"/>
      <c r="D420" s="12"/>
    </row>
    <row r="421" spans="1:4" s="11" customFormat="1" x14ac:dyDescent="0.25">
      <c r="A421" s="13"/>
      <c r="B421" s="12"/>
      <c r="C421" s="54"/>
      <c r="D421" s="12"/>
    </row>
    <row r="422" spans="1:4" s="11" customFormat="1" x14ac:dyDescent="0.25">
      <c r="A422" s="13"/>
      <c r="B422" s="12"/>
      <c r="C422" s="54"/>
      <c r="D422" s="12"/>
    </row>
    <row r="423" spans="1:4" s="11" customFormat="1" x14ac:dyDescent="0.25">
      <c r="A423" s="13"/>
      <c r="B423" s="12"/>
      <c r="C423" s="54"/>
      <c r="D423" s="12"/>
    </row>
    <row r="424" spans="1:4" s="11" customFormat="1" x14ac:dyDescent="0.25">
      <c r="A424" s="13"/>
      <c r="B424" s="12"/>
      <c r="C424" s="54"/>
      <c r="D424" s="12"/>
    </row>
    <row r="425" spans="1:4" s="11" customFormat="1" x14ac:dyDescent="0.25">
      <c r="A425" s="13"/>
      <c r="B425" s="12"/>
      <c r="C425" s="54"/>
      <c r="D425" s="12"/>
    </row>
    <row r="426" spans="1:4" s="11" customFormat="1" x14ac:dyDescent="0.25">
      <c r="A426" s="13"/>
      <c r="B426" s="12"/>
      <c r="C426" s="54"/>
      <c r="D426" s="12"/>
    </row>
    <row r="427" spans="1:4" s="11" customFormat="1" x14ac:dyDescent="0.25">
      <c r="A427" s="13"/>
      <c r="B427" s="12"/>
      <c r="C427" s="54"/>
      <c r="D427" s="12"/>
    </row>
    <row r="428" spans="1:4" s="11" customFormat="1" x14ac:dyDescent="0.25">
      <c r="A428" s="13"/>
      <c r="B428" s="12"/>
      <c r="C428" s="54"/>
      <c r="D428" s="12"/>
    </row>
    <row r="429" spans="1:4" s="11" customFormat="1" x14ac:dyDescent="0.25">
      <c r="A429" s="13"/>
      <c r="B429" s="12"/>
      <c r="C429" s="54"/>
      <c r="D429" s="12"/>
    </row>
    <row r="430" spans="1:4" s="11" customFormat="1" x14ac:dyDescent="0.25">
      <c r="A430" s="13"/>
      <c r="B430" s="12"/>
      <c r="C430" s="54"/>
      <c r="D430" s="12"/>
    </row>
    <row r="431" spans="1:4" s="11" customFormat="1" x14ac:dyDescent="0.25">
      <c r="A431" s="13"/>
      <c r="B431" s="12"/>
      <c r="C431" s="54"/>
      <c r="D431" s="12"/>
    </row>
    <row r="432" spans="1:4" s="11" customFormat="1" x14ac:dyDescent="0.25">
      <c r="A432" s="13"/>
      <c r="B432" s="12"/>
      <c r="C432" s="54"/>
      <c r="D432" s="12"/>
    </row>
    <row r="433" spans="1:4" s="11" customFormat="1" x14ac:dyDescent="0.25">
      <c r="A433" s="13"/>
      <c r="B433" s="12"/>
      <c r="C433" s="54"/>
      <c r="D433" s="12"/>
    </row>
    <row r="434" spans="1:4" s="11" customFormat="1" x14ac:dyDescent="0.25">
      <c r="A434" s="13"/>
      <c r="B434" s="12"/>
      <c r="C434" s="54"/>
      <c r="D434" s="12"/>
    </row>
    <row r="435" spans="1:4" s="11" customFormat="1" x14ac:dyDescent="0.25">
      <c r="A435" s="13"/>
      <c r="B435" s="12"/>
      <c r="C435" s="54"/>
      <c r="D435" s="12"/>
    </row>
    <row r="436" spans="1:4" s="11" customFormat="1" x14ac:dyDescent="0.25">
      <c r="A436" s="13"/>
      <c r="B436" s="12"/>
      <c r="C436" s="54"/>
      <c r="D436" s="12"/>
    </row>
    <row r="437" spans="1:4" s="11" customFormat="1" x14ac:dyDescent="0.25">
      <c r="A437" s="13"/>
      <c r="B437" s="12"/>
      <c r="C437" s="54"/>
      <c r="D437" s="12"/>
    </row>
    <row r="438" spans="1:4" s="11" customFormat="1" x14ac:dyDescent="0.25">
      <c r="A438" s="13"/>
      <c r="B438" s="12"/>
      <c r="C438" s="54"/>
      <c r="D438" s="12"/>
    </row>
    <row r="439" spans="1:4" s="11" customFormat="1" x14ac:dyDescent="0.25">
      <c r="A439" s="13"/>
      <c r="B439" s="12"/>
      <c r="C439" s="54"/>
      <c r="D439" s="12"/>
    </row>
    <row r="440" spans="1:4" s="11" customFormat="1" x14ac:dyDescent="0.25">
      <c r="A440" s="13"/>
      <c r="B440" s="12"/>
      <c r="C440" s="54"/>
      <c r="D440" s="12"/>
    </row>
    <row r="441" spans="1:4" s="11" customFormat="1" x14ac:dyDescent="0.25">
      <c r="A441" s="13"/>
      <c r="B441" s="12"/>
      <c r="C441" s="54"/>
      <c r="D441" s="12"/>
    </row>
    <row r="442" spans="1:4" s="11" customFormat="1" x14ac:dyDescent="0.25">
      <c r="A442" s="13"/>
      <c r="B442" s="12"/>
      <c r="C442" s="54"/>
      <c r="D442" s="12"/>
    </row>
    <row r="443" spans="1:4" s="11" customFormat="1" x14ac:dyDescent="0.25">
      <c r="A443" s="13"/>
      <c r="B443" s="12"/>
      <c r="C443" s="54"/>
      <c r="D443" s="12"/>
    </row>
    <row r="444" spans="1:4" s="11" customFormat="1" x14ac:dyDescent="0.25">
      <c r="A444" s="13"/>
      <c r="B444" s="12"/>
      <c r="C444" s="54"/>
      <c r="D444" s="12"/>
    </row>
    <row r="445" spans="1:4" s="11" customFormat="1" x14ac:dyDescent="0.25">
      <c r="A445" s="13"/>
      <c r="B445" s="12"/>
      <c r="C445" s="54"/>
      <c r="D445" s="12"/>
    </row>
    <row r="446" spans="1:4" s="11" customFormat="1" x14ac:dyDescent="0.25">
      <c r="A446" s="13"/>
      <c r="B446" s="12"/>
      <c r="C446" s="54"/>
      <c r="D446" s="12"/>
    </row>
    <row r="447" spans="1:4" s="11" customFormat="1" x14ac:dyDescent="0.25">
      <c r="A447" s="13"/>
      <c r="B447" s="12"/>
      <c r="C447" s="54"/>
      <c r="D447" s="12"/>
    </row>
    <row r="448" spans="1:4" s="11" customFormat="1" x14ac:dyDescent="0.25">
      <c r="A448" s="13"/>
      <c r="B448" s="12"/>
      <c r="C448" s="54"/>
      <c r="D448" s="12"/>
    </row>
    <row r="449" spans="1:4" s="11" customFormat="1" x14ac:dyDescent="0.25">
      <c r="A449" s="13"/>
      <c r="B449" s="12"/>
      <c r="C449" s="54"/>
      <c r="D449" s="12"/>
    </row>
    <row r="450" spans="1:4" s="11" customFormat="1" x14ac:dyDescent="0.25">
      <c r="A450" s="13"/>
      <c r="B450" s="12"/>
      <c r="C450" s="54"/>
      <c r="D450" s="12"/>
    </row>
    <row r="451" spans="1:4" s="11" customFormat="1" x14ac:dyDescent="0.25">
      <c r="A451" s="13"/>
      <c r="B451" s="12"/>
      <c r="C451" s="54"/>
      <c r="D451" s="12"/>
    </row>
    <row r="452" spans="1:4" s="11" customFormat="1" x14ac:dyDescent="0.25">
      <c r="A452" s="13"/>
      <c r="B452" s="12"/>
      <c r="C452" s="54"/>
      <c r="D452" s="12"/>
    </row>
    <row r="453" spans="1:4" s="11" customFormat="1" x14ac:dyDescent="0.25">
      <c r="A453" s="13"/>
      <c r="B453" s="12"/>
      <c r="C453" s="54"/>
      <c r="D453" s="12"/>
    </row>
    <row r="454" spans="1:4" s="11" customFormat="1" x14ac:dyDescent="0.25">
      <c r="A454" s="13"/>
      <c r="B454" s="12"/>
      <c r="C454" s="54"/>
      <c r="D454" s="12"/>
    </row>
    <row r="455" spans="1:4" s="11" customFormat="1" x14ac:dyDescent="0.25">
      <c r="A455" s="13"/>
      <c r="B455" s="12"/>
      <c r="C455" s="54"/>
      <c r="D455" s="12"/>
    </row>
    <row r="456" spans="1:4" s="11" customFormat="1" x14ac:dyDescent="0.25">
      <c r="A456" s="13"/>
      <c r="B456" s="12"/>
      <c r="C456" s="54"/>
      <c r="D456" s="12"/>
    </row>
    <row r="457" spans="1:4" s="11" customFormat="1" x14ac:dyDescent="0.25">
      <c r="A457" s="13"/>
      <c r="B457" s="12"/>
      <c r="C457" s="54"/>
      <c r="D457" s="12"/>
    </row>
    <row r="458" spans="1:4" s="11" customFormat="1" x14ac:dyDescent="0.25">
      <c r="A458" s="13"/>
      <c r="B458" s="12"/>
      <c r="C458" s="54"/>
      <c r="D458" s="12"/>
    </row>
    <row r="459" spans="1:4" s="11" customFormat="1" x14ac:dyDescent="0.25">
      <c r="A459" s="13"/>
      <c r="B459" s="12"/>
      <c r="C459" s="54"/>
      <c r="D459" s="12"/>
    </row>
    <row r="460" spans="1:4" s="11" customFormat="1" x14ac:dyDescent="0.25">
      <c r="A460" s="13"/>
      <c r="B460" s="12"/>
      <c r="C460" s="54"/>
      <c r="D460" s="12"/>
    </row>
    <row r="461" spans="1:4" s="11" customFormat="1" x14ac:dyDescent="0.25">
      <c r="A461" s="13"/>
      <c r="B461" s="12"/>
      <c r="C461" s="54"/>
      <c r="D461" s="12"/>
    </row>
    <row r="462" spans="1:4" s="11" customFormat="1" x14ac:dyDescent="0.25">
      <c r="A462" s="13"/>
      <c r="B462" s="12"/>
      <c r="C462" s="54"/>
      <c r="D462" s="12"/>
    </row>
    <row r="463" spans="1:4" s="11" customFormat="1" x14ac:dyDescent="0.25">
      <c r="A463" s="13"/>
      <c r="B463" s="12"/>
      <c r="C463" s="54"/>
      <c r="D463" s="12"/>
    </row>
    <row r="464" spans="1:4" s="11" customFormat="1" x14ac:dyDescent="0.25">
      <c r="A464" s="13"/>
      <c r="B464" s="12"/>
      <c r="C464" s="54"/>
      <c r="D464" s="12"/>
    </row>
    <row r="465" spans="1:4" s="11" customFormat="1" x14ac:dyDescent="0.25">
      <c r="A465" s="13"/>
      <c r="B465" s="12"/>
      <c r="C465" s="54"/>
      <c r="D465" s="12"/>
    </row>
    <row r="466" spans="1:4" s="11" customFormat="1" x14ac:dyDescent="0.25">
      <c r="A466" s="13"/>
      <c r="B466" s="12"/>
      <c r="C466" s="54"/>
      <c r="D466" s="12"/>
    </row>
    <row r="467" spans="1:4" s="11" customFormat="1" x14ac:dyDescent="0.25">
      <c r="A467" s="13"/>
      <c r="B467" s="12"/>
      <c r="C467" s="54"/>
      <c r="D467" s="12"/>
    </row>
    <row r="468" spans="1:4" s="11" customFormat="1" x14ac:dyDescent="0.25">
      <c r="A468" s="13"/>
      <c r="B468" s="12"/>
      <c r="C468" s="54"/>
      <c r="D468" s="12"/>
    </row>
    <row r="469" spans="1:4" s="11" customFormat="1" x14ac:dyDescent="0.25">
      <c r="A469" s="13"/>
      <c r="B469" s="12"/>
      <c r="C469" s="54"/>
      <c r="D469" s="12"/>
    </row>
    <row r="470" spans="1:4" s="11" customFormat="1" x14ac:dyDescent="0.25">
      <c r="A470" s="13"/>
      <c r="B470" s="12"/>
      <c r="C470" s="54"/>
      <c r="D470" s="12"/>
    </row>
    <row r="471" spans="1:4" s="11" customFormat="1" x14ac:dyDescent="0.25">
      <c r="A471" s="13"/>
      <c r="B471" s="12"/>
      <c r="C471" s="54"/>
      <c r="D471" s="12"/>
    </row>
    <row r="472" spans="1:4" s="11" customFormat="1" x14ac:dyDescent="0.25">
      <c r="A472" s="13"/>
      <c r="B472" s="12"/>
      <c r="C472" s="54"/>
      <c r="D472" s="12"/>
    </row>
    <row r="473" spans="1:4" s="11" customFormat="1" x14ac:dyDescent="0.25">
      <c r="A473" s="13"/>
      <c r="B473" s="12"/>
      <c r="C473" s="54"/>
      <c r="D473" s="12"/>
    </row>
    <row r="474" spans="1:4" s="11" customFormat="1" x14ac:dyDescent="0.25">
      <c r="A474" s="13"/>
      <c r="B474" s="12"/>
      <c r="C474" s="54"/>
      <c r="D474" s="12"/>
    </row>
    <row r="475" spans="1:4" s="11" customFormat="1" x14ac:dyDescent="0.25">
      <c r="A475" s="13"/>
      <c r="B475" s="12"/>
      <c r="C475" s="54"/>
      <c r="D475" s="12"/>
    </row>
    <row r="476" spans="1:4" s="11" customFormat="1" x14ac:dyDescent="0.25">
      <c r="A476" s="13"/>
      <c r="B476" s="12"/>
      <c r="C476" s="54"/>
      <c r="D476" s="12"/>
    </row>
    <row r="477" spans="1:4" s="11" customFormat="1" x14ac:dyDescent="0.25">
      <c r="A477" s="13"/>
      <c r="B477" s="12"/>
      <c r="C477" s="54"/>
      <c r="D477" s="12"/>
    </row>
    <row r="478" spans="1:4" s="11" customFormat="1" x14ac:dyDescent="0.25">
      <c r="A478" s="13"/>
      <c r="B478" s="12"/>
      <c r="C478" s="54"/>
      <c r="D478" s="12"/>
    </row>
    <row r="479" spans="1:4" s="11" customFormat="1" x14ac:dyDescent="0.25">
      <c r="A479" s="13"/>
      <c r="B479" s="12"/>
      <c r="C479" s="54"/>
      <c r="D479" s="12"/>
    </row>
    <row r="480" spans="1:4" s="11" customFormat="1" x14ac:dyDescent="0.25">
      <c r="A480" s="13"/>
      <c r="B480" s="12"/>
      <c r="C480" s="54"/>
      <c r="D480" s="12"/>
    </row>
    <row r="481" spans="1:4" s="11" customFormat="1" x14ac:dyDescent="0.25">
      <c r="A481" s="13"/>
      <c r="B481" s="12"/>
      <c r="C481" s="54"/>
      <c r="D481" s="12"/>
    </row>
    <row r="482" spans="1:4" s="11" customFormat="1" x14ac:dyDescent="0.25">
      <c r="A482" s="13"/>
      <c r="B482" s="12"/>
      <c r="C482" s="54"/>
      <c r="D482" s="12"/>
    </row>
    <row r="483" spans="1:4" s="11" customFormat="1" x14ac:dyDescent="0.25">
      <c r="A483" s="13"/>
      <c r="B483" s="12"/>
      <c r="C483" s="54"/>
      <c r="D483" s="12"/>
    </row>
    <row r="484" spans="1:4" s="11" customFormat="1" x14ac:dyDescent="0.25">
      <c r="A484" s="13"/>
      <c r="B484" s="12"/>
      <c r="C484" s="54"/>
      <c r="D484" s="12"/>
    </row>
    <row r="485" spans="1:4" s="11" customFormat="1" x14ac:dyDescent="0.25">
      <c r="A485" s="13"/>
      <c r="B485" s="12"/>
      <c r="C485" s="54"/>
      <c r="D485" s="12"/>
    </row>
    <row r="486" spans="1:4" s="11" customFormat="1" x14ac:dyDescent="0.25">
      <c r="A486" s="13"/>
      <c r="B486" s="12"/>
      <c r="C486" s="54"/>
      <c r="D486" s="12"/>
    </row>
    <row r="487" spans="1:4" s="11" customFormat="1" x14ac:dyDescent="0.25">
      <c r="A487" s="13"/>
      <c r="B487" s="12"/>
      <c r="C487" s="54"/>
      <c r="D487" s="12"/>
    </row>
    <row r="488" spans="1:4" s="11" customFormat="1" x14ac:dyDescent="0.25">
      <c r="A488" s="13"/>
      <c r="B488" s="12"/>
      <c r="C488" s="54"/>
      <c r="D488" s="12"/>
    </row>
    <row r="489" spans="1:4" s="11" customFormat="1" x14ac:dyDescent="0.25">
      <c r="A489" s="13"/>
      <c r="B489" s="12"/>
      <c r="C489" s="54"/>
      <c r="D489" s="12"/>
    </row>
    <row r="490" spans="1:4" s="11" customFormat="1" x14ac:dyDescent="0.25">
      <c r="A490" s="13"/>
      <c r="B490" s="12"/>
      <c r="C490" s="54"/>
      <c r="D490" s="12"/>
    </row>
    <row r="491" spans="1:4" s="11" customFormat="1" x14ac:dyDescent="0.25">
      <c r="A491" s="13"/>
      <c r="B491" s="12"/>
      <c r="C491" s="54"/>
      <c r="D491" s="12"/>
    </row>
  </sheetData>
  <mergeCells count="4">
    <mergeCell ref="A1:C1"/>
    <mergeCell ref="A2:C2"/>
    <mergeCell ref="B3:C3"/>
    <mergeCell ref="A5:C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25"/>
  <sheetViews>
    <sheetView workbookViewId="0">
      <selection activeCell="B3" sqref="B3:C3"/>
    </sheetView>
  </sheetViews>
  <sheetFormatPr defaultColWidth="28.42578125" defaultRowHeight="15" x14ac:dyDescent="0.25"/>
  <cols>
    <col min="1" max="1" width="28.5703125" style="55" customWidth="1"/>
    <col min="2" max="2" width="49.42578125" style="58" customWidth="1"/>
    <col min="3" max="3" width="15.28515625" style="86" customWidth="1"/>
    <col min="4" max="256" width="28.42578125" style="58"/>
    <col min="257" max="257" width="28.5703125" style="58" customWidth="1"/>
    <col min="258" max="258" width="49.42578125" style="58" customWidth="1"/>
    <col min="259" max="259" width="15.28515625" style="58" customWidth="1"/>
    <col min="260" max="512" width="28.42578125" style="58"/>
    <col min="513" max="513" width="28.5703125" style="58" customWidth="1"/>
    <col min="514" max="514" width="49.42578125" style="58" customWidth="1"/>
    <col min="515" max="515" width="15.28515625" style="58" customWidth="1"/>
    <col min="516" max="768" width="28.42578125" style="58"/>
    <col min="769" max="769" width="28.5703125" style="58" customWidth="1"/>
    <col min="770" max="770" width="49.42578125" style="58" customWidth="1"/>
    <col min="771" max="771" width="15.28515625" style="58" customWidth="1"/>
    <col min="772" max="1024" width="28.42578125" style="58"/>
    <col min="1025" max="1025" width="28.5703125" style="58" customWidth="1"/>
    <col min="1026" max="1026" width="49.42578125" style="58" customWidth="1"/>
    <col min="1027" max="1027" width="15.28515625" style="58" customWidth="1"/>
    <col min="1028" max="1280" width="28.42578125" style="58"/>
    <col min="1281" max="1281" width="28.5703125" style="58" customWidth="1"/>
    <col min="1282" max="1282" width="49.42578125" style="58" customWidth="1"/>
    <col min="1283" max="1283" width="15.28515625" style="58" customWidth="1"/>
    <col min="1284" max="1536" width="28.42578125" style="58"/>
    <col min="1537" max="1537" width="28.5703125" style="58" customWidth="1"/>
    <col min="1538" max="1538" width="49.42578125" style="58" customWidth="1"/>
    <col min="1539" max="1539" width="15.28515625" style="58" customWidth="1"/>
    <col min="1540" max="1792" width="28.42578125" style="58"/>
    <col min="1793" max="1793" width="28.5703125" style="58" customWidth="1"/>
    <col min="1794" max="1794" width="49.42578125" style="58" customWidth="1"/>
    <col min="1795" max="1795" width="15.28515625" style="58" customWidth="1"/>
    <col min="1796" max="2048" width="28.42578125" style="58"/>
    <col min="2049" max="2049" width="28.5703125" style="58" customWidth="1"/>
    <col min="2050" max="2050" width="49.42578125" style="58" customWidth="1"/>
    <col min="2051" max="2051" width="15.28515625" style="58" customWidth="1"/>
    <col min="2052" max="2304" width="28.42578125" style="58"/>
    <col min="2305" max="2305" width="28.5703125" style="58" customWidth="1"/>
    <col min="2306" max="2306" width="49.42578125" style="58" customWidth="1"/>
    <col min="2307" max="2307" width="15.28515625" style="58" customWidth="1"/>
    <col min="2308" max="2560" width="28.42578125" style="58"/>
    <col min="2561" max="2561" width="28.5703125" style="58" customWidth="1"/>
    <col min="2562" max="2562" width="49.42578125" style="58" customWidth="1"/>
    <col min="2563" max="2563" width="15.28515625" style="58" customWidth="1"/>
    <col min="2564" max="2816" width="28.42578125" style="58"/>
    <col min="2817" max="2817" width="28.5703125" style="58" customWidth="1"/>
    <col min="2818" max="2818" width="49.42578125" style="58" customWidth="1"/>
    <col min="2819" max="2819" width="15.28515625" style="58" customWidth="1"/>
    <col min="2820" max="3072" width="28.42578125" style="58"/>
    <col min="3073" max="3073" width="28.5703125" style="58" customWidth="1"/>
    <col min="3074" max="3074" width="49.42578125" style="58" customWidth="1"/>
    <col min="3075" max="3075" width="15.28515625" style="58" customWidth="1"/>
    <col min="3076" max="3328" width="28.42578125" style="58"/>
    <col min="3329" max="3329" width="28.5703125" style="58" customWidth="1"/>
    <col min="3330" max="3330" width="49.42578125" style="58" customWidth="1"/>
    <col min="3331" max="3331" width="15.28515625" style="58" customWidth="1"/>
    <col min="3332" max="3584" width="28.42578125" style="58"/>
    <col min="3585" max="3585" width="28.5703125" style="58" customWidth="1"/>
    <col min="3586" max="3586" width="49.42578125" style="58" customWidth="1"/>
    <col min="3587" max="3587" width="15.28515625" style="58" customWidth="1"/>
    <col min="3588" max="3840" width="28.42578125" style="58"/>
    <col min="3841" max="3841" width="28.5703125" style="58" customWidth="1"/>
    <col min="3842" max="3842" width="49.42578125" style="58" customWidth="1"/>
    <col min="3843" max="3843" width="15.28515625" style="58" customWidth="1"/>
    <col min="3844" max="4096" width="28.42578125" style="58"/>
    <col min="4097" max="4097" width="28.5703125" style="58" customWidth="1"/>
    <col min="4098" max="4098" width="49.42578125" style="58" customWidth="1"/>
    <col min="4099" max="4099" width="15.28515625" style="58" customWidth="1"/>
    <col min="4100" max="4352" width="28.42578125" style="58"/>
    <col min="4353" max="4353" width="28.5703125" style="58" customWidth="1"/>
    <col min="4354" max="4354" width="49.42578125" style="58" customWidth="1"/>
    <col min="4355" max="4355" width="15.28515625" style="58" customWidth="1"/>
    <col min="4356" max="4608" width="28.42578125" style="58"/>
    <col min="4609" max="4609" width="28.5703125" style="58" customWidth="1"/>
    <col min="4610" max="4610" width="49.42578125" style="58" customWidth="1"/>
    <col min="4611" max="4611" width="15.28515625" style="58" customWidth="1"/>
    <col min="4612" max="4864" width="28.42578125" style="58"/>
    <col min="4865" max="4865" width="28.5703125" style="58" customWidth="1"/>
    <col min="4866" max="4866" width="49.42578125" style="58" customWidth="1"/>
    <col min="4867" max="4867" width="15.28515625" style="58" customWidth="1"/>
    <col min="4868" max="5120" width="28.42578125" style="58"/>
    <col min="5121" max="5121" width="28.5703125" style="58" customWidth="1"/>
    <col min="5122" max="5122" width="49.42578125" style="58" customWidth="1"/>
    <col min="5123" max="5123" width="15.28515625" style="58" customWidth="1"/>
    <col min="5124" max="5376" width="28.42578125" style="58"/>
    <col min="5377" max="5377" width="28.5703125" style="58" customWidth="1"/>
    <col min="5378" max="5378" width="49.42578125" style="58" customWidth="1"/>
    <col min="5379" max="5379" width="15.28515625" style="58" customWidth="1"/>
    <col min="5380" max="5632" width="28.42578125" style="58"/>
    <col min="5633" max="5633" width="28.5703125" style="58" customWidth="1"/>
    <col min="5634" max="5634" width="49.42578125" style="58" customWidth="1"/>
    <col min="5635" max="5635" width="15.28515625" style="58" customWidth="1"/>
    <col min="5636" max="5888" width="28.42578125" style="58"/>
    <col min="5889" max="5889" width="28.5703125" style="58" customWidth="1"/>
    <col min="5890" max="5890" width="49.42578125" style="58" customWidth="1"/>
    <col min="5891" max="5891" width="15.28515625" style="58" customWidth="1"/>
    <col min="5892" max="6144" width="28.42578125" style="58"/>
    <col min="6145" max="6145" width="28.5703125" style="58" customWidth="1"/>
    <col min="6146" max="6146" width="49.42578125" style="58" customWidth="1"/>
    <col min="6147" max="6147" width="15.28515625" style="58" customWidth="1"/>
    <col min="6148" max="6400" width="28.42578125" style="58"/>
    <col min="6401" max="6401" width="28.5703125" style="58" customWidth="1"/>
    <col min="6402" max="6402" width="49.42578125" style="58" customWidth="1"/>
    <col min="6403" max="6403" width="15.28515625" style="58" customWidth="1"/>
    <col min="6404" max="6656" width="28.42578125" style="58"/>
    <col min="6657" max="6657" width="28.5703125" style="58" customWidth="1"/>
    <col min="6658" max="6658" width="49.42578125" style="58" customWidth="1"/>
    <col min="6659" max="6659" width="15.28515625" style="58" customWidth="1"/>
    <col min="6660" max="6912" width="28.42578125" style="58"/>
    <col min="6913" max="6913" width="28.5703125" style="58" customWidth="1"/>
    <col min="6914" max="6914" width="49.42578125" style="58" customWidth="1"/>
    <col min="6915" max="6915" width="15.28515625" style="58" customWidth="1"/>
    <col min="6916" max="7168" width="28.42578125" style="58"/>
    <col min="7169" max="7169" width="28.5703125" style="58" customWidth="1"/>
    <col min="7170" max="7170" width="49.42578125" style="58" customWidth="1"/>
    <col min="7171" max="7171" width="15.28515625" style="58" customWidth="1"/>
    <col min="7172" max="7424" width="28.42578125" style="58"/>
    <col min="7425" max="7425" width="28.5703125" style="58" customWidth="1"/>
    <col min="7426" max="7426" width="49.42578125" style="58" customWidth="1"/>
    <col min="7427" max="7427" width="15.28515625" style="58" customWidth="1"/>
    <col min="7428" max="7680" width="28.42578125" style="58"/>
    <col min="7681" max="7681" width="28.5703125" style="58" customWidth="1"/>
    <col min="7682" max="7682" width="49.42578125" style="58" customWidth="1"/>
    <col min="7683" max="7683" width="15.28515625" style="58" customWidth="1"/>
    <col min="7684" max="7936" width="28.42578125" style="58"/>
    <col min="7937" max="7937" width="28.5703125" style="58" customWidth="1"/>
    <col min="7938" max="7938" width="49.42578125" style="58" customWidth="1"/>
    <col min="7939" max="7939" width="15.28515625" style="58" customWidth="1"/>
    <col min="7940" max="8192" width="28.42578125" style="58"/>
    <col min="8193" max="8193" width="28.5703125" style="58" customWidth="1"/>
    <col min="8194" max="8194" width="49.42578125" style="58" customWidth="1"/>
    <col min="8195" max="8195" width="15.28515625" style="58" customWidth="1"/>
    <col min="8196" max="8448" width="28.42578125" style="58"/>
    <col min="8449" max="8449" width="28.5703125" style="58" customWidth="1"/>
    <col min="8450" max="8450" width="49.42578125" style="58" customWidth="1"/>
    <col min="8451" max="8451" width="15.28515625" style="58" customWidth="1"/>
    <col min="8452" max="8704" width="28.42578125" style="58"/>
    <col min="8705" max="8705" width="28.5703125" style="58" customWidth="1"/>
    <col min="8706" max="8706" width="49.42578125" style="58" customWidth="1"/>
    <col min="8707" max="8707" width="15.28515625" style="58" customWidth="1"/>
    <col min="8708" max="8960" width="28.42578125" style="58"/>
    <col min="8961" max="8961" width="28.5703125" style="58" customWidth="1"/>
    <col min="8962" max="8962" width="49.42578125" style="58" customWidth="1"/>
    <col min="8963" max="8963" width="15.28515625" style="58" customWidth="1"/>
    <col min="8964" max="9216" width="28.42578125" style="58"/>
    <col min="9217" max="9217" width="28.5703125" style="58" customWidth="1"/>
    <col min="9218" max="9218" width="49.42578125" style="58" customWidth="1"/>
    <col min="9219" max="9219" width="15.28515625" style="58" customWidth="1"/>
    <col min="9220" max="9472" width="28.42578125" style="58"/>
    <col min="9473" max="9473" width="28.5703125" style="58" customWidth="1"/>
    <col min="9474" max="9474" width="49.42578125" style="58" customWidth="1"/>
    <col min="9475" max="9475" width="15.28515625" style="58" customWidth="1"/>
    <col min="9476" max="9728" width="28.42578125" style="58"/>
    <col min="9729" max="9729" width="28.5703125" style="58" customWidth="1"/>
    <col min="9730" max="9730" width="49.42578125" style="58" customWidth="1"/>
    <col min="9731" max="9731" width="15.28515625" style="58" customWidth="1"/>
    <col min="9732" max="9984" width="28.42578125" style="58"/>
    <col min="9985" max="9985" width="28.5703125" style="58" customWidth="1"/>
    <col min="9986" max="9986" width="49.42578125" style="58" customWidth="1"/>
    <col min="9987" max="9987" width="15.28515625" style="58" customWidth="1"/>
    <col min="9988" max="10240" width="28.42578125" style="58"/>
    <col min="10241" max="10241" width="28.5703125" style="58" customWidth="1"/>
    <col min="10242" max="10242" width="49.42578125" style="58" customWidth="1"/>
    <col min="10243" max="10243" width="15.28515625" style="58" customWidth="1"/>
    <col min="10244" max="10496" width="28.42578125" style="58"/>
    <col min="10497" max="10497" width="28.5703125" style="58" customWidth="1"/>
    <col min="10498" max="10498" width="49.42578125" style="58" customWidth="1"/>
    <col min="10499" max="10499" width="15.28515625" style="58" customWidth="1"/>
    <col min="10500" max="10752" width="28.42578125" style="58"/>
    <col min="10753" max="10753" width="28.5703125" style="58" customWidth="1"/>
    <col min="10754" max="10754" width="49.42578125" style="58" customWidth="1"/>
    <col min="10755" max="10755" width="15.28515625" style="58" customWidth="1"/>
    <col min="10756" max="11008" width="28.42578125" style="58"/>
    <col min="11009" max="11009" width="28.5703125" style="58" customWidth="1"/>
    <col min="11010" max="11010" width="49.42578125" style="58" customWidth="1"/>
    <col min="11011" max="11011" width="15.28515625" style="58" customWidth="1"/>
    <col min="11012" max="11264" width="28.42578125" style="58"/>
    <col min="11265" max="11265" width="28.5703125" style="58" customWidth="1"/>
    <col min="11266" max="11266" width="49.42578125" style="58" customWidth="1"/>
    <col min="11267" max="11267" width="15.28515625" style="58" customWidth="1"/>
    <col min="11268" max="11520" width="28.42578125" style="58"/>
    <col min="11521" max="11521" width="28.5703125" style="58" customWidth="1"/>
    <col min="11522" max="11522" width="49.42578125" style="58" customWidth="1"/>
    <col min="11523" max="11523" width="15.28515625" style="58" customWidth="1"/>
    <col min="11524" max="11776" width="28.42578125" style="58"/>
    <col min="11777" max="11777" width="28.5703125" style="58" customWidth="1"/>
    <col min="11778" max="11778" width="49.42578125" style="58" customWidth="1"/>
    <col min="11779" max="11779" width="15.28515625" style="58" customWidth="1"/>
    <col min="11780" max="12032" width="28.42578125" style="58"/>
    <col min="12033" max="12033" width="28.5703125" style="58" customWidth="1"/>
    <col min="12034" max="12034" width="49.42578125" style="58" customWidth="1"/>
    <col min="12035" max="12035" width="15.28515625" style="58" customWidth="1"/>
    <col min="12036" max="12288" width="28.42578125" style="58"/>
    <col min="12289" max="12289" width="28.5703125" style="58" customWidth="1"/>
    <col min="12290" max="12290" width="49.42578125" style="58" customWidth="1"/>
    <col min="12291" max="12291" width="15.28515625" style="58" customWidth="1"/>
    <col min="12292" max="12544" width="28.42578125" style="58"/>
    <col min="12545" max="12545" width="28.5703125" style="58" customWidth="1"/>
    <col min="12546" max="12546" width="49.42578125" style="58" customWidth="1"/>
    <col min="12547" max="12547" width="15.28515625" style="58" customWidth="1"/>
    <col min="12548" max="12800" width="28.42578125" style="58"/>
    <col min="12801" max="12801" width="28.5703125" style="58" customWidth="1"/>
    <col min="12802" max="12802" width="49.42578125" style="58" customWidth="1"/>
    <col min="12803" max="12803" width="15.28515625" style="58" customWidth="1"/>
    <col min="12804" max="13056" width="28.42578125" style="58"/>
    <col min="13057" max="13057" width="28.5703125" style="58" customWidth="1"/>
    <col min="13058" max="13058" width="49.42578125" style="58" customWidth="1"/>
    <col min="13059" max="13059" width="15.28515625" style="58" customWidth="1"/>
    <col min="13060" max="13312" width="28.42578125" style="58"/>
    <col min="13313" max="13313" width="28.5703125" style="58" customWidth="1"/>
    <col min="13314" max="13314" width="49.42578125" style="58" customWidth="1"/>
    <col min="13315" max="13315" width="15.28515625" style="58" customWidth="1"/>
    <col min="13316" max="13568" width="28.42578125" style="58"/>
    <col min="13569" max="13569" width="28.5703125" style="58" customWidth="1"/>
    <col min="13570" max="13570" width="49.42578125" style="58" customWidth="1"/>
    <col min="13571" max="13571" width="15.28515625" style="58" customWidth="1"/>
    <col min="13572" max="13824" width="28.42578125" style="58"/>
    <col min="13825" max="13825" width="28.5703125" style="58" customWidth="1"/>
    <col min="13826" max="13826" width="49.42578125" style="58" customWidth="1"/>
    <col min="13827" max="13827" width="15.28515625" style="58" customWidth="1"/>
    <col min="13828" max="14080" width="28.42578125" style="58"/>
    <col min="14081" max="14081" width="28.5703125" style="58" customWidth="1"/>
    <col min="14082" max="14082" width="49.42578125" style="58" customWidth="1"/>
    <col min="14083" max="14083" width="15.28515625" style="58" customWidth="1"/>
    <col min="14084" max="14336" width="28.42578125" style="58"/>
    <col min="14337" max="14337" width="28.5703125" style="58" customWidth="1"/>
    <col min="14338" max="14338" width="49.42578125" style="58" customWidth="1"/>
    <col min="14339" max="14339" width="15.28515625" style="58" customWidth="1"/>
    <col min="14340" max="14592" width="28.42578125" style="58"/>
    <col min="14593" max="14593" width="28.5703125" style="58" customWidth="1"/>
    <col min="14594" max="14594" width="49.42578125" style="58" customWidth="1"/>
    <col min="14595" max="14595" width="15.28515625" style="58" customWidth="1"/>
    <col min="14596" max="14848" width="28.42578125" style="58"/>
    <col min="14849" max="14849" width="28.5703125" style="58" customWidth="1"/>
    <col min="14850" max="14850" width="49.42578125" style="58" customWidth="1"/>
    <col min="14851" max="14851" width="15.28515625" style="58" customWidth="1"/>
    <col min="14852" max="15104" width="28.42578125" style="58"/>
    <col min="15105" max="15105" width="28.5703125" style="58" customWidth="1"/>
    <col min="15106" max="15106" width="49.42578125" style="58" customWidth="1"/>
    <col min="15107" max="15107" width="15.28515625" style="58" customWidth="1"/>
    <col min="15108" max="15360" width="28.42578125" style="58"/>
    <col min="15361" max="15361" width="28.5703125" style="58" customWidth="1"/>
    <col min="15362" max="15362" width="49.42578125" style="58" customWidth="1"/>
    <col min="15363" max="15363" width="15.28515625" style="58" customWidth="1"/>
    <col min="15364" max="15616" width="28.42578125" style="58"/>
    <col min="15617" max="15617" width="28.5703125" style="58" customWidth="1"/>
    <col min="15618" max="15618" width="49.42578125" style="58" customWidth="1"/>
    <col min="15619" max="15619" width="15.28515625" style="58" customWidth="1"/>
    <col min="15620" max="15872" width="28.42578125" style="58"/>
    <col min="15873" max="15873" width="28.5703125" style="58" customWidth="1"/>
    <col min="15874" max="15874" width="49.42578125" style="58" customWidth="1"/>
    <col min="15875" max="15875" width="15.28515625" style="58" customWidth="1"/>
    <col min="15876" max="16128" width="28.42578125" style="58"/>
    <col min="16129" max="16129" width="28.5703125" style="58" customWidth="1"/>
    <col min="16130" max="16130" width="49.42578125" style="58" customWidth="1"/>
    <col min="16131" max="16131" width="15.28515625" style="58" customWidth="1"/>
    <col min="16132" max="16384" width="28.42578125" style="58"/>
  </cols>
  <sheetData>
    <row r="1" spans="1:245" s="2" customFormat="1" ht="12.75" x14ac:dyDescent="0.2">
      <c r="A1" s="352" t="s">
        <v>200</v>
      </c>
      <c r="B1" s="352"/>
      <c r="C1" s="352"/>
      <c r="D1" s="3"/>
    </row>
    <row r="2" spans="1:245" s="2" customFormat="1" ht="12.75" x14ac:dyDescent="0.2">
      <c r="A2" s="352" t="s">
        <v>1</v>
      </c>
      <c r="B2" s="352"/>
      <c r="C2" s="352"/>
      <c r="D2" s="3"/>
    </row>
    <row r="3" spans="1:245" s="2" customFormat="1" ht="12.75" x14ac:dyDescent="0.2">
      <c r="A3" s="4"/>
      <c r="B3" s="353" t="s">
        <v>618</v>
      </c>
      <c r="C3" s="353"/>
      <c r="D3" s="3"/>
    </row>
    <row r="4" spans="1:245" ht="18" customHeight="1" x14ac:dyDescent="0.25">
      <c r="B4" s="56"/>
      <c r="C4" s="57"/>
    </row>
    <row r="5" spans="1:245" ht="19.5" customHeight="1" x14ac:dyDescent="0.2">
      <c r="A5" s="355" t="s">
        <v>201</v>
      </c>
      <c r="B5" s="355"/>
      <c r="C5" s="355"/>
    </row>
    <row r="6" spans="1:245" ht="26.25" customHeight="1" x14ac:dyDescent="0.25">
      <c r="C6" s="59" t="s">
        <v>2</v>
      </c>
    </row>
    <row r="7" spans="1:245" ht="37.5" customHeight="1" x14ac:dyDescent="0.2">
      <c r="A7" s="60" t="s">
        <v>3</v>
      </c>
      <c r="B7" s="60" t="s">
        <v>202</v>
      </c>
      <c r="C7" s="61" t="s">
        <v>5</v>
      </c>
    </row>
    <row r="8" spans="1:245" ht="18.600000000000001" customHeight="1" x14ac:dyDescent="0.25">
      <c r="A8" s="60" t="s">
        <v>203</v>
      </c>
      <c r="B8" s="62" t="s">
        <v>204</v>
      </c>
      <c r="C8" s="61">
        <f>C9+C40+C42</f>
        <v>902118.93</v>
      </c>
    </row>
    <row r="9" spans="1:245" ht="48" customHeight="1" x14ac:dyDescent="0.25">
      <c r="A9" s="60" t="s">
        <v>205</v>
      </c>
      <c r="B9" s="62" t="s">
        <v>206</v>
      </c>
      <c r="C9" s="61">
        <f>SUM(C10+C13+C27+C38)</f>
        <v>901674.28</v>
      </c>
    </row>
    <row r="10" spans="1:245" s="66" customFormat="1" ht="29.45" customHeight="1" x14ac:dyDescent="0.25">
      <c r="A10" s="63" t="s">
        <v>207</v>
      </c>
      <c r="B10" s="64" t="s">
        <v>208</v>
      </c>
      <c r="C10" s="65">
        <f>SUM(C11+C12)</f>
        <v>125899</v>
      </c>
    </row>
    <row r="11" spans="1:245" ht="27" customHeight="1" x14ac:dyDescent="0.25">
      <c r="A11" s="67" t="s">
        <v>599</v>
      </c>
      <c r="B11" s="68" t="s">
        <v>209</v>
      </c>
      <c r="C11" s="69">
        <v>75683</v>
      </c>
    </row>
    <row r="12" spans="1:245" ht="19.149999999999999" customHeight="1" x14ac:dyDescent="0.25">
      <c r="A12" s="67" t="s">
        <v>600</v>
      </c>
      <c r="B12" s="68" t="s">
        <v>210</v>
      </c>
      <c r="C12" s="70">
        <v>50216</v>
      </c>
    </row>
    <row r="13" spans="1:245" s="66" customFormat="1" ht="46.5" customHeight="1" x14ac:dyDescent="0.25">
      <c r="A13" s="71" t="s">
        <v>211</v>
      </c>
      <c r="B13" s="72" t="s">
        <v>212</v>
      </c>
      <c r="C13" s="73">
        <f>SUM(C14:C26)</f>
        <v>450986.09</v>
      </c>
    </row>
    <row r="14" spans="1:245" s="76" customFormat="1" ht="75.75" customHeight="1" x14ac:dyDescent="0.25">
      <c r="A14" s="74" t="s">
        <v>601</v>
      </c>
      <c r="B14" s="75" t="s">
        <v>213</v>
      </c>
      <c r="C14" s="69">
        <v>20593.849999999999</v>
      </c>
    </row>
    <row r="15" spans="1:245" s="66" customFormat="1" ht="43.9" customHeight="1" x14ac:dyDescent="0.25">
      <c r="A15" s="67" t="s">
        <v>602</v>
      </c>
      <c r="B15" s="68" t="s">
        <v>214</v>
      </c>
      <c r="C15" s="70">
        <v>2748.02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</row>
    <row r="16" spans="1:245" s="66" customFormat="1" ht="43.9" customHeight="1" x14ac:dyDescent="0.25">
      <c r="A16" s="67" t="s">
        <v>603</v>
      </c>
      <c r="B16" s="19" t="s">
        <v>215</v>
      </c>
      <c r="C16" s="70">
        <v>80002.820000000007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</row>
    <row r="17" spans="1:244" s="66" customFormat="1" ht="74.25" customHeight="1" x14ac:dyDescent="0.25">
      <c r="A17" s="67" t="s">
        <v>604</v>
      </c>
      <c r="B17" s="19" t="s">
        <v>216</v>
      </c>
      <c r="C17" s="70">
        <v>188580.49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</row>
    <row r="18" spans="1:244" s="66" customFormat="1" ht="43.15" customHeight="1" x14ac:dyDescent="0.25">
      <c r="A18" s="67" t="s">
        <v>605</v>
      </c>
      <c r="B18" s="19" t="s">
        <v>217</v>
      </c>
      <c r="C18" s="70">
        <v>2533.5300000000002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</row>
    <row r="19" spans="1:244" s="66" customFormat="1" ht="43.9" customHeight="1" x14ac:dyDescent="0.25">
      <c r="A19" s="67" t="s">
        <v>606</v>
      </c>
      <c r="B19" s="77" t="s">
        <v>218</v>
      </c>
      <c r="C19" s="70">
        <v>79722.259999999995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</row>
    <row r="20" spans="1:244" s="66" customFormat="1" ht="43.9" customHeight="1" x14ac:dyDescent="0.25">
      <c r="A20" s="67" t="s">
        <v>607</v>
      </c>
      <c r="B20" s="78" t="s">
        <v>219</v>
      </c>
      <c r="C20" s="70">
        <v>1297.33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</row>
    <row r="21" spans="1:244" s="66" customFormat="1" ht="28.15" customHeight="1" x14ac:dyDescent="0.25">
      <c r="A21" s="67" t="s">
        <v>608</v>
      </c>
      <c r="B21" s="77" t="s">
        <v>220</v>
      </c>
      <c r="C21" s="70">
        <v>137.72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</row>
    <row r="22" spans="1:244" s="66" customFormat="1" ht="57.6" customHeight="1" x14ac:dyDescent="0.25">
      <c r="A22" s="67" t="s">
        <v>609</v>
      </c>
      <c r="B22" s="77" t="s">
        <v>221</v>
      </c>
      <c r="C22" s="70">
        <v>45000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</row>
    <row r="23" spans="1:244" s="66" customFormat="1" ht="30" customHeight="1" x14ac:dyDescent="0.25">
      <c r="A23" s="67" t="s">
        <v>610</v>
      </c>
      <c r="B23" s="68" t="s">
        <v>222</v>
      </c>
      <c r="C23" s="70">
        <v>9996.5400000000009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</row>
    <row r="24" spans="1:244" s="66" customFormat="1" ht="21.75" customHeight="1" x14ac:dyDescent="0.25">
      <c r="A24" s="67" t="s">
        <v>610</v>
      </c>
      <c r="B24" s="68" t="s">
        <v>223</v>
      </c>
      <c r="C24" s="70">
        <v>417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</row>
    <row r="25" spans="1:244" s="66" customFormat="1" ht="31.5" customHeight="1" x14ac:dyDescent="0.25">
      <c r="A25" s="67" t="s">
        <v>610</v>
      </c>
      <c r="B25" s="68" t="s">
        <v>224</v>
      </c>
      <c r="C25" s="70">
        <v>1456.53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</row>
    <row r="26" spans="1:244" s="66" customFormat="1" ht="60" customHeight="1" x14ac:dyDescent="0.25">
      <c r="A26" s="67" t="s">
        <v>610</v>
      </c>
      <c r="B26" s="68" t="s">
        <v>225</v>
      </c>
      <c r="C26" s="70">
        <v>18500</v>
      </c>
      <c r="D26" s="7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</row>
    <row r="27" spans="1:244" s="66" customFormat="1" ht="25.9" customHeight="1" x14ac:dyDescent="0.2">
      <c r="A27" s="71" t="s">
        <v>226</v>
      </c>
      <c r="B27" s="80" t="s">
        <v>227</v>
      </c>
      <c r="C27" s="73">
        <f>SUM(C28:C37)</f>
        <v>319289.19</v>
      </c>
    </row>
    <row r="28" spans="1:244" ht="44.25" customHeight="1" x14ac:dyDescent="0.25">
      <c r="A28" s="67" t="s">
        <v>611</v>
      </c>
      <c r="B28" s="68" t="s">
        <v>228</v>
      </c>
      <c r="C28" s="70">
        <v>1082.73</v>
      </c>
    </row>
    <row r="29" spans="1:244" ht="28.9" customHeight="1" x14ac:dyDescent="0.25">
      <c r="A29" s="67" t="s">
        <v>611</v>
      </c>
      <c r="B29" s="68" t="s">
        <v>229</v>
      </c>
      <c r="C29" s="81">
        <v>2048.2199999999998</v>
      </c>
    </row>
    <row r="30" spans="1:244" ht="40.15" customHeight="1" x14ac:dyDescent="0.25">
      <c r="A30" s="67" t="s">
        <v>611</v>
      </c>
      <c r="B30" s="68" t="s">
        <v>230</v>
      </c>
      <c r="C30" s="70">
        <v>15378.44</v>
      </c>
    </row>
    <row r="31" spans="1:244" ht="27" customHeight="1" x14ac:dyDescent="0.25">
      <c r="A31" s="67" t="s">
        <v>611</v>
      </c>
      <c r="B31" s="68" t="s">
        <v>231</v>
      </c>
      <c r="C31" s="70">
        <v>768</v>
      </c>
    </row>
    <row r="32" spans="1:244" ht="45" x14ac:dyDescent="0.25">
      <c r="A32" s="67" t="s">
        <v>611</v>
      </c>
      <c r="B32" s="68" t="s">
        <v>232</v>
      </c>
      <c r="C32" s="70">
        <v>1828.8</v>
      </c>
    </row>
    <row r="33" spans="1:244" ht="135.6" customHeight="1" x14ac:dyDescent="0.25">
      <c r="A33" s="67" t="s">
        <v>611</v>
      </c>
      <c r="B33" s="68" t="s">
        <v>233</v>
      </c>
      <c r="C33" s="69">
        <v>274336.34000000003</v>
      </c>
    </row>
    <row r="34" spans="1:244" ht="45.6" customHeight="1" x14ac:dyDescent="0.25">
      <c r="A34" s="67" t="s">
        <v>611</v>
      </c>
      <c r="B34" s="68" t="s">
        <v>234</v>
      </c>
      <c r="C34" s="70">
        <v>0.22</v>
      </c>
    </row>
    <row r="35" spans="1:244" ht="45" x14ac:dyDescent="0.25">
      <c r="A35" s="67" t="s">
        <v>611</v>
      </c>
      <c r="B35" s="68" t="s">
        <v>235</v>
      </c>
      <c r="C35" s="70">
        <v>2964.8</v>
      </c>
      <c r="D35" s="79"/>
    </row>
    <row r="36" spans="1:244" ht="70.5" customHeight="1" x14ac:dyDescent="0.25">
      <c r="A36" s="67" t="s">
        <v>612</v>
      </c>
      <c r="B36" s="68" t="s">
        <v>236</v>
      </c>
      <c r="C36" s="70">
        <v>19317.939999999999</v>
      </c>
    </row>
    <row r="37" spans="1:244" s="66" customFormat="1" ht="45" customHeight="1" x14ac:dyDescent="0.25">
      <c r="A37" s="67" t="s">
        <v>613</v>
      </c>
      <c r="B37" s="68" t="s">
        <v>237</v>
      </c>
      <c r="C37" s="70">
        <v>1563.7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</row>
    <row r="38" spans="1:244" ht="22.15" customHeight="1" x14ac:dyDescent="0.25">
      <c r="A38" s="71" t="s">
        <v>616</v>
      </c>
      <c r="B38" s="82" t="s">
        <v>238</v>
      </c>
      <c r="C38" s="83">
        <f>SUM(C39)</f>
        <v>5500</v>
      </c>
    </row>
    <row r="39" spans="1:244" ht="29.45" customHeight="1" x14ac:dyDescent="0.25">
      <c r="A39" s="67" t="s">
        <v>239</v>
      </c>
      <c r="B39" s="68" t="s">
        <v>240</v>
      </c>
      <c r="C39" s="70">
        <v>5500</v>
      </c>
    </row>
    <row r="40" spans="1:244" s="66" customFormat="1" ht="15.6" customHeight="1" x14ac:dyDescent="0.2">
      <c r="A40" s="71" t="s">
        <v>241</v>
      </c>
      <c r="B40" s="80" t="s">
        <v>242</v>
      </c>
      <c r="C40" s="83">
        <f>SUM(C41)</f>
        <v>1401.8</v>
      </c>
    </row>
    <row r="41" spans="1:244" ht="30" customHeight="1" x14ac:dyDescent="0.25">
      <c r="A41" s="67" t="s">
        <v>614</v>
      </c>
      <c r="B41" s="68" t="s">
        <v>243</v>
      </c>
      <c r="C41" s="70">
        <v>1401.8</v>
      </c>
    </row>
    <row r="42" spans="1:244" ht="47.25" x14ac:dyDescent="0.25">
      <c r="A42" s="71" t="s">
        <v>244</v>
      </c>
      <c r="B42" s="72" t="s">
        <v>245</v>
      </c>
      <c r="C42" s="84">
        <f>SUM(C43)</f>
        <v>-957.15</v>
      </c>
    </row>
    <row r="43" spans="1:244" s="76" customFormat="1" ht="60" x14ac:dyDescent="0.25">
      <c r="A43" s="67" t="s">
        <v>615</v>
      </c>
      <c r="B43" s="351" t="s">
        <v>246</v>
      </c>
      <c r="C43" s="85">
        <v>-957.15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</row>
    <row r="44" spans="1:244" s="76" customFormat="1" x14ac:dyDescent="0.25">
      <c r="A44" s="55"/>
      <c r="B44" s="58"/>
      <c r="C44" s="59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</row>
    <row r="45" spans="1:244" s="76" customFormat="1" x14ac:dyDescent="0.25">
      <c r="A45" s="55"/>
      <c r="B45" s="58"/>
      <c r="C45" s="59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</row>
    <row r="46" spans="1:244" s="76" customFormat="1" x14ac:dyDescent="0.25">
      <c r="A46" s="55"/>
      <c r="B46" s="58"/>
      <c r="C46" s="59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</row>
    <row r="47" spans="1:244" s="76" customFormat="1" x14ac:dyDescent="0.25">
      <c r="A47" s="55"/>
      <c r="B47" s="58"/>
      <c r="C47" s="59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</row>
    <row r="48" spans="1:244" s="76" customFormat="1" x14ac:dyDescent="0.25">
      <c r="A48" s="55"/>
      <c r="B48" s="58"/>
      <c r="C48" s="5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</row>
    <row r="49" spans="1:244" s="76" customFormat="1" x14ac:dyDescent="0.25">
      <c r="A49" s="55"/>
      <c r="B49" s="58"/>
      <c r="C49" s="5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</row>
    <row r="50" spans="1:244" s="76" customFormat="1" x14ac:dyDescent="0.25">
      <c r="A50" s="55"/>
      <c r="B50" s="58"/>
      <c r="C50" s="5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</row>
    <row r="51" spans="1:244" s="76" customFormat="1" ht="15.75" customHeight="1" x14ac:dyDescent="0.25">
      <c r="A51" s="55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</row>
    <row r="52" spans="1:244" s="76" customFormat="1" x14ac:dyDescent="0.25">
      <c r="A52" s="55"/>
      <c r="B52" s="58"/>
      <c r="C52" s="59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</row>
    <row r="53" spans="1:244" s="76" customFormat="1" x14ac:dyDescent="0.25">
      <c r="A53" s="55"/>
      <c r="B53" s="58"/>
      <c r="C53" s="59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</row>
    <row r="54" spans="1:244" s="76" customFormat="1" x14ac:dyDescent="0.25">
      <c r="A54" s="55"/>
      <c r="B54" s="58"/>
      <c r="C54" s="59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</row>
    <row r="55" spans="1:244" s="76" customFormat="1" x14ac:dyDescent="0.25">
      <c r="A55" s="55"/>
      <c r="B55" s="58"/>
      <c r="C55" s="59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</row>
    <row r="56" spans="1:244" s="76" customFormat="1" x14ac:dyDescent="0.25">
      <c r="A56" s="55"/>
      <c r="B56" s="58"/>
      <c r="C56" s="59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</row>
    <row r="57" spans="1:244" s="76" customFormat="1" x14ac:dyDescent="0.25">
      <c r="A57" s="55"/>
      <c r="B57" s="58"/>
      <c r="C57" s="59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</row>
    <row r="58" spans="1:244" s="76" customFormat="1" x14ac:dyDescent="0.25">
      <c r="A58" s="55"/>
      <c r="B58" s="58"/>
      <c r="C58" s="59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</row>
    <row r="59" spans="1:244" s="76" customFormat="1" x14ac:dyDescent="0.25">
      <c r="A59" s="55"/>
      <c r="B59" s="58"/>
      <c r="C59" s="59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</row>
    <row r="60" spans="1:244" s="76" customFormat="1" x14ac:dyDescent="0.25">
      <c r="A60" s="55"/>
      <c r="B60" s="58"/>
      <c r="C60" s="59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</row>
    <row r="61" spans="1:244" s="76" customFormat="1" x14ac:dyDescent="0.25">
      <c r="A61" s="55"/>
      <c r="B61" s="58"/>
      <c r="C61" s="59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</row>
    <row r="62" spans="1:244" s="76" customFormat="1" x14ac:dyDescent="0.25">
      <c r="A62" s="55"/>
      <c r="B62" s="58"/>
      <c r="C62" s="59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</row>
    <row r="63" spans="1:244" s="76" customFormat="1" x14ac:dyDescent="0.25">
      <c r="A63" s="55"/>
      <c r="B63" s="58"/>
      <c r="C63" s="59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</row>
    <row r="64" spans="1:244" s="76" customFormat="1" x14ac:dyDescent="0.25">
      <c r="A64" s="55"/>
      <c r="B64" s="58"/>
      <c r="C64" s="59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</row>
    <row r="65" spans="1:244" s="76" customFormat="1" x14ac:dyDescent="0.25">
      <c r="A65" s="55"/>
      <c r="B65" s="58"/>
      <c r="C65" s="59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</row>
    <row r="66" spans="1:244" s="76" customFormat="1" x14ac:dyDescent="0.25">
      <c r="A66" s="55"/>
      <c r="B66" s="58"/>
      <c r="C66" s="59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</row>
    <row r="67" spans="1:244" s="76" customFormat="1" x14ac:dyDescent="0.25">
      <c r="A67" s="55"/>
      <c r="B67" s="58"/>
      <c r="C67" s="59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</row>
    <row r="68" spans="1:244" s="76" customFormat="1" x14ac:dyDescent="0.25">
      <c r="A68" s="55"/>
      <c r="B68" s="58"/>
      <c r="C68" s="59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</row>
    <row r="69" spans="1:244" s="76" customFormat="1" x14ac:dyDescent="0.25">
      <c r="A69" s="55"/>
      <c r="B69" s="58"/>
      <c r="C69" s="59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</row>
    <row r="70" spans="1:244" s="76" customFormat="1" x14ac:dyDescent="0.25">
      <c r="A70" s="55"/>
      <c r="B70" s="58"/>
      <c r="C70" s="59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</row>
    <row r="71" spans="1:244" s="76" customFormat="1" x14ac:dyDescent="0.25">
      <c r="A71" s="55"/>
      <c r="B71" s="58"/>
      <c r="C71" s="59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</row>
    <row r="72" spans="1:244" s="76" customFormat="1" x14ac:dyDescent="0.25">
      <c r="A72" s="55"/>
      <c r="B72" s="58"/>
      <c r="C72" s="59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</row>
    <row r="73" spans="1:244" s="76" customFormat="1" x14ac:dyDescent="0.25">
      <c r="A73" s="55"/>
      <c r="B73" s="58"/>
      <c r="C73" s="59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</row>
    <row r="74" spans="1:244" s="76" customFormat="1" x14ac:dyDescent="0.25">
      <c r="A74" s="55"/>
      <c r="B74" s="58"/>
      <c r="C74" s="59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</row>
    <row r="75" spans="1:244" s="76" customFormat="1" x14ac:dyDescent="0.25">
      <c r="A75" s="55"/>
      <c r="B75" s="58"/>
      <c r="C75" s="59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</row>
    <row r="76" spans="1:244" s="76" customFormat="1" x14ac:dyDescent="0.25">
      <c r="A76" s="55"/>
      <c r="B76" s="58"/>
      <c r="C76" s="59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</row>
    <row r="77" spans="1:244" s="76" customFormat="1" x14ac:dyDescent="0.25">
      <c r="A77" s="55"/>
      <c r="B77" s="58"/>
      <c r="C77" s="59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</row>
    <row r="78" spans="1:244" s="76" customFormat="1" x14ac:dyDescent="0.25">
      <c r="A78" s="55"/>
      <c r="B78" s="58"/>
      <c r="C78" s="59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</row>
    <row r="79" spans="1:244" s="76" customFormat="1" x14ac:dyDescent="0.25">
      <c r="A79" s="55"/>
      <c r="B79" s="58"/>
      <c r="C79" s="59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</row>
    <row r="80" spans="1:244" s="76" customFormat="1" x14ac:dyDescent="0.25">
      <c r="A80" s="55"/>
      <c r="B80" s="58"/>
      <c r="C80" s="59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</row>
    <row r="81" spans="1:244" s="76" customFormat="1" x14ac:dyDescent="0.25">
      <c r="A81" s="55"/>
      <c r="B81" s="58"/>
      <c r="C81" s="59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</row>
    <row r="82" spans="1:244" s="76" customFormat="1" x14ac:dyDescent="0.25">
      <c r="A82" s="55"/>
      <c r="B82" s="58"/>
      <c r="C82" s="59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</row>
    <row r="83" spans="1:244" s="76" customFormat="1" x14ac:dyDescent="0.25">
      <c r="A83" s="55"/>
      <c r="B83" s="58"/>
      <c r="C83" s="59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</row>
    <row r="84" spans="1:244" s="76" customFormat="1" x14ac:dyDescent="0.25">
      <c r="A84" s="55"/>
      <c r="B84" s="58"/>
      <c r="C84" s="59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8"/>
      <c r="HL84" s="58"/>
      <c r="HM84" s="58"/>
      <c r="HN84" s="58"/>
      <c r="HO84" s="58"/>
      <c r="HP84" s="58"/>
      <c r="HQ84" s="58"/>
      <c r="HR84" s="58"/>
      <c r="HS84" s="58"/>
      <c r="HT84" s="58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</row>
    <row r="85" spans="1:244" s="76" customFormat="1" x14ac:dyDescent="0.25">
      <c r="A85" s="55"/>
      <c r="B85" s="58"/>
      <c r="C85" s="59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</row>
    <row r="86" spans="1:244" s="76" customFormat="1" x14ac:dyDescent="0.25">
      <c r="A86" s="55"/>
      <c r="B86" s="58"/>
      <c r="C86" s="59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8"/>
      <c r="HL86" s="58"/>
      <c r="HM86" s="58"/>
      <c r="HN86" s="58"/>
      <c r="HO86" s="58"/>
      <c r="HP86" s="58"/>
      <c r="HQ86" s="58"/>
      <c r="HR86" s="58"/>
      <c r="HS86" s="58"/>
      <c r="HT86" s="58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</row>
    <row r="87" spans="1:244" s="76" customFormat="1" x14ac:dyDescent="0.25">
      <c r="A87" s="55"/>
      <c r="B87" s="58"/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</row>
    <row r="88" spans="1:244" s="76" customFormat="1" x14ac:dyDescent="0.25">
      <c r="A88" s="55"/>
      <c r="B88" s="58"/>
      <c r="C88" s="59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  <c r="HR88" s="58"/>
      <c r="HS88" s="58"/>
      <c r="HT88" s="58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</row>
    <row r="89" spans="1:244" s="76" customFormat="1" x14ac:dyDescent="0.25">
      <c r="A89" s="55"/>
      <c r="B89" s="58"/>
      <c r="C89" s="59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</row>
    <row r="90" spans="1:244" s="76" customFormat="1" x14ac:dyDescent="0.25">
      <c r="A90" s="55"/>
      <c r="B90" s="58"/>
      <c r="C90" s="59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8"/>
      <c r="HL90" s="58"/>
      <c r="HM90" s="58"/>
      <c r="HN90" s="58"/>
      <c r="HO90" s="58"/>
      <c r="HP90" s="58"/>
      <c r="HQ90" s="58"/>
      <c r="HR90" s="58"/>
      <c r="HS90" s="58"/>
      <c r="HT90" s="58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  <c r="II90" s="58"/>
      <c r="IJ90" s="58"/>
    </row>
    <row r="91" spans="1:244" s="76" customFormat="1" x14ac:dyDescent="0.25">
      <c r="A91" s="55"/>
      <c r="B91" s="58"/>
      <c r="C91" s="59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58"/>
      <c r="HI91" s="58"/>
      <c r="HJ91" s="58"/>
      <c r="HK91" s="58"/>
      <c r="HL91" s="58"/>
      <c r="HM91" s="58"/>
      <c r="HN91" s="58"/>
      <c r="HO91" s="58"/>
      <c r="HP91" s="58"/>
      <c r="HQ91" s="58"/>
      <c r="HR91" s="58"/>
      <c r="HS91" s="58"/>
      <c r="HT91" s="58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</row>
    <row r="92" spans="1:244" s="76" customFormat="1" x14ac:dyDescent="0.25">
      <c r="A92" s="55"/>
      <c r="B92" s="58"/>
      <c r="C92" s="59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</row>
    <row r="93" spans="1:244" s="76" customFormat="1" x14ac:dyDescent="0.25">
      <c r="A93" s="55"/>
      <c r="B93" s="58"/>
      <c r="C93" s="59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</row>
    <row r="94" spans="1:244" s="76" customFormat="1" x14ac:dyDescent="0.25">
      <c r="A94" s="55"/>
      <c r="B94" s="58"/>
      <c r="C94" s="59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</row>
    <row r="95" spans="1:244" s="76" customFormat="1" x14ac:dyDescent="0.25">
      <c r="A95" s="55"/>
      <c r="B95" s="58"/>
      <c r="C95" s="59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</row>
    <row r="96" spans="1:244" s="76" customFormat="1" x14ac:dyDescent="0.25">
      <c r="A96" s="55"/>
      <c r="B96" s="58"/>
      <c r="C96" s="59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</row>
    <row r="97" spans="1:244" s="76" customFormat="1" x14ac:dyDescent="0.25">
      <c r="A97" s="55"/>
      <c r="B97" s="58"/>
      <c r="C97" s="59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</row>
    <row r="98" spans="1:244" s="76" customFormat="1" x14ac:dyDescent="0.25">
      <c r="A98" s="55"/>
      <c r="B98" s="58"/>
      <c r="C98" s="59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</row>
    <row r="99" spans="1:244" s="76" customFormat="1" x14ac:dyDescent="0.25">
      <c r="A99" s="55"/>
      <c r="B99" s="58"/>
      <c r="C99" s="59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</row>
    <row r="100" spans="1:244" s="76" customFormat="1" x14ac:dyDescent="0.25">
      <c r="A100" s="55"/>
      <c r="B100" s="58"/>
      <c r="C100" s="59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</row>
    <row r="101" spans="1:244" s="76" customFormat="1" x14ac:dyDescent="0.25">
      <c r="A101" s="55"/>
      <c r="B101" s="58"/>
      <c r="C101" s="59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</row>
    <row r="102" spans="1:244" s="76" customFormat="1" x14ac:dyDescent="0.25">
      <c r="A102" s="55"/>
      <c r="B102" s="58"/>
      <c r="C102" s="59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</row>
    <row r="103" spans="1:244" s="76" customFormat="1" x14ac:dyDescent="0.25">
      <c r="A103" s="55"/>
      <c r="B103" s="58"/>
      <c r="C103" s="59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</row>
    <row r="104" spans="1:244" s="76" customFormat="1" x14ac:dyDescent="0.25">
      <c r="A104" s="55"/>
      <c r="B104" s="58"/>
      <c r="C104" s="59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</row>
    <row r="105" spans="1:244" s="76" customFormat="1" x14ac:dyDescent="0.25">
      <c r="A105" s="55"/>
      <c r="B105" s="58"/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</row>
    <row r="106" spans="1:244" s="76" customFormat="1" x14ac:dyDescent="0.25">
      <c r="A106" s="55"/>
      <c r="B106" s="58"/>
      <c r="C106" s="59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</row>
    <row r="107" spans="1:244" s="76" customFormat="1" x14ac:dyDescent="0.25">
      <c r="A107" s="55"/>
      <c r="B107" s="58"/>
      <c r="C107" s="59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</row>
    <row r="108" spans="1:244" s="76" customFormat="1" x14ac:dyDescent="0.25">
      <c r="A108" s="55"/>
      <c r="B108" s="58"/>
      <c r="C108" s="59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</row>
    <row r="109" spans="1:244" s="76" customFormat="1" x14ac:dyDescent="0.25">
      <c r="A109" s="55"/>
      <c r="B109" s="58"/>
      <c r="C109" s="59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</row>
    <row r="110" spans="1:244" s="76" customFormat="1" x14ac:dyDescent="0.25">
      <c r="A110" s="55"/>
      <c r="B110" s="58"/>
      <c r="C110" s="59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</row>
    <row r="111" spans="1:244" s="76" customFormat="1" x14ac:dyDescent="0.25">
      <c r="A111" s="55"/>
      <c r="B111" s="58"/>
      <c r="C111" s="59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</row>
    <row r="112" spans="1:244" s="76" customFormat="1" x14ac:dyDescent="0.25">
      <c r="A112" s="55"/>
      <c r="B112" s="58"/>
      <c r="C112" s="59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</row>
    <row r="113" spans="1:244" s="76" customFormat="1" x14ac:dyDescent="0.25">
      <c r="A113" s="55"/>
      <c r="B113" s="58"/>
      <c r="C113" s="59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</row>
    <row r="114" spans="1:244" s="76" customFormat="1" x14ac:dyDescent="0.25">
      <c r="A114" s="55"/>
      <c r="B114" s="58"/>
      <c r="C114" s="59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</row>
    <row r="115" spans="1:244" s="76" customFormat="1" x14ac:dyDescent="0.25">
      <c r="A115" s="55"/>
      <c r="B115" s="58"/>
      <c r="C115" s="59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8"/>
      <c r="HL115" s="58"/>
      <c r="HM115" s="58"/>
      <c r="HN115" s="58"/>
      <c r="HO115" s="58"/>
      <c r="HP115" s="58"/>
      <c r="HQ115" s="58"/>
      <c r="HR115" s="58"/>
      <c r="HS115" s="58"/>
      <c r="HT115" s="58"/>
      <c r="HU115" s="58"/>
      <c r="HV115" s="58"/>
      <c r="HW115" s="58"/>
      <c r="HX115" s="58"/>
      <c r="HY115" s="58"/>
      <c r="HZ115" s="58"/>
      <c r="IA115" s="58"/>
      <c r="IB115" s="58"/>
      <c r="IC115" s="58"/>
      <c r="ID115" s="58"/>
      <c r="IE115" s="58"/>
      <c r="IF115" s="58"/>
      <c r="IG115" s="58"/>
      <c r="IH115" s="58"/>
      <c r="II115" s="58"/>
      <c r="IJ115" s="58"/>
    </row>
    <row r="116" spans="1:244" s="76" customFormat="1" x14ac:dyDescent="0.25">
      <c r="A116" s="55"/>
      <c r="B116" s="58"/>
      <c r="C116" s="59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</row>
    <row r="117" spans="1:244" s="76" customFormat="1" x14ac:dyDescent="0.25">
      <c r="A117" s="55"/>
      <c r="B117" s="58"/>
      <c r="C117" s="59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</row>
    <row r="118" spans="1:244" s="76" customFormat="1" x14ac:dyDescent="0.25">
      <c r="A118" s="55"/>
      <c r="B118" s="58"/>
      <c r="C118" s="59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</row>
    <row r="119" spans="1:244" s="76" customFormat="1" x14ac:dyDescent="0.25">
      <c r="A119" s="55"/>
      <c r="B119" s="58"/>
      <c r="C119" s="59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</row>
    <row r="120" spans="1:244" s="76" customFormat="1" x14ac:dyDescent="0.25">
      <c r="A120" s="55"/>
      <c r="B120" s="58"/>
      <c r="C120" s="59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</row>
    <row r="121" spans="1:244" s="76" customFormat="1" x14ac:dyDescent="0.25">
      <c r="A121" s="55"/>
      <c r="B121" s="58"/>
      <c r="C121" s="59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</row>
    <row r="122" spans="1:244" s="76" customFormat="1" x14ac:dyDescent="0.25">
      <c r="A122" s="55"/>
      <c r="B122" s="58"/>
      <c r="C122" s="59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</row>
    <row r="123" spans="1:244" s="76" customFormat="1" x14ac:dyDescent="0.25">
      <c r="A123" s="55"/>
      <c r="B123" s="58"/>
      <c r="C123" s="59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</row>
    <row r="124" spans="1:244" s="76" customFormat="1" x14ac:dyDescent="0.25">
      <c r="A124" s="55"/>
      <c r="B124" s="58"/>
      <c r="C124" s="59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</row>
    <row r="125" spans="1:244" s="76" customFormat="1" x14ac:dyDescent="0.25">
      <c r="A125" s="55"/>
      <c r="B125" s="58"/>
      <c r="C125" s="59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</row>
    <row r="126" spans="1:244" s="76" customFormat="1" x14ac:dyDescent="0.25">
      <c r="A126" s="55"/>
      <c r="B126" s="58"/>
      <c r="C126" s="59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</row>
    <row r="127" spans="1:244" s="76" customFormat="1" x14ac:dyDescent="0.25">
      <c r="A127" s="55"/>
      <c r="B127" s="58"/>
      <c r="C127" s="59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</row>
    <row r="128" spans="1:244" s="76" customFormat="1" x14ac:dyDescent="0.25">
      <c r="A128" s="55"/>
      <c r="B128" s="58"/>
      <c r="C128" s="59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</row>
    <row r="129" spans="1:244" s="76" customFormat="1" x14ac:dyDescent="0.25">
      <c r="A129" s="55"/>
      <c r="B129" s="58"/>
      <c r="C129" s="59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</row>
    <row r="130" spans="1:244" s="76" customFormat="1" x14ac:dyDescent="0.25">
      <c r="A130" s="55"/>
      <c r="B130" s="58"/>
      <c r="C130" s="59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</row>
    <row r="131" spans="1:244" s="76" customFormat="1" x14ac:dyDescent="0.25">
      <c r="A131" s="55"/>
      <c r="B131" s="58"/>
      <c r="C131" s="59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</row>
    <row r="132" spans="1:244" s="76" customFormat="1" x14ac:dyDescent="0.25">
      <c r="A132" s="55"/>
      <c r="B132" s="58"/>
      <c r="C132" s="59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</row>
    <row r="133" spans="1:244" s="76" customFormat="1" x14ac:dyDescent="0.25">
      <c r="A133" s="55"/>
      <c r="B133" s="58"/>
      <c r="C133" s="59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</row>
    <row r="134" spans="1:244" s="76" customFormat="1" x14ac:dyDescent="0.25">
      <c r="A134" s="55"/>
      <c r="B134" s="58"/>
      <c r="C134" s="59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8"/>
      <c r="HW134" s="58"/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</row>
    <row r="135" spans="1:244" s="76" customFormat="1" x14ac:dyDescent="0.25">
      <c r="A135" s="55"/>
      <c r="B135" s="58"/>
      <c r="C135" s="59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</row>
    <row r="136" spans="1:244" s="76" customFormat="1" x14ac:dyDescent="0.25">
      <c r="A136" s="55"/>
      <c r="B136" s="58"/>
      <c r="C136" s="59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</row>
    <row r="137" spans="1:244" s="76" customFormat="1" x14ac:dyDescent="0.25">
      <c r="A137" s="55"/>
      <c r="B137" s="58"/>
      <c r="C137" s="59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</row>
    <row r="138" spans="1:244" s="76" customFormat="1" x14ac:dyDescent="0.25">
      <c r="A138" s="55"/>
      <c r="B138" s="58"/>
      <c r="C138" s="59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</row>
    <row r="139" spans="1:244" s="76" customFormat="1" x14ac:dyDescent="0.25">
      <c r="A139" s="55"/>
      <c r="B139" s="58"/>
      <c r="C139" s="59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8"/>
      <c r="HL139" s="58"/>
      <c r="HM139" s="58"/>
      <c r="HN139" s="58"/>
      <c r="HO139" s="58"/>
      <c r="HP139" s="58"/>
      <c r="HQ139" s="58"/>
      <c r="HR139" s="58"/>
      <c r="HS139" s="58"/>
      <c r="HT139" s="58"/>
      <c r="HU139" s="58"/>
      <c r="HV139" s="58"/>
      <c r="HW139" s="58"/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</row>
    <row r="140" spans="1:244" s="76" customFormat="1" x14ac:dyDescent="0.25">
      <c r="A140" s="55"/>
      <c r="B140" s="58"/>
      <c r="C140" s="59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8"/>
      <c r="HL140" s="58"/>
      <c r="HM140" s="58"/>
      <c r="HN140" s="58"/>
      <c r="HO140" s="58"/>
      <c r="HP140" s="58"/>
      <c r="HQ140" s="58"/>
      <c r="HR140" s="58"/>
      <c r="HS140" s="58"/>
      <c r="HT140" s="58"/>
      <c r="HU140" s="58"/>
      <c r="HV140" s="58"/>
      <c r="HW140" s="58"/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</row>
    <row r="141" spans="1:244" s="76" customFormat="1" x14ac:dyDescent="0.25">
      <c r="A141" s="55"/>
      <c r="B141" s="58"/>
      <c r="C141" s="59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</row>
    <row r="142" spans="1:244" s="76" customFormat="1" x14ac:dyDescent="0.25">
      <c r="A142" s="55"/>
      <c r="B142" s="58"/>
      <c r="C142" s="59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8"/>
      <c r="HL142" s="58"/>
      <c r="HM142" s="58"/>
      <c r="HN142" s="58"/>
      <c r="HO142" s="58"/>
      <c r="HP142" s="58"/>
      <c r="HQ142" s="58"/>
      <c r="HR142" s="58"/>
      <c r="HS142" s="58"/>
      <c r="HT142" s="58"/>
      <c r="HU142" s="58"/>
      <c r="HV142" s="58"/>
      <c r="HW142" s="58"/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</row>
    <row r="143" spans="1:244" s="76" customFormat="1" x14ac:dyDescent="0.25">
      <c r="A143" s="55"/>
      <c r="B143" s="58"/>
      <c r="C143" s="59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</row>
    <row r="144" spans="1:244" s="76" customFormat="1" x14ac:dyDescent="0.25">
      <c r="A144" s="55"/>
      <c r="B144" s="58"/>
      <c r="C144" s="59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</row>
    <row r="145" spans="1:244" s="76" customFormat="1" x14ac:dyDescent="0.25">
      <c r="A145" s="55"/>
      <c r="B145" s="58"/>
      <c r="C145" s="59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</row>
    <row r="146" spans="1:244" s="76" customFormat="1" x14ac:dyDescent="0.25">
      <c r="A146" s="55"/>
      <c r="B146" s="58"/>
      <c r="C146" s="59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</row>
    <row r="147" spans="1:244" s="76" customFormat="1" x14ac:dyDescent="0.25">
      <c r="A147" s="55"/>
      <c r="B147" s="58"/>
      <c r="C147" s="59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</row>
    <row r="148" spans="1:244" s="76" customFormat="1" x14ac:dyDescent="0.25">
      <c r="A148" s="55"/>
      <c r="B148" s="58"/>
      <c r="C148" s="5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</row>
    <row r="149" spans="1:244" s="76" customFormat="1" x14ac:dyDescent="0.25">
      <c r="A149" s="55"/>
      <c r="B149" s="58"/>
      <c r="C149" s="59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</row>
    <row r="150" spans="1:244" s="76" customFormat="1" x14ac:dyDescent="0.25">
      <c r="A150" s="55"/>
      <c r="B150" s="58"/>
      <c r="C150" s="59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</row>
    <row r="151" spans="1:244" s="76" customFormat="1" x14ac:dyDescent="0.25">
      <c r="A151" s="55"/>
      <c r="B151" s="58"/>
      <c r="C151" s="59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</row>
    <row r="152" spans="1:244" s="76" customFormat="1" x14ac:dyDescent="0.25">
      <c r="A152" s="55"/>
      <c r="B152" s="58"/>
      <c r="C152" s="59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8"/>
      <c r="HL152" s="58"/>
      <c r="HM152" s="58"/>
      <c r="HN152" s="58"/>
      <c r="HO152" s="58"/>
      <c r="HP152" s="58"/>
      <c r="HQ152" s="58"/>
      <c r="HR152" s="58"/>
      <c r="HS152" s="58"/>
      <c r="HT152" s="58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</row>
    <row r="153" spans="1:244" s="76" customFormat="1" x14ac:dyDescent="0.25">
      <c r="A153" s="55"/>
      <c r="B153" s="58"/>
      <c r="C153" s="59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</row>
    <row r="154" spans="1:244" s="76" customFormat="1" x14ac:dyDescent="0.25">
      <c r="A154" s="55"/>
      <c r="B154" s="58"/>
      <c r="C154" s="59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8"/>
      <c r="HL154" s="58"/>
      <c r="HM154" s="58"/>
      <c r="HN154" s="58"/>
      <c r="HO154" s="58"/>
      <c r="HP154" s="58"/>
      <c r="HQ154" s="58"/>
      <c r="HR154" s="58"/>
      <c r="HS154" s="58"/>
      <c r="HT154" s="58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</row>
    <row r="155" spans="1:244" s="76" customFormat="1" x14ac:dyDescent="0.25">
      <c r="A155" s="55"/>
      <c r="B155" s="58"/>
      <c r="C155" s="59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8"/>
      <c r="HL155" s="58"/>
      <c r="HM155" s="58"/>
      <c r="HN155" s="58"/>
      <c r="HO155" s="58"/>
      <c r="HP155" s="58"/>
      <c r="HQ155" s="58"/>
      <c r="HR155" s="58"/>
      <c r="HS155" s="58"/>
      <c r="HT155" s="58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</row>
    <row r="156" spans="1:244" s="76" customFormat="1" x14ac:dyDescent="0.25">
      <c r="A156" s="55"/>
      <c r="B156" s="58"/>
      <c r="C156" s="59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8"/>
      <c r="HL156" s="58"/>
      <c r="HM156" s="58"/>
      <c r="HN156" s="58"/>
      <c r="HO156" s="58"/>
      <c r="HP156" s="58"/>
      <c r="HQ156" s="58"/>
      <c r="HR156" s="58"/>
      <c r="HS156" s="58"/>
      <c r="HT156" s="58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</row>
    <row r="157" spans="1:244" s="76" customFormat="1" x14ac:dyDescent="0.25">
      <c r="A157" s="55"/>
      <c r="B157" s="58"/>
      <c r="C157" s="59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8"/>
      <c r="HL157" s="58"/>
      <c r="HM157" s="58"/>
      <c r="HN157" s="58"/>
      <c r="HO157" s="58"/>
      <c r="HP157" s="58"/>
      <c r="HQ157" s="58"/>
      <c r="HR157" s="58"/>
      <c r="HS157" s="58"/>
      <c r="HT157" s="58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</row>
    <row r="158" spans="1:244" s="76" customFormat="1" x14ac:dyDescent="0.25">
      <c r="A158" s="55"/>
      <c r="B158" s="58"/>
      <c r="C158" s="59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</row>
    <row r="159" spans="1:244" s="76" customFormat="1" x14ac:dyDescent="0.25">
      <c r="A159" s="55"/>
      <c r="B159" s="58"/>
      <c r="C159" s="59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8"/>
      <c r="HL159" s="58"/>
      <c r="HM159" s="58"/>
      <c r="HN159" s="58"/>
      <c r="HO159" s="58"/>
      <c r="HP159" s="58"/>
      <c r="HQ159" s="58"/>
      <c r="HR159" s="58"/>
      <c r="HS159" s="58"/>
      <c r="HT159" s="58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</row>
    <row r="160" spans="1:244" s="76" customFormat="1" x14ac:dyDescent="0.25">
      <c r="A160" s="55"/>
      <c r="B160" s="58"/>
      <c r="C160" s="59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  <c r="HP160" s="58"/>
      <c r="HQ160" s="58"/>
      <c r="HR160" s="58"/>
      <c r="HS160" s="58"/>
      <c r="HT160" s="58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</row>
    <row r="161" spans="1:244" s="76" customFormat="1" x14ac:dyDescent="0.25">
      <c r="A161" s="55"/>
      <c r="B161" s="58"/>
      <c r="C161" s="59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8"/>
      <c r="HL161" s="58"/>
      <c r="HM161" s="58"/>
      <c r="HN161" s="58"/>
      <c r="HO161" s="58"/>
      <c r="HP161" s="58"/>
      <c r="HQ161" s="58"/>
      <c r="HR161" s="58"/>
      <c r="HS161" s="58"/>
      <c r="HT161" s="58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</row>
    <row r="162" spans="1:244" s="76" customFormat="1" x14ac:dyDescent="0.25">
      <c r="A162" s="55"/>
      <c r="B162" s="58"/>
      <c r="C162" s="59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  <c r="HP162" s="58"/>
      <c r="HQ162" s="58"/>
      <c r="HR162" s="58"/>
      <c r="HS162" s="58"/>
      <c r="HT162" s="58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</row>
    <row r="163" spans="1:244" s="76" customFormat="1" x14ac:dyDescent="0.25">
      <c r="A163" s="55"/>
      <c r="B163" s="58"/>
      <c r="C163" s="59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  <c r="GL163" s="58"/>
      <c r="GM163" s="58"/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8"/>
      <c r="HL163" s="58"/>
      <c r="HM163" s="58"/>
      <c r="HN163" s="58"/>
      <c r="HO163" s="58"/>
      <c r="HP163" s="58"/>
      <c r="HQ163" s="58"/>
      <c r="HR163" s="58"/>
      <c r="HS163" s="58"/>
      <c r="HT163" s="58"/>
      <c r="HU163" s="58"/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</row>
    <row r="164" spans="1:244" s="76" customFormat="1" x14ac:dyDescent="0.25">
      <c r="A164" s="55"/>
      <c r="B164" s="58"/>
      <c r="C164" s="59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  <c r="GL164" s="58"/>
      <c r="GM164" s="58"/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8"/>
      <c r="HL164" s="58"/>
      <c r="HM164" s="58"/>
      <c r="HN164" s="58"/>
      <c r="HO164" s="58"/>
      <c r="HP164" s="58"/>
      <c r="HQ164" s="58"/>
      <c r="HR164" s="58"/>
      <c r="HS164" s="58"/>
      <c r="HT164" s="58"/>
      <c r="HU164" s="58"/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</row>
    <row r="165" spans="1:244" s="76" customFormat="1" x14ac:dyDescent="0.25">
      <c r="A165" s="55"/>
      <c r="B165" s="58"/>
      <c r="C165" s="59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</row>
    <row r="166" spans="1:244" s="76" customFormat="1" x14ac:dyDescent="0.25">
      <c r="A166" s="55"/>
      <c r="B166" s="58"/>
      <c r="C166" s="59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  <c r="GI166" s="58"/>
      <c r="GJ166" s="58"/>
      <c r="GK166" s="58"/>
      <c r="GL166" s="58"/>
      <c r="GM166" s="58"/>
      <c r="GN166" s="58"/>
      <c r="GO166" s="58"/>
      <c r="GP166" s="58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8"/>
      <c r="HL166" s="58"/>
      <c r="HM166" s="58"/>
      <c r="HN166" s="58"/>
      <c r="HO166" s="58"/>
      <c r="HP166" s="58"/>
      <c r="HQ166" s="58"/>
      <c r="HR166" s="58"/>
      <c r="HS166" s="58"/>
      <c r="HT166" s="58"/>
      <c r="HU166" s="58"/>
      <c r="HV166" s="58"/>
      <c r="HW166" s="58"/>
      <c r="HX166" s="58"/>
      <c r="HY166" s="58"/>
      <c r="HZ166" s="58"/>
      <c r="IA166" s="58"/>
      <c r="IB166" s="58"/>
      <c r="IC166" s="58"/>
      <c r="ID166" s="58"/>
      <c r="IE166" s="58"/>
      <c r="IF166" s="58"/>
      <c r="IG166" s="58"/>
      <c r="IH166" s="58"/>
      <c r="II166" s="58"/>
      <c r="IJ166" s="58"/>
    </row>
    <row r="167" spans="1:244" s="76" customFormat="1" x14ac:dyDescent="0.25">
      <c r="A167" s="55"/>
      <c r="B167" s="58"/>
      <c r="C167" s="59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8"/>
      <c r="FE167" s="58"/>
      <c r="FF167" s="58"/>
      <c r="FG167" s="58"/>
      <c r="FH167" s="58"/>
      <c r="FI167" s="58"/>
      <c r="FJ167" s="58"/>
      <c r="FK167" s="58"/>
      <c r="FL167" s="58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8"/>
      <c r="GH167" s="58"/>
      <c r="GI167" s="58"/>
      <c r="GJ167" s="58"/>
      <c r="GK167" s="58"/>
      <c r="GL167" s="58"/>
      <c r="GM167" s="58"/>
      <c r="GN167" s="58"/>
      <c r="GO167" s="58"/>
      <c r="GP167" s="58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8"/>
      <c r="HL167" s="58"/>
      <c r="HM167" s="58"/>
      <c r="HN167" s="58"/>
      <c r="HO167" s="58"/>
      <c r="HP167" s="58"/>
      <c r="HQ167" s="58"/>
      <c r="HR167" s="58"/>
      <c r="HS167" s="58"/>
      <c r="HT167" s="58"/>
      <c r="HU167" s="58"/>
      <c r="HV167" s="58"/>
      <c r="HW167" s="58"/>
      <c r="HX167" s="58"/>
      <c r="HY167" s="58"/>
      <c r="HZ167" s="58"/>
      <c r="IA167" s="58"/>
      <c r="IB167" s="58"/>
      <c r="IC167" s="58"/>
      <c r="ID167" s="58"/>
      <c r="IE167" s="58"/>
      <c r="IF167" s="58"/>
      <c r="IG167" s="58"/>
      <c r="IH167" s="58"/>
      <c r="II167" s="58"/>
      <c r="IJ167" s="58"/>
    </row>
    <row r="168" spans="1:244" s="76" customFormat="1" x14ac:dyDescent="0.25">
      <c r="A168" s="55"/>
      <c r="B168" s="58"/>
      <c r="C168" s="59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8"/>
      <c r="GH168" s="58"/>
      <c r="GI168" s="58"/>
      <c r="GJ168" s="58"/>
      <c r="GK168" s="58"/>
      <c r="GL168" s="58"/>
      <c r="GM168" s="58"/>
      <c r="GN168" s="58"/>
      <c r="GO168" s="58"/>
      <c r="GP168" s="58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8"/>
      <c r="HL168" s="58"/>
      <c r="HM168" s="58"/>
      <c r="HN168" s="58"/>
      <c r="HO168" s="58"/>
      <c r="HP168" s="58"/>
      <c r="HQ168" s="58"/>
      <c r="HR168" s="58"/>
      <c r="HS168" s="58"/>
      <c r="HT168" s="58"/>
      <c r="HU168" s="58"/>
      <c r="HV168" s="58"/>
      <c r="HW168" s="58"/>
      <c r="HX168" s="58"/>
      <c r="HY168" s="58"/>
      <c r="HZ168" s="58"/>
      <c r="IA168" s="58"/>
      <c r="IB168" s="58"/>
      <c r="IC168" s="58"/>
      <c r="ID168" s="58"/>
      <c r="IE168" s="58"/>
      <c r="IF168" s="58"/>
      <c r="IG168" s="58"/>
      <c r="IH168" s="58"/>
      <c r="II168" s="58"/>
      <c r="IJ168" s="58"/>
    </row>
    <row r="169" spans="1:244" s="76" customFormat="1" x14ac:dyDescent="0.25">
      <c r="A169" s="55"/>
      <c r="B169" s="58"/>
      <c r="C169" s="59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8"/>
      <c r="GH169" s="58"/>
      <c r="GI169" s="58"/>
      <c r="GJ169" s="58"/>
      <c r="GK169" s="58"/>
      <c r="GL169" s="58"/>
      <c r="GM169" s="58"/>
      <c r="GN169" s="58"/>
      <c r="GO169" s="58"/>
      <c r="GP169" s="58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8"/>
      <c r="HL169" s="58"/>
      <c r="HM169" s="58"/>
      <c r="HN169" s="58"/>
      <c r="HO169" s="58"/>
      <c r="HP169" s="58"/>
      <c r="HQ169" s="58"/>
      <c r="HR169" s="58"/>
      <c r="HS169" s="58"/>
      <c r="HT169" s="58"/>
      <c r="HU169" s="58"/>
      <c r="HV169" s="58"/>
      <c r="HW169" s="58"/>
      <c r="HX169" s="58"/>
      <c r="HY169" s="58"/>
      <c r="HZ169" s="58"/>
      <c r="IA169" s="58"/>
      <c r="IB169" s="58"/>
      <c r="IC169" s="58"/>
      <c r="ID169" s="58"/>
      <c r="IE169" s="58"/>
      <c r="IF169" s="58"/>
      <c r="IG169" s="58"/>
      <c r="IH169" s="58"/>
      <c r="II169" s="58"/>
      <c r="IJ169" s="58"/>
    </row>
    <row r="170" spans="1:244" s="76" customFormat="1" x14ac:dyDescent="0.25">
      <c r="A170" s="55"/>
      <c r="B170" s="58"/>
      <c r="C170" s="59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8"/>
      <c r="HL170" s="58"/>
      <c r="HM170" s="58"/>
      <c r="HN170" s="58"/>
      <c r="HO170" s="58"/>
      <c r="HP170" s="58"/>
      <c r="HQ170" s="58"/>
      <c r="HR170" s="58"/>
      <c r="HS170" s="58"/>
      <c r="HT170" s="58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</row>
    <row r="171" spans="1:244" s="76" customFormat="1" x14ac:dyDescent="0.25">
      <c r="A171" s="55"/>
      <c r="B171" s="58"/>
      <c r="C171" s="59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  <c r="GL171" s="58"/>
      <c r="GM171" s="58"/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8"/>
      <c r="HL171" s="58"/>
      <c r="HM171" s="58"/>
      <c r="HN171" s="58"/>
      <c r="HO171" s="58"/>
      <c r="HP171" s="58"/>
      <c r="HQ171" s="58"/>
      <c r="HR171" s="58"/>
      <c r="HS171" s="58"/>
      <c r="HT171" s="58"/>
      <c r="HU171" s="58"/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8"/>
      <c r="II171" s="58"/>
      <c r="IJ171" s="58"/>
    </row>
    <row r="172" spans="1:244" s="76" customFormat="1" x14ac:dyDescent="0.25">
      <c r="A172" s="55"/>
      <c r="B172" s="58"/>
      <c r="C172" s="59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8"/>
      <c r="FE172" s="58"/>
      <c r="FF172" s="58"/>
      <c r="FG172" s="58"/>
      <c r="FH172" s="58"/>
      <c r="FI172" s="58"/>
      <c r="FJ172" s="58"/>
      <c r="FK172" s="58"/>
      <c r="FL172" s="58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8"/>
      <c r="GH172" s="58"/>
      <c r="GI172" s="58"/>
      <c r="GJ172" s="58"/>
      <c r="GK172" s="58"/>
      <c r="GL172" s="58"/>
      <c r="GM172" s="58"/>
      <c r="GN172" s="58"/>
      <c r="GO172" s="58"/>
      <c r="GP172" s="58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  <c r="HH172" s="58"/>
      <c r="HI172" s="58"/>
      <c r="HJ172" s="58"/>
      <c r="HK172" s="58"/>
      <c r="HL172" s="58"/>
      <c r="HM172" s="58"/>
      <c r="HN172" s="58"/>
      <c r="HO172" s="58"/>
      <c r="HP172" s="58"/>
      <c r="HQ172" s="58"/>
      <c r="HR172" s="58"/>
      <c r="HS172" s="58"/>
      <c r="HT172" s="58"/>
      <c r="HU172" s="58"/>
      <c r="HV172" s="58"/>
      <c r="HW172" s="58"/>
      <c r="HX172" s="58"/>
      <c r="HY172" s="58"/>
      <c r="HZ172" s="58"/>
      <c r="IA172" s="58"/>
      <c r="IB172" s="58"/>
      <c r="IC172" s="58"/>
      <c r="ID172" s="58"/>
      <c r="IE172" s="58"/>
      <c r="IF172" s="58"/>
      <c r="IG172" s="58"/>
      <c r="IH172" s="58"/>
      <c r="II172" s="58"/>
      <c r="IJ172" s="58"/>
    </row>
    <row r="173" spans="1:244" s="76" customFormat="1" x14ac:dyDescent="0.25">
      <c r="A173" s="55"/>
      <c r="B173" s="58"/>
      <c r="C173" s="59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/>
      <c r="FF173" s="58"/>
      <c r="FG173" s="58"/>
      <c r="FH173" s="58"/>
      <c r="FI173" s="58"/>
      <c r="FJ173" s="58"/>
      <c r="FK173" s="58"/>
      <c r="FL173" s="58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8"/>
      <c r="GH173" s="58"/>
      <c r="GI173" s="58"/>
      <c r="GJ173" s="58"/>
      <c r="GK173" s="58"/>
      <c r="GL173" s="58"/>
      <c r="GM173" s="58"/>
      <c r="GN173" s="58"/>
      <c r="GO173" s="58"/>
      <c r="GP173" s="58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  <c r="HG173" s="58"/>
      <c r="HH173" s="58"/>
      <c r="HI173" s="58"/>
      <c r="HJ173" s="58"/>
      <c r="HK173" s="58"/>
      <c r="HL173" s="58"/>
      <c r="HM173" s="58"/>
      <c r="HN173" s="58"/>
      <c r="HO173" s="58"/>
      <c r="HP173" s="58"/>
      <c r="HQ173" s="58"/>
      <c r="HR173" s="58"/>
      <c r="HS173" s="58"/>
      <c r="HT173" s="58"/>
      <c r="HU173" s="58"/>
      <c r="HV173" s="58"/>
      <c r="HW173" s="58"/>
      <c r="HX173" s="58"/>
      <c r="HY173" s="58"/>
      <c r="HZ173" s="58"/>
      <c r="IA173" s="58"/>
      <c r="IB173" s="58"/>
      <c r="IC173" s="58"/>
      <c r="ID173" s="58"/>
      <c r="IE173" s="58"/>
      <c r="IF173" s="58"/>
      <c r="IG173" s="58"/>
      <c r="IH173" s="58"/>
      <c r="II173" s="58"/>
      <c r="IJ173" s="58"/>
    </row>
    <row r="174" spans="1:244" s="76" customFormat="1" x14ac:dyDescent="0.25">
      <c r="A174" s="55"/>
      <c r="B174" s="58"/>
      <c r="C174" s="59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  <c r="GL174" s="58"/>
      <c r="GM174" s="58"/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  <c r="HH174" s="58"/>
      <c r="HI174" s="58"/>
      <c r="HJ174" s="58"/>
      <c r="HK174" s="58"/>
      <c r="HL174" s="58"/>
      <c r="HM174" s="58"/>
      <c r="HN174" s="58"/>
      <c r="HO174" s="58"/>
      <c r="HP174" s="58"/>
      <c r="HQ174" s="58"/>
      <c r="HR174" s="58"/>
      <c r="HS174" s="58"/>
      <c r="HT174" s="58"/>
      <c r="HU174" s="58"/>
      <c r="HV174" s="58"/>
      <c r="HW174" s="58"/>
      <c r="HX174" s="58"/>
      <c r="HY174" s="58"/>
      <c r="HZ174" s="58"/>
      <c r="IA174" s="58"/>
      <c r="IB174" s="58"/>
      <c r="IC174" s="58"/>
      <c r="ID174" s="58"/>
      <c r="IE174" s="58"/>
      <c r="IF174" s="58"/>
      <c r="IG174" s="58"/>
      <c r="IH174" s="58"/>
      <c r="II174" s="58"/>
      <c r="IJ174" s="58"/>
    </row>
    <row r="175" spans="1:244" s="76" customFormat="1" x14ac:dyDescent="0.25">
      <c r="A175" s="55"/>
      <c r="B175" s="58"/>
      <c r="C175" s="59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  <c r="GL175" s="58"/>
      <c r="GM175" s="58"/>
      <c r="GN175" s="58"/>
      <c r="GO175" s="58"/>
      <c r="GP175" s="58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  <c r="HH175" s="58"/>
      <c r="HI175" s="58"/>
      <c r="HJ175" s="58"/>
      <c r="HK175" s="58"/>
      <c r="HL175" s="58"/>
      <c r="HM175" s="58"/>
      <c r="HN175" s="58"/>
      <c r="HO175" s="58"/>
      <c r="HP175" s="58"/>
      <c r="HQ175" s="58"/>
      <c r="HR175" s="58"/>
      <c r="HS175" s="58"/>
      <c r="HT175" s="58"/>
      <c r="HU175" s="58"/>
      <c r="HV175" s="58"/>
      <c r="HW175" s="58"/>
      <c r="HX175" s="58"/>
      <c r="HY175" s="58"/>
      <c r="HZ175" s="58"/>
      <c r="IA175" s="58"/>
      <c r="IB175" s="58"/>
      <c r="IC175" s="58"/>
      <c r="ID175" s="58"/>
      <c r="IE175" s="58"/>
      <c r="IF175" s="58"/>
      <c r="IG175" s="58"/>
      <c r="IH175" s="58"/>
      <c r="II175" s="58"/>
      <c r="IJ175" s="58"/>
    </row>
    <row r="176" spans="1:244" s="76" customFormat="1" x14ac:dyDescent="0.25">
      <c r="A176" s="55"/>
      <c r="B176" s="58"/>
      <c r="C176" s="59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8"/>
      <c r="GM176" s="58"/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8"/>
      <c r="HL176" s="58"/>
      <c r="HM176" s="58"/>
      <c r="HN176" s="58"/>
      <c r="HO176" s="58"/>
      <c r="HP176" s="58"/>
      <c r="HQ176" s="58"/>
      <c r="HR176" s="58"/>
      <c r="HS176" s="58"/>
      <c r="HT176" s="58"/>
      <c r="HU176" s="58"/>
      <c r="HV176" s="58"/>
      <c r="HW176" s="58"/>
      <c r="HX176" s="58"/>
      <c r="HY176" s="58"/>
      <c r="HZ176" s="58"/>
      <c r="IA176" s="58"/>
      <c r="IB176" s="58"/>
      <c r="IC176" s="58"/>
      <c r="ID176" s="58"/>
      <c r="IE176" s="58"/>
      <c r="IF176" s="58"/>
      <c r="IG176" s="58"/>
      <c r="IH176" s="58"/>
      <c r="II176" s="58"/>
      <c r="IJ176" s="58"/>
    </row>
    <row r="177" spans="1:244" s="76" customFormat="1" x14ac:dyDescent="0.25">
      <c r="A177" s="55"/>
      <c r="B177" s="58"/>
      <c r="C177" s="59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58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8"/>
      <c r="GH177" s="58"/>
      <c r="GI177" s="58"/>
      <c r="GJ177" s="58"/>
      <c r="GK177" s="58"/>
      <c r="GL177" s="58"/>
      <c r="GM177" s="58"/>
      <c r="GN177" s="58"/>
      <c r="GO177" s="58"/>
      <c r="GP177" s="58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  <c r="HH177" s="58"/>
      <c r="HI177" s="58"/>
      <c r="HJ177" s="58"/>
      <c r="HK177" s="58"/>
      <c r="HL177" s="58"/>
      <c r="HM177" s="58"/>
      <c r="HN177" s="58"/>
      <c r="HO177" s="58"/>
      <c r="HP177" s="58"/>
      <c r="HQ177" s="58"/>
      <c r="HR177" s="58"/>
      <c r="HS177" s="58"/>
      <c r="HT177" s="58"/>
      <c r="HU177" s="58"/>
      <c r="HV177" s="58"/>
      <c r="HW177" s="58"/>
      <c r="HX177" s="58"/>
      <c r="HY177" s="58"/>
      <c r="HZ177" s="58"/>
      <c r="IA177" s="58"/>
      <c r="IB177" s="58"/>
      <c r="IC177" s="58"/>
      <c r="ID177" s="58"/>
      <c r="IE177" s="58"/>
      <c r="IF177" s="58"/>
      <c r="IG177" s="58"/>
      <c r="IH177" s="58"/>
      <c r="II177" s="58"/>
      <c r="IJ177" s="58"/>
    </row>
    <row r="178" spans="1:244" s="76" customFormat="1" x14ac:dyDescent="0.25">
      <c r="A178" s="55"/>
      <c r="B178" s="58"/>
      <c r="C178" s="59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8"/>
      <c r="HL178" s="58"/>
      <c r="HM178" s="58"/>
      <c r="HN178" s="58"/>
      <c r="HO178" s="58"/>
      <c r="HP178" s="58"/>
      <c r="HQ178" s="58"/>
      <c r="HR178" s="58"/>
      <c r="HS178" s="58"/>
      <c r="HT178" s="58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</row>
    <row r="179" spans="1:244" s="76" customFormat="1" x14ac:dyDescent="0.25">
      <c r="A179" s="55"/>
      <c r="B179" s="58"/>
      <c r="C179" s="59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8"/>
      <c r="HL179" s="58"/>
      <c r="HM179" s="58"/>
      <c r="HN179" s="58"/>
      <c r="HO179" s="58"/>
      <c r="HP179" s="58"/>
      <c r="HQ179" s="58"/>
      <c r="HR179" s="58"/>
      <c r="HS179" s="58"/>
      <c r="HT179" s="58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</row>
    <row r="180" spans="1:244" s="76" customFormat="1" x14ac:dyDescent="0.25">
      <c r="A180" s="55"/>
      <c r="B180" s="58"/>
      <c r="C180" s="59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</row>
    <row r="181" spans="1:244" s="76" customFormat="1" x14ac:dyDescent="0.25">
      <c r="A181" s="55"/>
      <c r="B181" s="58"/>
      <c r="C181" s="59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</row>
    <row r="182" spans="1:244" s="76" customFormat="1" x14ac:dyDescent="0.25">
      <c r="A182" s="55"/>
      <c r="B182" s="58"/>
      <c r="C182" s="59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</row>
    <row r="183" spans="1:244" s="76" customFormat="1" x14ac:dyDescent="0.25">
      <c r="A183" s="55"/>
      <c r="B183" s="58"/>
      <c r="C183" s="59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</row>
    <row r="184" spans="1:244" s="76" customFormat="1" x14ac:dyDescent="0.25">
      <c r="A184" s="55"/>
      <c r="B184" s="58"/>
      <c r="C184" s="59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8"/>
      <c r="HQ184" s="58"/>
      <c r="HR184" s="58"/>
      <c r="HS184" s="58"/>
      <c r="HT184" s="58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</row>
    <row r="185" spans="1:244" s="76" customFormat="1" x14ac:dyDescent="0.25">
      <c r="A185" s="55"/>
      <c r="B185" s="58"/>
      <c r="C185" s="59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8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</row>
    <row r="186" spans="1:244" s="76" customFormat="1" x14ac:dyDescent="0.25">
      <c r="A186" s="55"/>
      <c r="B186" s="58"/>
      <c r="C186" s="59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8"/>
      <c r="FE186" s="58"/>
      <c r="FF186" s="58"/>
      <c r="FG186" s="58"/>
      <c r="FH186" s="58"/>
      <c r="FI186" s="58"/>
      <c r="FJ186" s="58"/>
      <c r="FK186" s="58"/>
      <c r="FL186" s="58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8"/>
      <c r="HQ186" s="58"/>
      <c r="HR186" s="58"/>
      <c r="HS186" s="58"/>
      <c r="HT186" s="58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</row>
    <row r="187" spans="1:244" s="76" customFormat="1" x14ac:dyDescent="0.25">
      <c r="A187" s="55"/>
      <c r="B187" s="58"/>
      <c r="C187" s="59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8"/>
      <c r="HQ187" s="58"/>
      <c r="HR187" s="58"/>
      <c r="HS187" s="58"/>
      <c r="HT187" s="58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</row>
    <row r="188" spans="1:244" s="76" customFormat="1" x14ac:dyDescent="0.25">
      <c r="A188" s="55"/>
      <c r="B188" s="58"/>
      <c r="C188" s="59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</row>
    <row r="189" spans="1:244" s="76" customFormat="1" x14ac:dyDescent="0.25">
      <c r="A189" s="55"/>
      <c r="B189" s="58"/>
      <c r="C189" s="59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</row>
    <row r="190" spans="1:244" s="76" customFormat="1" x14ac:dyDescent="0.25">
      <c r="A190" s="55"/>
      <c r="B190" s="58"/>
      <c r="C190" s="59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8"/>
      <c r="FD190" s="58"/>
      <c r="FE190" s="58"/>
      <c r="FF190" s="58"/>
      <c r="FG190" s="58"/>
      <c r="FH190" s="58"/>
      <c r="FI190" s="58"/>
      <c r="FJ190" s="58"/>
      <c r="FK190" s="58"/>
      <c r="FL190" s="58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8"/>
      <c r="GH190" s="58"/>
      <c r="GI190" s="58"/>
      <c r="GJ190" s="58"/>
      <c r="GK190" s="58"/>
      <c r="GL190" s="58"/>
      <c r="GM190" s="58"/>
      <c r="GN190" s="58"/>
      <c r="GO190" s="58"/>
      <c r="GP190" s="58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8"/>
      <c r="HL190" s="58"/>
      <c r="HM190" s="58"/>
      <c r="HN190" s="58"/>
      <c r="HO190" s="58"/>
      <c r="HP190" s="58"/>
      <c r="HQ190" s="58"/>
      <c r="HR190" s="58"/>
      <c r="HS190" s="58"/>
      <c r="HT190" s="58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</row>
    <row r="191" spans="1:244" s="76" customFormat="1" x14ac:dyDescent="0.25">
      <c r="A191" s="55"/>
      <c r="B191" s="58"/>
      <c r="C191" s="59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8"/>
      <c r="FD191" s="58"/>
      <c r="FE191" s="58"/>
      <c r="FF191" s="58"/>
      <c r="FG191" s="58"/>
      <c r="FH191" s="58"/>
      <c r="FI191" s="58"/>
      <c r="FJ191" s="58"/>
      <c r="FK191" s="58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8"/>
      <c r="GH191" s="58"/>
      <c r="GI191" s="58"/>
      <c r="GJ191" s="58"/>
      <c r="GK191" s="58"/>
      <c r="GL191" s="58"/>
      <c r="GM191" s="58"/>
      <c r="GN191" s="58"/>
      <c r="GO191" s="58"/>
      <c r="GP191" s="58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8"/>
      <c r="HL191" s="58"/>
      <c r="HM191" s="58"/>
      <c r="HN191" s="58"/>
      <c r="HO191" s="58"/>
      <c r="HP191" s="58"/>
      <c r="HQ191" s="58"/>
      <c r="HR191" s="58"/>
      <c r="HS191" s="58"/>
      <c r="HT191" s="58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</row>
    <row r="192" spans="1:244" s="76" customFormat="1" x14ac:dyDescent="0.25">
      <c r="A192" s="55"/>
      <c r="B192" s="58"/>
      <c r="C192" s="59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8"/>
      <c r="FD192" s="58"/>
      <c r="FE192" s="58"/>
      <c r="FF192" s="58"/>
      <c r="FG192" s="58"/>
      <c r="FH192" s="58"/>
      <c r="FI192" s="58"/>
      <c r="FJ192" s="58"/>
      <c r="FK192" s="58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8"/>
      <c r="GH192" s="58"/>
      <c r="GI192" s="58"/>
      <c r="GJ192" s="58"/>
      <c r="GK192" s="58"/>
      <c r="GL192" s="58"/>
      <c r="GM192" s="58"/>
      <c r="GN192" s="58"/>
      <c r="GO192" s="58"/>
      <c r="GP192" s="58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  <c r="HH192" s="58"/>
      <c r="HI192" s="58"/>
      <c r="HJ192" s="58"/>
      <c r="HK192" s="58"/>
      <c r="HL192" s="58"/>
      <c r="HM192" s="58"/>
      <c r="HN192" s="58"/>
      <c r="HO192" s="58"/>
      <c r="HP192" s="58"/>
      <c r="HQ192" s="58"/>
      <c r="HR192" s="58"/>
      <c r="HS192" s="58"/>
      <c r="HT192" s="58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</row>
    <row r="193" spans="1:244" s="76" customFormat="1" x14ac:dyDescent="0.25">
      <c r="A193" s="55"/>
      <c r="B193" s="58"/>
      <c r="C193" s="59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8"/>
      <c r="FD193" s="58"/>
      <c r="FE193" s="58"/>
      <c r="FF193" s="58"/>
      <c r="FG193" s="58"/>
      <c r="FH193" s="58"/>
      <c r="FI193" s="58"/>
      <c r="FJ193" s="58"/>
      <c r="FK193" s="58"/>
      <c r="FL193" s="58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8"/>
      <c r="GH193" s="58"/>
      <c r="GI193" s="58"/>
      <c r="GJ193" s="58"/>
      <c r="GK193" s="58"/>
      <c r="GL193" s="58"/>
      <c r="GM193" s="58"/>
      <c r="GN193" s="58"/>
      <c r="GO193" s="58"/>
      <c r="GP193" s="58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  <c r="HH193" s="58"/>
      <c r="HI193" s="58"/>
      <c r="HJ193" s="58"/>
      <c r="HK193" s="58"/>
      <c r="HL193" s="58"/>
      <c r="HM193" s="58"/>
      <c r="HN193" s="58"/>
      <c r="HO193" s="58"/>
      <c r="HP193" s="58"/>
      <c r="HQ193" s="58"/>
      <c r="HR193" s="58"/>
      <c r="HS193" s="58"/>
      <c r="HT193" s="58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</row>
    <row r="194" spans="1:244" s="76" customFormat="1" x14ac:dyDescent="0.25">
      <c r="A194" s="55"/>
      <c r="B194" s="58"/>
      <c r="C194" s="59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8"/>
      <c r="HL194" s="58"/>
      <c r="HM194" s="58"/>
      <c r="HN194" s="58"/>
      <c r="HO194" s="58"/>
      <c r="HP194" s="58"/>
      <c r="HQ194" s="58"/>
      <c r="HR194" s="58"/>
      <c r="HS194" s="58"/>
      <c r="HT194" s="58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</row>
    <row r="195" spans="1:244" s="76" customFormat="1" x14ac:dyDescent="0.25">
      <c r="A195" s="55"/>
      <c r="B195" s="58"/>
      <c r="C195" s="59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8"/>
      <c r="CV195" s="58"/>
      <c r="CW195" s="58"/>
      <c r="CX195" s="58"/>
      <c r="CY195" s="58"/>
      <c r="CZ195" s="58"/>
      <c r="DA195" s="58"/>
      <c r="DB195" s="58"/>
      <c r="DC195" s="58"/>
      <c r="DD195" s="58"/>
      <c r="DE195" s="58"/>
      <c r="DF195" s="58"/>
      <c r="DG195" s="58"/>
      <c r="DH195" s="58"/>
      <c r="DI195" s="58"/>
      <c r="DJ195" s="58"/>
      <c r="DK195" s="58"/>
      <c r="DL195" s="58"/>
      <c r="DM195" s="58"/>
      <c r="DN195" s="58"/>
      <c r="DO195" s="58"/>
      <c r="DP195" s="58"/>
      <c r="DQ195" s="58"/>
      <c r="DR195" s="58"/>
      <c r="DS195" s="58"/>
      <c r="DT195" s="58"/>
      <c r="DU195" s="58"/>
      <c r="DV195" s="58"/>
      <c r="DW195" s="58"/>
      <c r="DX195" s="58"/>
      <c r="DY195" s="58"/>
      <c r="DZ195" s="58"/>
      <c r="EA195" s="58"/>
      <c r="EB195" s="58"/>
      <c r="EC195" s="58"/>
      <c r="ED195" s="58"/>
      <c r="EE195" s="58"/>
      <c r="EF195" s="58"/>
      <c r="EG195" s="58"/>
      <c r="EH195" s="58"/>
      <c r="EI195" s="58"/>
      <c r="EJ195" s="58"/>
      <c r="EK195" s="58"/>
      <c r="EL195" s="58"/>
      <c r="EM195" s="58"/>
      <c r="EN195" s="58"/>
      <c r="EO195" s="58"/>
      <c r="EP195" s="58"/>
      <c r="EQ195" s="58"/>
      <c r="ER195" s="58"/>
      <c r="ES195" s="58"/>
      <c r="ET195" s="58"/>
      <c r="EU195" s="58"/>
      <c r="EV195" s="58"/>
      <c r="EW195" s="58"/>
      <c r="EX195" s="58"/>
      <c r="EY195" s="58"/>
      <c r="EZ195" s="58"/>
      <c r="FA195" s="58"/>
      <c r="FB195" s="58"/>
      <c r="FC195" s="58"/>
      <c r="FD195" s="58"/>
      <c r="FE195" s="58"/>
      <c r="FF195" s="58"/>
      <c r="FG195" s="58"/>
      <c r="FH195" s="58"/>
      <c r="FI195" s="58"/>
      <c r="FJ195" s="58"/>
      <c r="FK195" s="58"/>
      <c r="FL195" s="58"/>
      <c r="FM195" s="58"/>
      <c r="FN195" s="58"/>
      <c r="FO195" s="58"/>
      <c r="FP195" s="58"/>
      <c r="FQ195" s="58"/>
      <c r="FR195" s="58"/>
      <c r="FS195" s="58"/>
      <c r="FT195" s="58"/>
      <c r="FU195" s="58"/>
      <c r="FV195" s="58"/>
      <c r="FW195" s="58"/>
      <c r="FX195" s="58"/>
      <c r="FY195" s="58"/>
      <c r="FZ195" s="58"/>
      <c r="GA195" s="58"/>
      <c r="GB195" s="58"/>
      <c r="GC195" s="58"/>
      <c r="GD195" s="58"/>
      <c r="GE195" s="58"/>
      <c r="GF195" s="58"/>
      <c r="GG195" s="58"/>
      <c r="GH195" s="58"/>
      <c r="GI195" s="58"/>
      <c r="GJ195" s="58"/>
      <c r="GK195" s="58"/>
      <c r="GL195" s="58"/>
      <c r="GM195" s="58"/>
      <c r="GN195" s="58"/>
      <c r="GO195" s="58"/>
      <c r="GP195" s="58"/>
      <c r="GQ195" s="58"/>
      <c r="GR195" s="58"/>
      <c r="GS195" s="58"/>
      <c r="GT195" s="58"/>
      <c r="GU195" s="58"/>
      <c r="GV195" s="58"/>
      <c r="GW195" s="58"/>
      <c r="GX195" s="58"/>
      <c r="GY195" s="58"/>
      <c r="GZ195" s="58"/>
      <c r="HA195" s="58"/>
      <c r="HB195" s="58"/>
      <c r="HC195" s="58"/>
      <c r="HD195" s="58"/>
      <c r="HE195" s="58"/>
      <c r="HF195" s="58"/>
      <c r="HG195" s="58"/>
      <c r="HH195" s="58"/>
      <c r="HI195" s="58"/>
      <c r="HJ195" s="58"/>
      <c r="HK195" s="58"/>
      <c r="HL195" s="58"/>
      <c r="HM195" s="58"/>
      <c r="HN195" s="58"/>
      <c r="HO195" s="58"/>
      <c r="HP195" s="58"/>
      <c r="HQ195" s="58"/>
      <c r="HR195" s="58"/>
      <c r="HS195" s="58"/>
      <c r="HT195" s="58"/>
      <c r="HU195" s="58"/>
      <c r="HV195" s="58"/>
      <c r="HW195" s="58"/>
      <c r="HX195" s="58"/>
      <c r="HY195" s="58"/>
      <c r="HZ195" s="58"/>
      <c r="IA195" s="58"/>
      <c r="IB195" s="58"/>
      <c r="IC195" s="58"/>
      <c r="ID195" s="58"/>
      <c r="IE195" s="58"/>
      <c r="IF195" s="58"/>
      <c r="IG195" s="58"/>
      <c r="IH195" s="58"/>
      <c r="II195" s="58"/>
      <c r="IJ195" s="58"/>
    </row>
    <row r="196" spans="1:244" s="76" customFormat="1" x14ac:dyDescent="0.25">
      <c r="A196" s="55"/>
      <c r="B196" s="58"/>
      <c r="C196" s="59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A196" s="58"/>
      <c r="DB196" s="58"/>
      <c r="DC196" s="58"/>
      <c r="DD196" s="58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8"/>
      <c r="FD196" s="58"/>
      <c r="FE196" s="58"/>
      <c r="FF196" s="58"/>
      <c r="FG196" s="58"/>
      <c r="FH196" s="58"/>
      <c r="FI196" s="58"/>
      <c r="FJ196" s="58"/>
      <c r="FK196" s="58"/>
      <c r="FL196" s="58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8"/>
      <c r="GH196" s="58"/>
      <c r="GI196" s="58"/>
      <c r="GJ196" s="58"/>
      <c r="GK196" s="58"/>
      <c r="GL196" s="58"/>
      <c r="GM196" s="58"/>
      <c r="GN196" s="58"/>
      <c r="GO196" s="58"/>
      <c r="GP196" s="58"/>
      <c r="GQ196" s="58"/>
      <c r="GR196" s="58"/>
      <c r="GS196" s="58"/>
      <c r="GT196" s="58"/>
      <c r="GU196" s="58"/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  <c r="HH196" s="58"/>
      <c r="HI196" s="58"/>
      <c r="HJ196" s="58"/>
      <c r="HK196" s="58"/>
      <c r="HL196" s="58"/>
      <c r="HM196" s="58"/>
      <c r="HN196" s="58"/>
      <c r="HO196" s="58"/>
      <c r="HP196" s="58"/>
      <c r="HQ196" s="58"/>
      <c r="HR196" s="58"/>
      <c r="HS196" s="58"/>
      <c r="HT196" s="58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</row>
    <row r="197" spans="1:244" s="76" customFormat="1" x14ac:dyDescent="0.25">
      <c r="A197" s="55"/>
      <c r="B197" s="58"/>
      <c r="C197" s="59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8"/>
      <c r="CV197" s="58"/>
      <c r="CW197" s="58"/>
      <c r="CX197" s="58"/>
      <c r="CY197" s="58"/>
      <c r="CZ197" s="58"/>
      <c r="DA197" s="58"/>
      <c r="DB197" s="58"/>
      <c r="DC197" s="58"/>
      <c r="DD197" s="58"/>
      <c r="DE197" s="58"/>
      <c r="DF197" s="58"/>
      <c r="DG197" s="58"/>
      <c r="DH197" s="58"/>
      <c r="DI197" s="58"/>
      <c r="DJ197" s="58"/>
      <c r="DK197" s="58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8"/>
      <c r="DZ197" s="58"/>
      <c r="EA197" s="58"/>
      <c r="EB197" s="58"/>
      <c r="EC197" s="58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  <c r="EV197" s="58"/>
      <c r="EW197" s="58"/>
      <c r="EX197" s="58"/>
      <c r="EY197" s="58"/>
      <c r="EZ197" s="58"/>
      <c r="FA197" s="58"/>
      <c r="FB197" s="58"/>
      <c r="FC197" s="58"/>
      <c r="FD197" s="58"/>
      <c r="FE197" s="58"/>
      <c r="FF197" s="58"/>
      <c r="FG197" s="58"/>
      <c r="FH197" s="58"/>
      <c r="FI197" s="58"/>
      <c r="FJ197" s="58"/>
      <c r="FK197" s="58"/>
      <c r="FL197" s="58"/>
      <c r="FM197" s="58"/>
      <c r="FN197" s="58"/>
      <c r="FO197" s="58"/>
      <c r="FP197" s="58"/>
      <c r="FQ197" s="58"/>
      <c r="FR197" s="58"/>
      <c r="FS197" s="58"/>
      <c r="FT197" s="58"/>
      <c r="FU197" s="58"/>
      <c r="FV197" s="58"/>
      <c r="FW197" s="58"/>
      <c r="FX197" s="58"/>
      <c r="FY197" s="58"/>
      <c r="FZ197" s="58"/>
      <c r="GA197" s="58"/>
      <c r="GB197" s="58"/>
      <c r="GC197" s="58"/>
      <c r="GD197" s="58"/>
      <c r="GE197" s="58"/>
      <c r="GF197" s="58"/>
      <c r="GG197" s="58"/>
      <c r="GH197" s="58"/>
      <c r="GI197" s="58"/>
      <c r="GJ197" s="58"/>
      <c r="GK197" s="58"/>
      <c r="GL197" s="58"/>
      <c r="GM197" s="58"/>
      <c r="GN197" s="58"/>
      <c r="GO197" s="58"/>
      <c r="GP197" s="58"/>
      <c r="GQ197" s="58"/>
      <c r="GR197" s="58"/>
      <c r="GS197" s="58"/>
      <c r="GT197" s="58"/>
      <c r="GU197" s="58"/>
      <c r="GV197" s="58"/>
      <c r="GW197" s="58"/>
      <c r="GX197" s="58"/>
      <c r="GY197" s="58"/>
      <c r="GZ197" s="58"/>
      <c r="HA197" s="58"/>
      <c r="HB197" s="58"/>
      <c r="HC197" s="58"/>
      <c r="HD197" s="58"/>
      <c r="HE197" s="58"/>
      <c r="HF197" s="58"/>
      <c r="HG197" s="58"/>
      <c r="HH197" s="58"/>
      <c r="HI197" s="58"/>
      <c r="HJ197" s="58"/>
      <c r="HK197" s="58"/>
      <c r="HL197" s="58"/>
      <c r="HM197" s="58"/>
      <c r="HN197" s="58"/>
      <c r="HO197" s="58"/>
      <c r="HP197" s="58"/>
      <c r="HQ197" s="58"/>
      <c r="HR197" s="58"/>
      <c r="HS197" s="58"/>
      <c r="HT197" s="58"/>
      <c r="HU197" s="58"/>
      <c r="HV197" s="58"/>
      <c r="HW197" s="58"/>
      <c r="HX197" s="58"/>
      <c r="HY197" s="58"/>
      <c r="HZ197" s="58"/>
      <c r="IA197" s="58"/>
      <c r="IB197" s="58"/>
      <c r="IC197" s="58"/>
      <c r="ID197" s="58"/>
      <c r="IE197" s="58"/>
      <c r="IF197" s="58"/>
      <c r="IG197" s="58"/>
      <c r="IH197" s="58"/>
      <c r="II197" s="58"/>
      <c r="IJ197" s="58"/>
    </row>
    <row r="198" spans="1:244" s="76" customFormat="1" x14ac:dyDescent="0.25">
      <c r="A198" s="55"/>
      <c r="B198" s="58"/>
      <c r="C198" s="59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/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8"/>
      <c r="FD198" s="58"/>
      <c r="FE198" s="58"/>
      <c r="FF198" s="58"/>
      <c r="FG198" s="58"/>
      <c r="FH198" s="58"/>
      <c r="FI198" s="58"/>
      <c r="FJ198" s="58"/>
      <c r="FK198" s="58"/>
      <c r="FL198" s="58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8"/>
      <c r="GH198" s="58"/>
      <c r="GI198" s="58"/>
      <c r="GJ198" s="58"/>
      <c r="GK198" s="58"/>
      <c r="GL198" s="58"/>
      <c r="GM198" s="58"/>
      <c r="GN198" s="58"/>
      <c r="GO198" s="58"/>
      <c r="GP198" s="58"/>
      <c r="GQ198" s="58"/>
      <c r="GR198" s="58"/>
      <c r="GS198" s="58"/>
      <c r="GT198" s="58"/>
      <c r="GU198" s="58"/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  <c r="HH198" s="58"/>
      <c r="HI198" s="58"/>
      <c r="HJ198" s="58"/>
      <c r="HK198" s="58"/>
      <c r="HL198" s="58"/>
      <c r="HM198" s="58"/>
      <c r="HN198" s="58"/>
      <c r="HO198" s="58"/>
      <c r="HP198" s="58"/>
      <c r="HQ198" s="58"/>
      <c r="HR198" s="58"/>
      <c r="HS198" s="58"/>
      <c r="HT198" s="58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</row>
    <row r="199" spans="1:244" s="76" customFormat="1" x14ac:dyDescent="0.25">
      <c r="A199" s="55"/>
      <c r="B199" s="58"/>
      <c r="C199" s="59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8"/>
      <c r="CV199" s="58"/>
      <c r="CW199" s="58"/>
      <c r="CX199" s="58"/>
      <c r="CY199" s="58"/>
      <c r="CZ199" s="58"/>
      <c r="DA199" s="58"/>
      <c r="DB199" s="58"/>
      <c r="DC199" s="58"/>
      <c r="DD199" s="58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58"/>
      <c r="DZ199" s="58"/>
      <c r="EA199" s="58"/>
      <c r="EB199" s="58"/>
      <c r="EC199" s="58"/>
      <c r="ED199" s="58"/>
      <c r="EE199" s="58"/>
      <c r="EF199" s="58"/>
      <c r="EG199" s="58"/>
      <c r="EH199" s="58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  <c r="EV199" s="58"/>
      <c r="EW199" s="58"/>
      <c r="EX199" s="58"/>
      <c r="EY199" s="58"/>
      <c r="EZ199" s="58"/>
      <c r="FA199" s="58"/>
      <c r="FB199" s="58"/>
      <c r="FC199" s="58"/>
      <c r="FD199" s="58"/>
      <c r="FE199" s="58"/>
      <c r="FF199" s="58"/>
      <c r="FG199" s="58"/>
      <c r="FH199" s="58"/>
      <c r="FI199" s="58"/>
      <c r="FJ199" s="58"/>
      <c r="FK199" s="58"/>
      <c r="FL199" s="58"/>
      <c r="FM199" s="58"/>
      <c r="FN199" s="58"/>
      <c r="FO199" s="58"/>
      <c r="FP199" s="58"/>
      <c r="FQ199" s="58"/>
      <c r="FR199" s="58"/>
      <c r="FS199" s="58"/>
      <c r="FT199" s="58"/>
      <c r="FU199" s="58"/>
      <c r="FV199" s="58"/>
      <c r="FW199" s="58"/>
      <c r="FX199" s="58"/>
      <c r="FY199" s="58"/>
      <c r="FZ199" s="58"/>
      <c r="GA199" s="58"/>
      <c r="GB199" s="58"/>
      <c r="GC199" s="58"/>
      <c r="GD199" s="58"/>
      <c r="GE199" s="58"/>
      <c r="GF199" s="58"/>
      <c r="GG199" s="58"/>
      <c r="GH199" s="58"/>
      <c r="GI199" s="58"/>
      <c r="GJ199" s="58"/>
      <c r="GK199" s="58"/>
      <c r="GL199" s="58"/>
      <c r="GM199" s="58"/>
      <c r="GN199" s="58"/>
      <c r="GO199" s="58"/>
      <c r="GP199" s="58"/>
      <c r="GQ199" s="58"/>
      <c r="GR199" s="58"/>
      <c r="GS199" s="58"/>
      <c r="GT199" s="58"/>
      <c r="GU199" s="58"/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  <c r="HH199" s="58"/>
      <c r="HI199" s="58"/>
      <c r="HJ199" s="58"/>
      <c r="HK199" s="58"/>
      <c r="HL199" s="58"/>
      <c r="HM199" s="58"/>
      <c r="HN199" s="58"/>
      <c r="HO199" s="58"/>
      <c r="HP199" s="58"/>
      <c r="HQ199" s="58"/>
      <c r="HR199" s="58"/>
      <c r="HS199" s="58"/>
      <c r="HT199" s="58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</row>
    <row r="200" spans="1:244" s="76" customFormat="1" x14ac:dyDescent="0.25">
      <c r="A200" s="55"/>
      <c r="B200" s="58"/>
      <c r="C200" s="59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</row>
    <row r="201" spans="1:244" s="76" customFormat="1" x14ac:dyDescent="0.25">
      <c r="A201" s="55"/>
      <c r="B201" s="58"/>
      <c r="C201" s="59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8"/>
      <c r="GH201" s="58"/>
      <c r="GI201" s="58"/>
      <c r="GJ201" s="58"/>
      <c r="GK201" s="58"/>
      <c r="GL201" s="58"/>
      <c r="GM201" s="58"/>
      <c r="GN201" s="58"/>
      <c r="GO201" s="58"/>
      <c r="GP201" s="58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8"/>
      <c r="HL201" s="58"/>
      <c r="HM201" s="58"/>
      <c r="HN201" s="58"/>
      <c r="HO201" s="58"/>
      <c r="HP201" s="58"/>
      <c r="HQ201" s="58"/>
      <c r="HR201" s="58"/>
      <c r="HS201" s="58"/>
      <c r="HT201" s="58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</row>
    <row r="202" spans="1:244" s="76" customFormat="1" x14ac:dyDescent="0.25">
      <c r="A202" s="55"/>
      <c r="B202" s="58"/>
      <c r="C202" s="59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8"/>
      <c r="DZ202" s="58"/>
      <c r="EA202" s="58"/>
      <c r="EB202" s="58"/>
      <c r="EC202" s="58"/>
      <c r="ED202" s="58"/>
      <c r="EE202" s="58"/>
      <c r="EF202" s="58"/>
      <c r="EG202" s="58"/>
      <c r="EH202" s="58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8"/>
      <c r="FD202" s="58"/>
      <c r="FE202" s="58"/>
      <c r="FF202" s="58"/>
      <c r="FG202" s="58"/>
      <c r="FH202" s="58"/>
      <c r="FI202" s="58"/>
      <c r="FJ202" s="58"/>
      <c r="FK202" s="58"/>
      <c r="FL202" s="58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8"/>
      <c r="GH202" s="58"/>
      <c r="GI202" s="58"/>
      <c r="GJ202" s="58"/>
      <c r="GK202" s="58"/>
      <c r="GL202" s="58"/>
      <c r="GM202" s="58"/>
      <c r="GN202" s="58"/>
      <c r="GO202" s="58"/>
      <c r="GP202" s="58"/>
      <c r="GQ202" s="58"/>
      <c r="GR202" s="58"/>
      <c r="GS202" s="58"/>
      <c r="GT202" s="58"/>
      <c r="GU202" s="58"/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  <c r="HH202" s="58"/>
      <c r="HI202" s="58"/>
      <c r="HJ202" s="58"/>
      <c r="HK202" s="58"/>
      <c r="HL202" s="58"/>
      <c r="HM202" s="58"/>
      <c r="HN202" s="58"/>
      <c r="HO202" s="58"/>
      <c r="HP202" s="58"/>
      <c r="HQ202" s="58"/>
      <c r="HR202" s="58"/>
      <c r="HS202" s="58"/>
      <c r="HT202" s="58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</row>
    <row r="203" spans="1:244" s="76" customFormat="1" x14ac:dyDescent="0.25">
      <c r="A203" s="55"/>
      <c r="B203" s="58"/>
      <c r="C203" s="59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8"/>
      <c r="CY203" s="58"/>
      <c r="CZ203" s="58"/>
      <c r="DA203" s="58"/>
      <c r="DB203" s="58"/>
      <c r="DC203" s="58"/>
      <c r="DD203" s="58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8"/>
      <c r="DZ203" s="58"/>
      <c r="EA203" s="58"/>
      <c r="EB203" s="58"/>
      <c r="EC203" s="58"/>
      <c r="ED203" s="58"/>
      <c r="EE203" s="58"/>
      <c r="EF203" s="58"/>
      <c r="EG203" s="58"/>
      <c r="EH203" s="58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  <c r="EV203" s="58"/>
      <c r="EW203" s="58"/>
      <c r="EX203" s="58"/>
      <c r="EY203" s="58"/>
      <c r="EZ203" s="58"/>
      <c r="FA203" s="58"/>
      <c r="FB203" s="58"/>
      <c r="FC203" s="58"/>
      <c r="FD203" s="58"/>
      <c r="FE203" s="58"/>
      <c r="FF203" s="58"/>
      <c r="FG203" s="58"/>
      <c r="FH203" s="58"/>
      <c r="FI203" s="58"/>
      <c r="FJ203" s="58"/>
      <c r="FK203" s="58"/>
      <c r="FL203" s="58"/>
      <c r="FM203" s="58"/>
      <c r="FN203" s="58"/>
      <c r="FO203" s="58"/>
      <c r="FP203" s="58"/>
      <c r="FQ203" s="58"/>
      <c r="FR203" s="58"/>
      <c r="FS203" s="58"/>
      <c r="FT203" s="58"/>
      <c r="FU203" s="58"/>
      <c r="FV203" s="58"/>
      <c r="FW203" s="58"/>
      <c r="FX203" s="58"/>
      <c r="FY203" s="58"/>
      <c r="FZ203" s="58"/>
      <c r="GA203" s="58"/>
      <c r="GB203" s="58"/>
      <c r="GC203" s="58"/>
      <c r="GD203" s="58"/>
      <c r="GE203" s="58"/>
      <c r="GF203" s="58"/>
      <c r="GG203" s="58"/>
      <c r="GH203" s="58"/>
      <c r="GI203" s="58"/>
      <c r="GJ203" s="58"/>
      <c r="GK203" s="58"/>
      <c r="GL203" s="58"/>
      <c r="GM203" s="58"/>
      <c r="GN203" s="58"/>
      <c r="GO203" s="58"/>
      <c r="GP203" s="58"/>
      <c r="GQ203" s="58"/>
      <c r="GR203" s="58"/>
      <c r="GS203" s="58"/>
      <c r="GT203" s="58"/>
      <c r="GU203" s="58"/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  <c r="HH203" s="58"/>
      <c r="HI203" s="58"/>
      <c r="HJ203" s="58"/>
      <c r="HK203" s="58"/>
      <c r="HL203" s="58"/>
      <c r="HM203" s="58"/>
      <c r="HN203" s="58"/>
      <c r="HO203" s="58"/>
      <c r="HP203" s="58"/>
      <c r="HQ203" s="58"/>
      <c r="HR203" s="58"/>
      <c r="HS203" s="58"/>
      <c r="HT203" s="58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</row>
    <row r="204" spans="1:244" s="76" customFormat="1" x14ac:dyDescent="0.25">
      <c r="A204" s="55"/>
      <c r="B204" s="58"/>
      <c r="C204" s="59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8"/>
      <c r="CV204" s="58"/>
      <c r="CW204" s="58"/>
      <c r="CX204" s="58"/>
      <c r="CY204" s="58"/>
      <c r="CZ204" s="58"/>
      <c r="DA204" s="58"/>
      <c r="DB204" s="58"/>
      <c r="DC204" s="58"/>
      <c r="DD204" s="58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8"/>
      <c r="DZ204" s="58"/>
      <c r="EA204" s="58"/>
      <c r="EB204" s="58"/>
      <c r="EC204" s="58"/>
      <c r="ED204" s="58"/>
      <c r="EE204" s="58"/>
      <c r="EF204" s="58"/>
      <c r="EG204" s="58"/>
      <c r="EH204" s="58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  <c r="EV204" s="58"/>
      <c r="EW204" s="58"/>
      <c r="EX204" s="58"/>
      <c r="EY204" s="58"/>
      <c r="EZ204" s="58"/>
      <c r="FA204" s="58"/>
      <c r="FB204" s="58"/>
      <c r="FC204" s="58"/>
      <c r="FD204" s="58"/>
      <c r="FE204" s="58"/>
      <c r="FF204" s="58"/>
      <c r="FG204" s="58"/>
      <c r="FH204" s="58"/>
      <c r="FI204" s="58"/>
      <c r="FJ204" s="58"/>
      <c r="FK204" s="58"/>
      <c r="FL204" s="58"/>
      <c r="FM204" s="58"/>
      <c r="FN204" s="58"/>
      <c r="FO204" s="58"/>
      <c r="FP204" s="58"/>
      <c r="FQ204" s="58"/>
      <c r="FR204" s="58"/>
      <c r="FS204" s="58"/>
      <c r="FT204" s="58"/>
      <c r="FU204" s="58"/>
      <c r="FV204" s="58"/>
      <c r="FW204" s="58"/>
      <c r="FX204" s="58"/>
      <c r="FY204" s="58"/>
      <c r="FZ204" s="58"/>
      <c r="GA204" s="58"/>
      <c r="GB204" s="58"/>
      <c r="GC204" s="58"/>
      <c r="GD204" s="58"/>
      <c r="GE204" s="58"/>
      <c r="GF204" s="58"/>
      <c r="GG204" s="58"/>
      <c r="GH204" s="58"/>
      <c r="GI204" s="58"/>
      <c r="GJ204" s="58"/>
      <c r="GK204" s="58"/>
      <c r="GL204" s="58"/>
      <c r="GM204" s="58"/>
      <c r="GN204" s="58"/>
      <c r="GO204" s="58"/>
      <c r="GP204" s="58"/>
      <c r="GQ204" s="58"/>
      <c r="GR204" s="58"/>
      <c r="GS204" s="58"/>
      <c r="GT204" s="58"/>
      <c r="GU204" s="58"/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  <c r="HH204" s="58"/>
      <c r="HI204" s="58"/>
      <c r="HJ204" s="58"/>
      <c r="HK204" s="58"/>
      <c r="HL204" s="58"/>
      <c r="HM204" s="58"/>
      <c r="HN204" s="58"/>
      <c r="HO204" s="58"/>
      <c r="HP204" s="58"/>
      <c r="HQ204" s="58"/>
      <c r="HR204" s="58"/>
      <c r="HS204" s="58"/>
      <c r="HT204" s="58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</row>
    <row r="205" spans="1:244" s="76" customFormat="1" x14ac:dyDescent="0.25">
      <c r="A205" s="55"/>
      <c r="B205" s="58"/>
      <c r="C205" s="59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  <c r="GM205" s="58"/>
      <c r="GN205" s="58"/>
      <c r="GO205" s="58"/>
      <c r="GP205" s="58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8"/>
      <c r="HL205" s="58"/>
      <c r="HM205" s="58"/>
      <c r="HN205" s="58"/>
      <c r="HO205" s="58"/>
      <c r="HP205" s="58"/>
      <c r="HQ205" s="58"/>
      <c r="HR205" s="58"/>
      <c r="HS205" s="58"/>
      <c r="HT205" s="58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</row>
    <row r="206" spans="1:244" s="76" customFormat="1" x14ac:dyDescent="0.25">
      <c r="A206" s="55"/>
      <c r="B206" s="58"/>
      <c r="C206" s="59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8"/>
      <c r="FD206" s="58"/>
      <c r="FE206" s="58"/>
      <c r="FF206" s="58"/>
      <c r="FG206" s="58"/>
      <c r="FH206" s="58"/>
      <c r="FI206" s="58"/>
      <c r="FJ206" s="58"/>
      <c r="FK206" s="58"/>
      <c r="FL206" s="58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8"/>
      <c r="GH206" s="58"/>
      <c r="GI206" s="58"/>
      <c r="GJ206" s="58"/>
      <c r="GK206" s="58"/>
      <c r="GL206" s="58"/>
      <c r="GM206" s="58"/>
      <c r="GN206" s="58"/>
      <c r="GO206" s="58"/>
      <c r="GP206" s="58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8"/>
      <c r="HL206" s="58"/>
      <c r="HM206" s="58"/>
      <c r="HN206" s="58"/>
      <c r="HO206" s="58"/>
      <c r="HP206" s="58"/>
      <c r="HQ206" s="58"/>
      <c r="HR206" s="58"/>
      <c r="HS206" s="58"/>
      <c r="HT206" s="58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</row>
    <row r="207" spans="1:244" s="76" customFormat="1" x14ac:dyDescent="0.25">
      <c r="A207" s="55"/>
      <c r="B207" s="58"/>
      <c r="C207" s="59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8"/>
      <c r="CV207" s="58"/>
      <c r="CW207" s="58"/>
      <c r="CX207" s="58"/>
      <c r="CY207" s="58"/>
      <c r="CZ207" s="58"/>
      <c r="DA207" s="58"/>
      <c r="DB207" s="58"/>
      <c r="DC207" s="58"/>
      <c r="DD207" s="58"/>
      <c r="DE207" s="58"/>
      <c r="DF207" s="58"/>
      <c r="DG207" s="58"/>
      <c r="DH207" s="58"/>
      <c r="DI207" s="58"/>
      <c r="DJ207" s="58"/>
      <c r="DK207" s="58"/>
      <c r="DL207" s="58"/>
      <c r="DM207" s="58"/>
      <c r="DN207" s="58"/>
      <c r="DO207" s="58"/>
      <c r="DP207" s="58"/>
      <c r="DQ207" s="58"/>
      <c r="DR207" s="58"/>
      <c r="DS207" s="58"/>
      <c r="DT207" s="58"/>
      <c r="DU207" s="58"/>
      <c r="DV207" s="58"/>
      <c r="DW207" s="58"/>
      <c r="DX207" s="58"/>
      <c r="DY207" s="58"/>
      <c r="DZ207" s="58"/>
      <c r="EA207" s="58"/>
      <c r="EB207" s="58"/>
      <c r="EC207" s="58"/>
      <c r="ED207" s="58"/>
      <c r="EE207" s="58"/>
      <c r="EF207" s="58"/>
      <c r="EG207" s="58"/>
      <c r="EH207" s="58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  <c r="EV207" s="58"/>
      <c r="EW207" s="58"/>
      <c r="EX207" s="58"/>
      <c r="EY207" s="58"/>
      <c r="EZ207" s="58"/>
      <c r="FA207" s="58"/>
      <c r="FB207" s="58"/>
      <c r="FC207" s="58"/>
      <c r="FD207" s="58"/>
      <c r="FE207" s="58"/>
      <c r="FF207" s="58"/>
      <c r="FG207" s="58"/>
      <c r="FH207" s="58"/>
      <c r="FI207" s="58"/>
      <c r="FJ207" s="58"/>
      <c r="FK207" s="58"/>
      <c r="FL207" s="58"/>
      <c r="FM207" s="58"/>
      <c r="FN207" s="58"/>
      <c r="FO207" s="58"/>
      <c r="FP207" s="58"/>
      <c r="FQ207" s="58"/>
      <c r="FR207" s="58"/>
      <c r="FS207" s="58"/>
      <c r="FT207" s="58"/>
      <c r="FU207" s="58"/>
      <c r="FV207" s="58"/>
      <c r="FW207" s="58"/>
      <c r="FX207" s="58"/>
      <c r="FY207" s="58"/>
      <c r="FZ207" s="58"/>
      <c r="GA207" s="58"/>
      <c r="GB207" s="58"/>
      <c r="GC207" s="58"/>
      <c r="GD207" s="58"/>
      <c r="GE207" s="58"/>
      <c r="GF207" s="58"/>
      <c r="GG207" s="58"/>
      <c r="GH207" s="58"/>
      <c r="GI207" s="58"/>
      <c r="GJ207" s="58"/>
      <c r="GK207" s="58"/>
      <c r="GL207" s="58"/>
      <c r="GM207" s="58"/>
      <c r="GN207" s="58"/>
      <c r="GO207" s="58"/>
      <c r="GP207" s="58"/>
      <c r="GQ207" s="58"/>
      <c r="GR207" s="58"/>
      <c r="GS207" s="58"/>
      <c r="GT207" s="58"/>
      <c r="GU207" s="58"/>
      <c r="GV207" s="58"/>
      <c r="GW207" s="58"/>
      <c r="GX207" s="58"/>
      <c r="GY207" s="58"/>
      <c r="GZ207" s="58"/>
      <c r="HA207" s="58"/>
      <c r="HB207" s="58"/>
      <c r="HC207" s="58"/>
      <c r="HD207" s="58"/>
      <c r="HE207" s="58"/>
      <c r="HF207" s="58"/>
      <c r="HG207" s="58"/>
      <c r="HH207" s="58"/>
      <c r="HI207" s="58"/>
      <c r="HJ207" s="58"/>
      <c r="HK207" s="58"/>
      <c r="HL207" s="58"/>
      <c r="HM207" s="58"/>
      <c r="HN207" s="58"/>
      <c r="HO207" s="58"/>
      <c r="HP207" s="58"/>
      <c r="HQ207" s="58"/>
      <c r="HR207" s="58"/>
      <c r="HS207" s="58"/>
      <c r="HT207" s="58"/>
      <c r="HU207" s="58"/>
      <c r="HV207" s="58"/>
      <c r="HW207" s="58"/>
      <c r="HX207" s="58"/>
      <c r="HY207" s="58"/>
      <c r="HZ207" s="58"/>
      <c r="IA207" s="58"/>
      <c r="IB207" s="58"/>
      <c r="IC207" s="58"/>
      <c r="ID207" s="58"/>
      <c r="IE207" s="58"/>
      <c r="IF207" s="58"/>
      <c r="IG207" s="58"/>
      <c r="IH207" s="58"/>
      <c r="II207" s="58"/>
      <c r="IJ207" s="58"/>
    </row>
    <row r="208" spans="1:244" s="76" customFormat="1" x14ac:dyDescent="0.25">
      <c r="A208" s="55"/>
      <c r="B208" s="58"/>
      <c r="C208" s="59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8"/>
      <c r="GH208" s="58"/>
      <c r="GI208" s="58"/>
      <c r="GJ208" s="58"/>
      <c r="GK208" s="58"/>
      <c r="GL208" s="58"/>
      <c r="GM208" s="58"/>
      <c r="GN208" s="58"/>
      <c r="GO208" s="58"/>
      <c r="GP208" s="58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8"/>
      <c r="HL208" s="58"/>
      <c r="HM208" s="58"/>
      <c r="HN208" s="58"/>
      <c r="HO208" s="58"/>
      <c r="HP208" s="58"/>
      <c r="HQ208" s="58"/>
      <c r="HR208" s="58"/>
      <c r="HS208" s="58"/>
      <c r="HT208" s="58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</row>
    <row r="209" spans="1:244" s="76" customFormat="1" x14ac:dyDescent="0.25">
      <c r="A209" s="55"/>
      <c r="B209" s="58"/>
      <c r="C209" s="59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8"/>
      <c r="FD209" s="58"/>
      <c r="FE209" s="58"/>
      <c r="FF209" s="58"/>
      <c r="FG209" s="58"/>
      <c r="FH209" s="58"/>
      <c r="FI209" s="58"/>
      <c r="FJ209" s="58"/>
      <c r="FK209" s="58"/>
      <c r="FL209" s="58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8"/>
      <c r="GH209" s="58"/>
      <c r="GI209" s="58"/>
      <c r="GJ209" s="58"/>
      <c r="GK209" s="58"/>
      <c r="GL209" s="58"/>
      <c r="GM209" s="58"/>
      <c r="GN209" s="58"/>
      <c r="GO209" s="58"/>
      <c r="GP209" s="58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8"/>
      <c r="HL209" s="58"/>
      <c r="HM209" s="58"/>
      <c r="HN209" s="58"/>
      <c r="HO209" s="58"/>
      <c r="HP209" s="58"/>
      <c r="HQ209" s="58"/>
      <c r="HR209" s="58"/>
      <c r="HS209" s="58"/>
      <c r="HT209" s="58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</row>
    <row r="210" spans="1:244" s="76" customFormat="1" x14ac:dyDescent="0.25">
      <c r="A210" s="55"/>
      <c r="B210" s="58"/>
      <c r="C210" s="59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8"/>
      <c r="FD210" s="58"/>
      <c r="FE210" s="58"/>
      <c r="FF210" s="58"/>
      <c r="FG210" s="58"/>
      <c r="FH210" s="58"/>
      <c r="FI210" s="58"/>
      <c r="FJ210" s="58"/>
      <c r="FK210" s="58"/>
      <c r="FL210" s="58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8"/>
      <c r="GH210" s="58"/>
      <c r="GI210" s="58"/>
      <c r="GJ210" s="58"/>
      <c r="GK210" s="58"/>
      <c r="GL210" s="58"/>
      <c r="GM210" s="58"/>
      <c r="GN210" s="58"/>
      <c r="GO210" s="58"/>
      <c r="GP210" s="58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8"/>
      <c r="HL210" s="58"/>
      <c r="HM210" s="58"/>
      <c r="HN210" s="58"/>
      <c r="HO210" s="58"/>
      <c r="HP210" s="58"/>
      <c r="HQ210" s="58"/>
      <c r="HR210" s="58"/>
      <c r="HS210" s="58"/>
      <c r="HT210" s="58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</row>
    <row r="211" spans="1:244" s="76" customFormat="1" x14ac:dyDescent="0.25">
      <c r="A211" s="55"/>
      <c r="B211" s="58"/>
      <c r="C211" s="59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8"/>
      <c r="GH211" s="58"/>
      <c r="GI211" s="58"/>
      <c r="GJ211" s="58"/>
      <c r="GK211" s="58"/>
      <c r="GL211" s="58"/>
      <c r="GM211" s="58"/>
      <c r="GN211" s="58"/>
      <c r="GO211" s="58"/>
      <c r="GP211" s="58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8"/>
      <c r="HL211" s="58"/>
      <c r="HM211" s="58"/>
      <c r="HN211" s="58"/>
      <c r="HO211" s="58"/>
      <c r="HP211" s="58"/>
      <c r="HQ211" s="58"/>
      <c r="HR211" s="58"/>
      <c r="HS211" s="58"/>
      <c r="HT211" s="58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</row>
    <row r="212" spans="1:244" s="76" customFormat="1" x14ac:dyDescent="0.25">
      <c r="A212" s="55"/>
      <c r="B212" s="58"/>
      <c r="C212" s="59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  <c r="CR212" s="58"/>
      <c r="CS212" s="58"/>
      <c r="CT212" s="58"/>
      <c r="CU212" s="58"/>
      <c r="CV212" s="58"/>
      <c r="CW212" s="58"/>
      <c r="CX212" s="58"/>
      <c r="CY212" s="58"/>
      <c r="CZ212" s="58"/>
      <c r="DA212" s="58"/>
      <c r="DB212" s="58"/>
      <c r="DC212" s="58"/>
      <c r="DD212" s="58"/>
      <c r="DE212" s="58"/>
      <c r="DF212" s="58"/>
      <c r="DG212" s="58"/>
      <c r="DH212" s="58"/>
      <c r="DI212" s="58"/>
      <c r="DJ212" s="58"/>
      <c r="DK212" s="58"/>
      <c r="DL212" s="58"/>
      <c r="DM212" s="58"/>
      <c r="DN212" s="58"/>
      <c r="DO212" s="58"/>
      <c r="DP212" s="58"/>
      <c r="DQ212" s="58"/>
      <c r="DR212" s="58"/>
      <c r="DS212" s="58"/>
      <c r="DT212" s="58"/>
      <c r="DU212" s="58"/>
      <c r="DV212" s="58"/>
      <c r="DW212" s="58"/>
      <c r="DX212" s="58"/>
      <c r="DY212" s="58"/>
      <c r="DZ212" s="58"/>
      <c r="EA212" s="58"/>
      <c r="EB212" s="58"/>
      <c r="EC212" s="58"/>
      <c r="ED212" s="58"/>
      <c r="EE212" s="58"/>
      <c r="EF212" s="58"/>
      <c r="EG212" s="58"/>
      <c r="EH212" s="58"/>
      <c r="EI212" s="58"/>
      <c r="EJ212" s="58"/>
      <c r="EK212" s="58"/>
      <c r="EL212" s="58"/>
      <c r="EM212" s="58"/>
      <c r="EN212" s="58"/>
      <c r="EO212" s="58"/>
      <c r="EP212" s="58"/>
      <c r="EQ212" s="58"/>
      <c r="ER212" s="58"/>
      <c r="ES212" s="58"/>
      <c r="ET212" s="58"/>
      <c r="EU212" s="58"/>
      <c r="EV212" s="58"/>
      <c r="EW212" s="58"/>
      <c r="EX212" s="58"/>
      <c r="EY212" s="58"/>
      <c r="EZ212" s="58"/>
      <c r="FA212" s="58"/>
      <c r="FB212" s="58"/>
      <c r="FC212" s="58"/>
      <c r="FD212" s="58"/>
      <c r="FE212" s="58"/>
      <c r="FF212" s="58"/>
      <c r="FG212" s="58"/>
      <c r="FH212" s="58"/>
      <c r="FI212" s="58"/>
      <c r="FJ212" s="58"/>
      <c r="FK212" s="58"/>
      <c r="FL212" s="58"/>
      <c r="FM212" s="58"/>
      <c r="FN212" s="58"/>
      <c r="FO212" s="58"/>
      <c r="FP212" s="58"/>
      <c r="FQ212" s="58"/>
      <c r="FR212" s="58"/>
      <c r="FS212" s="58"/>
      <c r="FT212" s="58"/>
      <c r="FU212" s="58"/>
      <c r="FV212" s="58"/>
      <c r="FW212" s="58"/>
      <c r="FX212" s="58"/>
      <c r="FY212" s="58"/>
      <c r="FZ212" s="58"/>
      <c r="GA212" s="58"/>
      <c r="GB212" s="58"/>
      <c r="GC212" s="58"/>
      <c r="GD212" s="58"/>
      <c r="GE212" s="58"/>
      <c r="GF212" s="58"/>
      <c r="GG212" s="58"/>
      <c r="GH212" s="58"/>
      <c r="GI212" s="58"/>
      <c r="GJ212" s="58"/>
      <c r="GK212" s="58"/>
      <c r="GL212" s="58"/>
      <c r="GM212" s="58"/>
      <c r="GN212" s="58"/>
      <c r="GO212" s="58"/>
      <c r="GP212" s="58"/>
      <c r="GQ212" s="58"/>
      <c r="GR212" s="58"/>
      <c r="GS212" s="58"/>
      <c r="GT212" s="58"/>
      <c r="GU212" s="58"/>
      <c r="GV212" s="58"/>
      <c r="GW212" s="58"/>
      <c r="GX212" s="58"/>
      <c r="GY212" s="58"/>
      <c r="GZ212" s="58"/>
      <c r="HA212" s="58"/>
      <c r="HB212" s="58"/>
      <c r="HC212" s="58"/>
      <c r="HD212" s="58"/>
      <c r="HE212" s="58"/>
      <c r="HF212" s="58"/>
      <c r="HG212" s="58"/>
      <c r="HH212" s="58"/>
      <c r="HI212" s="58"/>
      <c r="HJ212" s="58"/>
      <c r="HK212" s="58"/>
      <c r="HL212" s="58"/>
      <c r="HM212" s="58"/>
      <c r="HN212" s="58"/>
      <c r="HO212" s="58"/>
      <c r="HP212" s="58"/>
      <c r="HQ212" s="58"/>
      <c r="HR212" s="58"/>
      <c r="HS212" s="58"/>
      <c r="HT212" s="58"/>
      <c r="HU212" s="58"/>
      <c r="HV212" s="58"/>
      <c r="HW212" s="58"/>
      <c r="HX212" s="58"/>
      <c r="HY212" s="58"/>
      <c r="HZ212" s="58"/>
      <c r="IA212" s="58"/>
      <c r="IB212" s="58"/>
      <c r="IC212" s="58"/>
      <c r="ID212" s="58"/>
      <c r="IE212" s="58"/>
      <c r="IF212" s="58"/>
      <c r="IG212" s="58"/>
      <c r="IH212" s="58"/>
      <c r="II212" s="58"/>
      <c r="IJ212" s="58"/>
    </row>
    <row r="213" spans="1:244" s="76" customFormat="1" x14ac:dyDescent="0.25">
      <c r="A213" s="55"/>
      <c r="B213" s="58"/>
      <c r="C213" s="59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8"/>
      <c r="CV213" s="58"/>
      <c r="CW213" s="58"/>
      <c r="CX213" s="58"/>
      <c r="CY213" s="58"/>
      <c r="CZ213" s="58"/>
      <c r="DA213" s="58"/>
      <c r="DB213" s="58"/>
      <c r="DC213" s="58"/>
      <c r="DD213" s="58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  <c r="DT213" s="58"/>
      <c r="DU213" s="58"/>
      <c r="DV213" s="58"/>
      <c r="DW213" s="58"/>
      <c r="DX213" s="58"/>
      <c r="DY213" s="58"/>
      <c r="DZ213" s="58"/>
      <c r="EA213" s="58"/>
      <c r="EB213" s="58"/>
      <c r="EC213" s="58"/>
      <c r="ED213" s="58"/>
      <c r="EE213" s="58"/>
      <c r="EF213" s="58"/>
      <c r="EG213" s="58"/>
      <c r="EH213" s="58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58"/>
      <c r="EY213" s="58"/>
      <c r="EZ213" s="58"/>
      <c r="FA213" s="58"/>
      <c r="FB213" s="58"/>
      <c r="FC213" s="58"/>
      <c r="FD213" s="58"/>
      <c r="FE213" s="58"/>
      <c r="FF213" s="58"/>
      <c r="FG213" s="58"/>
      <c r="FH213" s="58"/>
      <c r="FI213" s="58"/>
      <c r="FJ213" s="58"/>
      <c r="FK213" s="58"/>
      <c r="FL213" s="58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58"/>
      <c r="GB213" s="58"/>
      <c r="GC213" s="58"/>
      <c r="GD213" s="58"/>
      <c r="GE213" s="58"/>
      <c r="GF213" s="58"/>
      <c r="GG213" s="58"/>
      <c r="GH213" s="58"/>
      <c r="GI213" s="58"/>
      <c r="GJ213" s="58"/>
      <c r="GK213" s="58"/>
      <c r="GL213" s="58"/>
      <c r="GM213" s="58"/>
      <c r="GN213" s="58"/>
      <c r="GO213" s="58"/>
      <c r="GP213" s="58"/>
      <c r="GQ213" s="58"/>
      <c r="GR213" s="58"/>
      <c r="GS213" s="58"/>
      <c r="GT213" s="58"/>
      <c r="GU213" s="58"/>
      <c r="GV213" s="58"/>
      <c r="GW213" s="58"/>
      <c r="GX213" s="58"/>
      <c r="GY213" s="58"/>
      <c r="GZ213" s="58"/>
      <c r="HA213" s="58"/>
      <c r="HB213" s="58"/>
      <c r="HC213" s="58"/>
      <c r="HD213" s="58"/>
      <c r="HE213" s="58"/>
      <c r="HF213" s="58"/>
      <c r="HG213" s="58"/>
      <c r="HH213" s="58"/>
      <c r="HI213" s="58"/>
      <c r="HJ213" s="58"/>
      <c r="HK213" s="58"/>
      <c r="HL213" s="58"/>
      <c r="HM213" s="58"/>
      <c r="HN213" s="58"/>
      <c r="HO213" s="58"/>
      <c r="HP213" s="58"/>
      <c r="HQ213" s="58"/>
      <c r="HR213" s="58"/>
      <c r="HS213" s="58"/>
      <c r="HT213" s="58"/>
      <c r="HU213" s="58"/>
      <c r="HV213" s="58"/>
      <c r="HW213" s="58"/>
      <c r="HX213" s="58"/>
      <c r="HY213" s="58"/>
      <c r="HZ213" s="58"/>
      <c r="IA213" s="58"/>
      <c r="IB213" s="58"/>
      <c r="IC213" s="58"/>
      <c r="ID213" s="58"/>
      <c r="IE213" s="58"/>
      <c r="IF213" s="58"/>
      <c r="IG213" s="58"/>
      <c r="IH213" s="58"/>
      <c r="II213" s="58"/>
      <c r="IJ213" s="58"/>
    </row>
    <row r="214" spans="1:244" s="76" customFormat="1" x14ac:dyDescent="0.25">
      <c r="A214" s="55"/>
      <c r="B214" s="58"/>
      <c r="C214" s="59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8"/>
      <c r="CV214" s="58"/>
      <c r="CW214" s="58"/>
      <c r="CX214" s="58"/>
      <c r="CY214" s="58"/>
      <c r="CZ214" s="58"/>
      <c r="DA214" s="58"/>
      <c r="DB214" s="58"/>
      <c r="DC214" s="58"/>
      <c r="DD214" s="58"/>
      <c r="DE214" s="58"/>
      <c r="DF214" s="58"/>
      <c r="DG214" s="58"/>
      <c r="DH214" s="58"/>
      <c r="DI214" s="58"/>
      <c r="DJ214" s="58"/>
      <c r="DK214" s="58"/>
      <c r="DL214" s="58"/>
      <c r="DM214" s="58"/>
      <c r="DN214" s="58"/>
      <c r="DO214" s="58"/>
      <c r="DP214" s="58"/>
      <c r="DQ214" s="58"/>
      <c r="DR214" s="58"/>
      <c r="DS214" s="58"/>
      <c r="DT214" s="58"/>
      <c r="DU214" s="58"/>
      <c r="DV214" s="58"/>
      <c r="DW214" s="58"/>
      <c r="DX214" s="58"/>
      <c r="DY214" s="58"/>
      <c r="DZ214" s="58"/>
      <c r="EA214" s="58"/>
      <c r="EB214" s="58"/>
      <c r="EC214" s="58"/>
      <c r="ED214" s="58"/>
      <c r="EE214" s="58"/>
      <c r="EF214" s="58"/>
      <c r="EG214" s="58"/>
      <c r="EH214" s="58"/>
      <c r="EI214" s="58"/>
      <c r="EJ214" s="58"/>
      <c r="EK214" s="58"/>
      <c r="EL214" s="58"/>
      <c r="EM214" s="58"/>
      <c r="EN214" s="58"/>
      <c r="EO214" s="58"/>
      <c r="EP214" s="58"/>
      <c r="EQ214" s="58"/>
      <c r="ER214" s="58"/>
      <c r="ES214" s="58"/>
      <c r="ET214" s="58"/>
      <c r="EU214" s="58"/>
      <c r="EV214" s="58"/>
      <c r="EW214" s="58"/>
      <c r="EX214" s="58"/>
      <c r="EY214" s="58"/>
      <c r="EZ214" s="58"/>
      <c r="FA214" s="58"/>
      <c r="FB214" s="58"/>
      <c r="FC214" s="58"/>
      <c r="FD214" s="58"/>
      <c r="FE214" s="58"/>
      <c r="FF214" s="58"/>
      <c r="FG214" s="58"/>
      <c r="FH214" s="58"/>
      <c r="FI214" s="58"/>
      <c r="FJ214" s="58"/>
      <c r="FK214" s="58"/>
      <c r="FL214" s="58"/>
      <c r="FM214" s="58"/>
      <c r="FN214" s="58"/>
      <c r="FO214" s="58"/>
      <c r="FP214" s="58"/>
      <c r="FQ214" s="58"/>
      <c r="FR214" s="58"/>
      <c r="FS214" s="58"/>
      <c r="FT214" s="58"/>
      <c r="FU214" s="58"/>
      <c r="FV214" s="58"/>
      <c r="FW214" s="58"/>
      <c r="FX214" s="58"/>
      <c r="FY214" s="58"/>
      <c r="FZ214" s="58"/>
      <c r="GA214" s="58"/>
      <c r="GB214" s="58"/>
      <c r="GC214" s="58"/>
      <c r="GD214" s="58"/>
      <c r="GE214" s="58"/>
      <c r="GF214" s="58"/>
      <c r="GG214" s="58"/>
      <c r="GH214" s="58"/>
      <c r="GI214" s="58"/>
      <c r="GJ214" s="58"/>
      <c r="GK214" s="58"/>
      <c r="GL214" s="58"/>
      <c r="GM214" s="58"/>
      <c r="GN214" s="58"/>
      <c r="GO214" s="58"/>
      <c r="GP214" s="58"/>
      <c r="GQ214" s="58"/>
      <c r="GR214" s="58"/>
      <c r="GS214" s="58"/>
      <c r="GT214" s="58"/>
      <c r="GU214" s="58"/>
      <c r="GV214" s="58"/>
      <c r="GW214" s="58"/>
      <c r="GX214" s="58"/>
      <c r="GY214" s="58"/>
      <c r="GZ214" s="58"/>
      <c r="HA214" s="58"/>
      <c r="HB214" s="58"/>
      <c r="HC214" s="58"/>
      <c r="HD214" s="58"/>
      <c r="HE214" s="58"/>
      <c r="HF214" s="58"/>
      <c r="HG214" s="58"/>
      <c r="HH214" s="58"/>
      <c r="HI214" s="58"/>
      <c r="HJ214" s="58"/>
      <c r="HK214" s="58"/>
      <c r="HL214" s="58"/>
      <c r="HM214" s="58"/>
      <c r="HN214" s="58"/>
      <c r="HO214" s="58"/>
      <c r="HP214" s="58"/>
      <c r="HQ214" s="58"/>
      <c r="HR214" s="58"/>
      <c r="HS214" s="58"/>
      <c r="HT214" s="58"/>
      <c r="HU214" s="58"/>
      <c r="HV214" s="58"/>
      <c r="HW214" s="58"/>
      <c r="HX214" s="58"/>
      <c r="HY214" s="58"/>
      <c r="HZ214" s="58"/>
      <c r="IA214" s="58"/>
      <c r="IB214" s="58"/>
      <c r="IC214" s="58"/>
      <c r="ID214" s="58"/>
      <c r="IE214" s="58"/>
      <c r="IF214" s="58"/>
      <c r="IG214" s="58"/>
      <c r="IH214" s="58"/>
      <c r="II214" s="58"/>
      <c r="IJ214" s="58"/>
    </row>
    <row r="215" spans="1:244" s="76" customFormat="1" x14ac:dyDescent="0.25">
      <c r="A215" s="55"/>
      <c r="B215" s="58"/>
      <c r="C215" s="59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8"/>
      <c r="CV215" s="58"/>
      <c r="CW215" s="58"/>
      <c r="CX215" s="58"/>
      <c r="CY215" s="58"/>
      <c r="CZ215" s="58"/>
      <c r="DA215" s="58"/>
      <c r="DB215" s="58"/>
      <c r="DC215" s="58"/>
      <c r="DD215" s="58"/>
      <c r="DE215" s="58"/>
      <c r="DF215" s="58"/>
      <c r="DG215" s="58"/>
      <c r="DH215" s="58"/>
      <c r="DI215" s="58"/>
      <c r="DJ215" s="58"/>
      <c r="DK215" s="58"/>
      <c r="DL215" s="58"/>
      <c r="DM215" s="58"/>
      <c r="DN215" s="58"/>
      <c r="DO215" s="58"/>
      <c r="DP215" s="58"/>
      <c r="DQ215" s="58"/>
      <c r="DR215" s="58"/>
      <c r="DS215" s="58"/>
      <c r="DT215" s="58"/>
      <c r="DU215" s="58"/>
      <c r="DV215" s="58"/>
      <c r="DW215" s="58"/>
      <c r="DX215" s="58"/>
      <c r="DY215" s="58"/>
      <c r="DZ215" s="58"/>
      <c r="EA215" s="58"/>
      <c r="EB215" s="58"/>
      <c r="EC215" s="58"/>
      <c r="ED215" s="58"/>
      <c r="EE215" s="58"/>
      <c r="EF215" s="58"/>
      <c r="EG215" s="58"/>
      <c r="EH215" s="58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8"/>
      <c r="FD215" s="58"/>
      <c r="FE215" s="58"/>
      <c r="FF215" s="58"/>
      <c r="FG215" s="58"/>
      <c r="FH215" s="58"/>
      <c r="FI215" s="58"/>
      <c r="FJ215" s="58"/>
      <c r="FK215" s="58"/>
      <c r="FL215" s="58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8"/>
      <c r="GH215" s="58"/>
      <c r="GI215" s="58"/>
      <c r="GJ215" s="58"/>
      <c r="GK215" s="58"/>
      <c r="GL215" s="58"/>
      <c r="GM215" s="58"/>
      <c r="GN215" s="58"/>
      <c r="GO215" s="58"/>
      <c r="GP215" s="58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  <c r="HH215" s="58"/>
      <c r="HI215" s="58"/>
      <c r="HJ215" s="58"/>
      <c r="HK215" s="58"/>
      <c r="HL215" s="58"/>
      <c r="HM215" s="58"/>
      <c r="HN215" s="58"/>
      <c r="HO215" s="58"/>
      <c r="HP215" s="58"/>
      <c r="HQ215" s="58"/>
      <c r="HR215" s="58"/>
      <c r="HS215" s="58"/>
      <c r="HT215" s="58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</row>
    <row r="216" spans="1:244" s="76" customFormat="1" x14ac:dyDescent="0.25">
      <c r="A216" s="55"/>
      <c r="B216" s="58"/>
      <c r="C216" s="59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8"/>
      <c r="CV216" s="58"/>
      <c r="CW216" s="58"/>
      <c r="CX216" s="58"/>
      <c r="CY216" s="58"/>
      <c r="CZ216" s="58"/>
      <c r="DA216" s="58"/>
      <c r="DB216" s="58"/>
      <c r="DC216" s="58"/>
      <c r="DD216" s="58"/>
      <c r="DE216" s="58"/>
      <c r="DF216" s="58"/>
      <c r="DG216" s="58"/>
      <c r="DH216" s="58"/>
      <c r="DI216" s="58"/>
      <c r="DJ216" s="58"/>
      <c r="DK216" s="58"/>
      <c r="DL216" s="58"/>
      <c r="DM216" s="58"/>
      <c r="DN216" s="58"/>
      <c r="DO216" s="58"/>
      <c r="DP216" s="58"/>
      <c r="DQ216" s="58"/>
      <c r="DR216" s="58"/>
      <c r="DS216" s="58"/>
      <c r="DT216" s="58"/>
      <c r="DU216" s="58"/>
      <c r="DV216" s="58"/>
      <c r="DW216" s="58"/>
      <c r="DX216" s="58"/>
      <c r="DY216" s="58"/>
      <c r="DZ216" s="58"/>
      <c r="EA216" s="58"/>
      <c r="EB216" s="58"/>
      <c r="EC216" s="58"/>
      <c r="ED216" s="58"/>
      <c r="EE216" s="58"/>
      <c r="EF216" s="58"/>
      <c r="EG216" s="58"/>
      <c r="EH216" s="58"/>
      <c r="EI216" s="58"/>
      <c r="EJ216" s="58"/>
      <c r="EK216" s="58"/>
      <c r="EL216" s="58"/>
      <c r="EM216" s="58"/>
      <c r="EN216" s="58"/>
      <c r="EO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8"/>
      <c r="FD216" s="58"/>
      <c r="FE216" s="58"/>
      <c r="FF216" s="58"/>
      <c r="FG216" s="58"/>
      <c r="FH216" s="58"/>
      <c r="FI216" s="58"/>
      <c r="FJ216" s="58"/>
      <c r="FK216" s="58"/>
      <c r="FL216" s="58"/>
      <c r="FM216" s="58"/>
      <c r="FN216" s="58"/>
      <c r="FO216" s="58"/>
      <c r="FP216" s="58"/>
      <c r="FQ216" s="58"/>
      <c r="FR216" s="58"/>
      <c r="FS216" s="58"/>
      <c r="FT216" s="58"/>
      <c r="FU216" s="58"/>
      <c r="FV216" s="58"/>
      <c r="FW216" s="58"/>
      <c r="FX216" s="58"/>
      <c r="FY216" s="58"/>
      <c r="FZ216" s="58"/>
      <c r="GA216" s="58"/>
      <c r="GB216" s="58"/>
      <c r="GC216" s="58"/>
      <c r="GD216" s="58"/>
      <c r="GE216" s="58"/>
      <c r="GF216" s="58"/>
      <c r="GG216" s="58"/>
      <c r="GH216" s="58"/>
      <c r="GI216" s="58"/>
      <c r="GJ216" s="58"/>
      <c r="GK216" s="58"/>
      <c r="GL216" s="58"/>
      <c r="GM216" s="58"/>
      <c r="GN216" s="58"/>
      <c r="GO216" s="58"/>
      <c r="GP216" s="58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  <c r="HH216" s="58"/>
      <c r="HI216" s="58"/>
      <c r="HJ216" s="58"/>
      <c r="HK216" s="58"/>
      <c r="HL216" s="58"/>
      <c r="HM216" s="58"/>
      <c r="HN216" s="58"/>
      <c r="HO216" s="58"/>
      <c r="HP216" s="58"/>
      <c r="HQ216" s="58"/>
      <c r="HR216" s="58"/>
      <c r="HS216" s="58"/>
      <c r="HT216" s="58"/>
      <c r="HU216" s="58"/>
      <c r="HV216" s="58"/>
      <c r="HW216" s="58"/>
      <c r="HX216" s="58"/>
      <c r="HY216" s="58"/>
      <c r="HZ216" s="58"/>
      <c r="IA216" s="58"/>
      <c r="IB216" s="58"/>
      <c r="IC216" s="58"/>
      <c r="ID216" s="58"/>
      <c r="IE216" s="58"/>
      <c r="IF216" s="58"/>
      <c r="IG216" s="58"/>
      <c r="IH216" s="58"/>
      <c r="II216" s="58"/>
      <c r="IJ216" s="58"/>
    </row>
    <row r="217" spans="1:244" s="76" customFormat="1" x14ac:dyDescent="0.25">
      <c r="A217" s="55"/>
      <c r="B217" s="58"/>
      <c r="C217" s="59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8"/>
      <c r="CV217" s="58"/>
      <c r="CW217" s="58"/>
      <c r="CX217" s="58"/>
      <c r="CY217" s="58"/>
      <c r="CZ217" s="58"/>
      <c r="DA217" s="58"/>
      <c r="DB217" s="58"/>
      <c r="DC217" s="58"/>
      <c r="DD217" s="58"/>
      <c r="DE217" s="58"/>
      <c r="DF217" s="58"/>
      <c r="DG217" s="58"/>
      <c r="DH217" s="58"/>
      <c r="DI217" s="58"/>
      <c r="DJ217" s="58"/>
      <c r="DK217" s="58"/>
      <c r="DL217" s="58"/>
      <c r="DM217" s="58"/>
      <c r="DN217" s="58"/>
      <c r="DO217" s="58"/>
      <c r="DP217" s="58"/>
      <c r="DQ217" s="58"/>
      <c r="DR217" s="58"/>
      <c r="DS217" s="58"/>
      <c r="DT217" s="58"/>
      <c r="DU217" s="58"/>
      <c r="DV217" s="58"/>
      <c r="DW217" s="58"/>
      <c r="DX217" s="58"/>
      <c r="DY217" s="58"/>
      <c r="DZ217" s="58"/>
      <c r="EA217" s="58"/>
      <c r="EB217" s="58"/>
      <c r="EC217" s="58"/>
      <c r="ED217" s="58"/>
      <c r="EE217" s="58"/>
      <c r="EF217" s="58"/>
      <c r="EG217" s="58"/>
      <c r="EH217" s="58"/>
      <c r="EI217" s="58"/>
      <c r="EJ217" s="58"/>
      <c r="EK217" s="58"/>
      <c r="EL217" s="58"/>
      <c r="EM217" s="58"/>
      <c r="EN217" s="58"/>
      <c r="EO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8"/>
      <c r="FD217" s="58"/>
      <c r="FE217" s="58"/>
      <c r="FF217" s="58"/>
      <c r="FG217" s="58"/>
      <c r="FH217" s="58"/>
      <c r="FI217" s="58"/>
      <c r="FJ217" s="58"/>
      <c r="FK217" s="58"/>
      <c r="FL217" s="58"/>
      <c r="FM217" s="58"/>
      <c r="FN217" s="58"/>
      <c r="FO217" s="58"/>
      <c r="FP217" s="58"/>
      <c r="FQ217" s="58"/>
      <c r="FR217" s="58"/>
      <c r="FS217" s="58"/>
      <c r="FT217" s="58"/>
      <c r="FU217" s="58"/>
      <c r="FV217" s="58"/>
      <c r="FW217" s="58"/>
      <c r="FX217" s="58"/>
      <c r="FY217" s="58"/>
      <c r="FZ217" s="58"/>
      <c r="GA217" s="58"/>
      <c r="GB217" s="58"/>
      <c r="GC217" s="58"/>
      <c r="GD217" s="58"/>
      <c r="GE217" s="58"/>
      <c r="GF217" s="58"/>
      <c r="GG217" s="58"/>
      <c r="GH217" s="58"/>
      <c r="GI217" s="58"/>
      <c r="GJ217" s="58"/>
      <c r="GK217" s="58"/>
      <c r="GL217" s="58"/>
      <c r="GM217" s="58"/>
      <c r="GN217" s="58"/>
      <c r="GO217" s="58"/>
      <c r="GP217" s="58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8"/>
      <c r="HB217" s="58"/>
      <c r="HC217" s="58"/>
      <c r="HD217" s="58"/>
      <c r="HE217" s="58"/>
      <c r="HF217" s="58"/>
      <c r="HG217" s="58"/>
      <c r="HH217" s="58"/>
      <c r="HI217" s="58"/>
      <c r="HJ217" s="58"/>
      <c r="HK217" s="58"/>
      <c r="HL217" s="58"/>
      <c r="HM217" s="58"/>
      <c r="HN217" s="58"/>
      <c r="HO217" s="58"/>
      <c r="HP217" s="58"/>
      <c r="HQ217" s="58"/>
      <c r="HR217" s="58"/>
      <c r="HS217" s="58"/>
      <c r="HT217" s="58"/>
      <c r="HU217" s="58"/>
      <c r="HV217" s="58"/>
      <c r="HW217" s="58"/>
      <c r="HX217" s="58"/>
      <c r="HY217" s="58"/>
      <c r="HZ217" s="58"/>
      <c r="IA217" s="58"/>
      <c r="IB217" s="58"/>
      <c r="IC217" s="58"/>
      <c r="ID217" s="58"/>
      <c r="IE217" s="58"/>
      <c r="IF217" s="58"/>
      <c r="IG217" s="58"/>
      <c r="IH217" s="58"/>
      <c r="II217" s="58"/>
      <c r="IJ217" s="58"/>
    </row>
    <row r="218" spans="1:244" s="76" customFormat="1" x14ac:dyDescent="0.25">
      <c r="A218" s="55"/>
      <c r="B218" s="58"/>
      <c r="C218" s="59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  <c r="CT218" s="58"/>
      <c r="CU218" s="58"/>
      <c r="CV218" s="58"/>
      <c r="CW218" s="58"/>
      <c r="CX218" s="58"/>
      <c r="CY218" s="58"/>
      <c r="CZ218" s="58"/>
      <c r="DA218" s="58"/>
      <c r="DB218" s="58"/>
      <c r="DC218" s="58"/>
      <c r="DD218" s="58"/>
      <c r="DE218" s="58"/>
      <c r="DF218" s="58"/>
      <c r="DG218" s="58"/>
      <c r="DH218" s="58"/>
      <c r="DI218" s="58"/>
      <c r="DJ218" s="58"/>
      <c r="DK218" s="58"/>
      <c r="DL218" s="58"/>
      <c r="DM218" s="58"/>
      <c r="DN218" s="58"/>
      <c r="DO218" s="58"/>
      <c r="DP218" s="58"/>
      <c r="DQ218" s="58"/>
      <c r="DR218" s="58"/>
      <c r="DS218" s="58"/>
      <c r="DT218" s="58"/>
      <c r="DU218" s="58"/>
      <c r="DV218" s="58"/>
      <c r="DW218" s="58"/>
      <c r="DX218" s="58"/>
      <c r="DY218" s="58"/>
      <c r="DZ218" s="58"/>
      <c r="EA218" s="58"/>
      <c r="EB218" s="58"/>
      <c r="EC218" s="58"/>
      <c r="ED218" s="58"/>
      <c r="EE218" s="58"/>
      <c r="EF218" s="58"/>
      <c r="EG218" s="58"/>
      <c r="EH218" s="58"/>
      <c r="EI218" s="58"/>
      <c r="EJ218" s="58"/>
      <c r="EK218" s="58"/>
      <c r="EL218" s="58"/>
      <c r="EM218" s="58"/>
      <c r="EN218" s="58"/>
      <c r="EO218" s="58"/>
      <c r="EP218" s="58"/>
      <c r="EQ218" s="58"/>
      <c r="ER218" s="58"/>
      <c r="ES218" s="58"/>
      <c r="ET218" s="58"/>
      <c r="EU218" s="58"/>
      <c r="EV218" s="58"/>
      <c r="EW218" s="58"/>
      <c r="EX218" s="58"/>
      <c r="EY218" s="58"/>
      <c r="EZ218" s="58"/>
      <c r="FA218" s="58"/>
      <c r="FB218" s="58"/>
      <c r="FC218" s="58"/>
      <c r="FD218" s="58"/>
      <c r="FE218" s="58"/>
      <c r="FF218" s="58"/>
      <c r="FG218" s="58"/>
      <c r="FH218" s="58"/>
      <c r="FI218" s="58"/>
      <c r="FJ218" s="58"/>
      <c r="FK218" s="58"/>
      <c r="FL218" s="58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8"/>
      <c r="FY218" s="58"/>
      <c r="FZ218" s="58"/>
      <c r="GA218" s="58"/>
      <c r="GB218" s="58"/>
      <c r="GC218" s="58"/>
      <c r="GD218" s="58"/>
      <c r="GE218" s="58"/>
      <c r="GF218" s="58"/>
      <c r="GG218" s="58"/>
      <c r="GH218" s="58"/>
      <c r="GI218" s="58"/>
      <c r="GJ218" s="58"/>
      <c r="GK218" s="58"/>
      <c r="GL218" s="58"/>
      <c r="GM218" s="58"/>
      <c r="GN218" s="58"/>
      <c r="GO218" s="58"/>
      <c r="GP218" s="58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8"/>
      <c r="HB218" s="58"/>
      <c r="HC218" s="58"/>
      <c r="HD218" s="58"/>
      <c r="HE218" s="58"/>
      <c r="HF218" s="58"/>
      <c r="HG218" s="58"/>
      <c r="HH218" s="58"/>
      <c r="HI218" s="58"/>
      <c r="HJ218" s="58"/>
      <c r="HK218" s="58"/>
      <c r="HL218" s="58"/>
      <c r="HM218" s="58"/>
      <c r="HN218" s="58"/>
      <c r="HO218" s="58"/>
      <c r="HP218" s="58"/>
      <c r="HQ218" s="58"/>
      <c r="HR218" s="58"/>
      <c r="HS218" s="58"/>
      <c r="HT218" s="58"/>
      <c r="HU218" s="58"/>
      <c r="HV218" s="58"/>
      <c r="HW218" s="58"/>
      <c r="HX218" s="58"/>
      <c r="HY218" s="58"/>
      <c r="HZ218" s="58"/>
      <c r="IA218" s="58"/>
      <c r="IB218" s="58"/>
      <c r="IC218" s="58"/>
      <c r="ID218" s="58"/>
      <c r="IE218" s="58"/>
      <c r="IF218" s="58"/>
      <c r="IG218" s="58"/>
      <c r="IH218" s="58"/>
      <c r="II218" s="58"/>
      <c r="IJ218" s="58"/>
    </row>
    <row r="219" spans="1:244" s="76" customFormat="1" x14ac:dyDescent="0.25">
      <c r="A219" s="55"/>
      <c r="B219" s="58"/>
      <c r="C219" s="59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8"/>
      <c r="CV219" s="58"/>
      <c r="CW219" s="58"/>
      <c r="CX219" s="58"/>
      <c r="CY219" s="58"/>
      <c r="CZ219" s="58"/>
      <c r="DA219" s="58"/>
      <c r="DB219" s="58"/>
      <c r="DC219" s="58"/>
      <c r="DD219" s="58"/>
      <c r="DE219" s="58"/>
      <c r="DF219" s="58"/>
      <c r="DG219" s="58"/>
      <c r="DH219" s="58"/>
      <c r="DI219" s="58"/>
      <c r="DJ219" s="58"/>
      <c r="DK219" s="58"/>
      <c r="DL219" s="58"/>
      <c r="DM219" s="58"/>
      <c r="DN219" s="58"/>
      <c r="DO219" s="58"/>
      <c r="DP219" s="58"/>
      <c r="DQ219" s="58"/>
      <c r="DR219" s="58"/>
      <c r="DS219" s="58"/>
      <c r="DT219" s="58"/>
      <c r="DU219" s="58"/>
      <c r="DV219" s="58"/>
      <c r="DW219" s="58"/>
      <c r="DX219" s="58"/>
      <c r="DY219" s="58"/>
      <c r="DZ219" s="58"/>
      <c r="EA219" s="58"/>
      <c r="EB219" s="58"/>
      <c r="EC219" s="58"/>
      <c r="ED219" s="58"/>
      <c r="EE219" s="58"/>
      <c r="EF219" s="58"/>
      <c r="EG219" s="58"/>
      <c r="EH219" s="58"/>
      <c r="EI219" s="58"/>
      <c r="EJ219" s="58"/>
      <c r="EK219" s="58"/>
      <c r="EL219" s="58"/>
      <c r="EM219" s="58"/>
      <c r="EN219" s="58"/>
      <c r="EO219" s="58"/>
      <c r="EP219" s="58"/>
      <c r="EQ219" s="58"/>
      <c r="ER219" s="58"/>
      <c r="ES219" s="58"/>
      <c r="ET219" s="58"/>
      <c r="EU219" s="58"/>
      <c r="EV219" s="58"/>
      <c r="EW219" s="58"/>
      <c r="EX219" s="58"/>
      <c r="EY219" s="58"/>
      <c r="EZ219" s="58"/>
      <c r="FA219" s="58"/>
      <c r="FB219" s="58"/>
      <c r="FC219" s="58"/>
      <c r="FD219" s="58"/>
      <c r="FE219" s="58"/>
      <c r="FF219" s="58"/>
      <c r="FG219" s="58"/>
      <c r="FH219" s="58"/>
      <c r="FI219" s="58"/>
      <c r="FJ219" s="58"/>
      <c r="FK219" s="58"/>
      <c r="FL219" s="58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8"/>
      <c r="FY219" s="58"/>
      <c r="FZ219" s="58"/>
      <c r="GA219" s="58"/>
      <c r="GB219" s="58"/>
      <c r="GC219" s="58"/>
      <c r="GD219" s="58"/>
      <c r="GE219" s="58"/>
      <c r="GF219" s="58"/>
      <c r="GG219" s="58"/>
      <c r="GH219" s="58"/>
      <c r="GI219" s="58"/>
      <c r="GJ219" s="58"/>
      <c r="GK219" s="58"/>
      <c r="GL219" s="58"/>
      <c r="GM219" s="58"/>
      <c r="GN219" s="58"/>
      <c r="GO219" s="58"/>
      <c r="GP219" s="58"/>
      <c r="GQ219" s="58"/>
      <c r="GR219" s="58"/>
      <c r="GS219" s="58"/>
      <c r="GT219" s="58"/>
      <c r="GU219" s="58"/>
      <c r="GV219" s="58"/>
      <c r="GW219" s="58"/>
      <c r="GX219" s="58"/>
      <c r="GY219" s="58"/>
      <c r="GZ219" s="58"/>
      <c r="HA219" s="58"/>
      <c r="HB219" s="58"/>
      <c r="HC219" s="58"/>
      <c r="HD219" s="58"/>
      <c r="HE219" s="58"/>
      <c r="HF219" s="58"/>
      <c r="HG219" s="58"/>
      <c r="HH219" s="58"/>
      <c r="HI219" s="58"/>
      <c r="HJ219" s="58"/>
      <c r="HK219" s="58"/>
      <c r="HL219" s="58"/>
      <c r="HM219" s="58"/>
      <c r="HN219" s="58"/>
      <c r="HO219" s="58"/>
      <c r="HP219" s="58"/>
      <c r="HQ219" s="58"/>
      <c r="HR219" s="58"/>
      <c r="HS219" s="58"/>
      <c r="HT219" s="58"/>
      <c r="HU219" s="58"/>
      <c r="HV219" s="58"/>
      <c r="HW219" s="58"/>
      <c r="HX219" s="58"/>
      <c r="HY219" s="58"/>
      <c r="HZ219" s="58"/>
      <c r="IA219" s="58"/>
      <c r="IB219" s="58"/>
      <c r="IC219" s="58"/>
      <c r="ID219" s="58"/>
      <c r="IE219" s="58"/>
      <c r="IF219" s="58"/>
      <c r="IG219" s="58"/>
      <c r="IH219" s="58"/>
      <c r="II219" s="58"/>
      <c r="IJ219" s="58"/>
    </row>
    <row r="220" spans="1:244" s="76" customFormat="1" x14ac:dyDescent="0.25">
      <c r="A220" s="55"/>
      <c r="B220" s="58"/>
      <c r="C220" s="59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8"/>
      <c r="FD220" s="58"/>
      <c r="FE220" s="58"/>
      <c r="FF220" s="58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8"/>
      <c r="GH220" s="58"/>
      <c r="GI220" s="58"/>
      <c r="GJ220" s="58"/>
      <c r="GK220" s="58"/>
      <c r="GL220" s="58"/>
      <c r="GM220" s="58"/>
      <c r="GN220" s="58"/>
      <c r="GO220" s="58"/>
      <c r="GP220" s="58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  <c r="HH220" s="58"/>
      <c r="HI220" s="58"/>
      <c r="HJ220" s="58"/>
      <c r="HK220" s="58"/>
      <c r="HL220" s="58"/>
      <c r="HM220" s="58"/>
      <c r="HN220" s="58"/>
      <c r="HO220" s="58"/>
      <c r="HP220" s="58"/>
      <c r="HQ220" s="58"/>
      <c r="HR220" s="58"/>
      <c r="HS220" s="58"/>
      <c r="HT220" s="58"/>
      <c r="HU220" s="58"/>
      <c r="HV220" s="58"/>
      <c r="HW220" s="58"/>
      <c r="HX220" s="58"/>
      <c r="HY220" s="58"/>
      <c r="HZ220" s="58"/>
      <c r="IA220" s="58"/>
      <c r="IB220" s="58"/>
      <c r="IC220" s="58"/>
      <c r="ID220" s="58"/>
      <c r="IE220" s="58"/>
      <c r="IF220" s="58"/>
      <c r="IG220" s="58"/>
      <c r="IH220" s="58"/>
      <c r="II220" s="58"/>
      <c r="IJ220" s="58"/>
    </row>
    <row r="221" spans="1:244" s="76" customFormat="1" x14ac:dyDescent="0.25">
      <c r="A221" s="55"/>
      <c r="B221" s="58"/>
      <c r="C221" s="59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8"/>
      <c r="CV221" s="58"/>
      <c r="CW221" s="58"/>
      <c r="CX221" s="58"/>
      <c r="CY221" s="58"/>
      <c r="CZ221" s="58"/>
      <c r="DA221" s="58"/>
      <c r="DB221" s="58"/>
      <c r="DC221" s="58"/>
      <c r="DD221" s="58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  <c r="DT221" s="58"/>
      <c r="DU221" s="58"/>
      <c r="DV221" s="58"/>
      <c r="DW221" s="58"/>
      <c r="DX221" s="58"/>
      <c r="DY221" s="58"/>
      <c r="DZ221" s="58"/>
      <c r="EA221" s="58"/>
      <c r="EB221" s="58"/>
      <c r="EC221" s="58"/>
      <c r="ED221" s="58"/>
      <c r="EE221" s="58"/>
      <c r="EF221" s="58"/>
      <c r="EG221" s="58"/>
      <c r="EH221" s="58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  <c r="EV221" s="58"/>
      <c r="EW221" s="58"/>
      <c r="EX221" s="58"/>
      <c r="EY221" s="58"/>
      <c r="EZ221" s="58"/>
      <c r="FA221" s="58"/>
      <c r="FB221" s="58"/>
      <c r="FC221" s="58"/>
      <c r="FD221" s="58"/>
      <c r="FE221" s="58"/>
      <c r="FF221" s="58"/>
      <c r="FG221" s="58"/>
      <c r="FH221" s="58"/>
      <c r="FI221" s="58"/>
      <c r="FJ221" s="58"/>
      <c r="FK221" s="58"/>
      <c r="FL221" s="58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8"/>
      <c r="FY221" s="58"/>
      <c r="FZ221" s="58"/>
      <c r="GA221" s="58"/>
      <c r="GB221" s="58"/>
      <c r="GC221" s="58"/>
      <c r="GD221" s="58"/>
      <c r="GE221" s="58"/>
      <c r="GF221" s="58"/>
      <c r="GG221" s="58"/>
      <c r="GH221" s="58"/>
      <c r="GI221" s="58"/>
      <c r="GJ221" s="58"/>
      <c r="GK221" s="58"/>
      <c r="GL221" s="58"/>
      <c r="GM221" s="58"/>
      <c r="GN221" s="58"/>
      <c r="GO221" s="58"/>
      <c r="GP221" s="58"/>
      <c r="GQ221" s="58"/>
      <c r="GR221" s="58"/>
      <c r="GS221" s="58"/>
      <c r="GT221" s="58"/>
      <c r="GU221" s="58"/>
      <c r="GV221" s="58"/>
      <c r="GW221" s="58"/>
      <c r="GX221" s="58"/>
      <c r="GY221" s="58"/>
      <c r="GZ221" s="58"/>
      <c r="HA221" s="58"/>
      <c r="HB221" s="58"/>
      <c r="HC221" s="58"/>
      <c r="HD221" s="58"/>
      <c r="HE221" s="58"/>
      <c r="HF221" s="58"/>
      <c r="HG221" s="58"/>
      <c r="HH221" s="58"/>
      <c r="HI221" s="58"/>
      <c r="HJ221" s="58"/>
      <c r="HK221" s="58"/>
      <c r="HL221" s="58"/>
      <c r="HM221" s="58"/>
      <c r="HN221" s="58"/>
      <c r="HO221" s="58"/>
      <c r="HP221" s="58"/>
      <c r="HQ221" s="58"/>
      <c r="HR221" s="58"/>
      <c r="HS221" s="58"/>
      <c r="HT221" s="58"/>
      <c r="HU221" s="58"/>
      <c r="HV221" s="58"/>
      <c r="HW221" s="58"/>
      <c r="HX221" s="58"/>
      <c r="HY221" s="58"/>
      <c r="HZ221" s="58"/>
      <c r="IA221" s="58"/>
      <c r="IB221" s="58"/>
      <c r="IC221" s="58"/>
      <c r="ID221" s="58"/>
      <c r="IE221" s="58"/>
      <c r="IF221" s="58"/>
      <c r="IG221" s="58"/>
      <c r="IH221" s="58"/>
      <c r="II221" s="58"/>
      <c r="IJ221" s="58"/>
    </row>
    <row r="222" spans="1:244" s="76" customFormat="1" x14ac:dyDescent="0.25">
      <c r="A222" s="55"/>
      <c r="B222" s="58"/>
      <c r="C222" s="59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58"/>
      <c r="EY222" s="58"/>
      <c r="EZ222" s="58"/>
      <c r="FA222" s="58"/>
      <c r="FB222" s="58"/>
      <c r="FC222" s="58"/>
      <c r="FD222" s="58"/>
      <c r="FE222" s="58"/>
      <c r="FF222" s="58"/>
      <c r="FG222" s="58"/>
      <c r="FH222" s="58"/>
      <c r="FI222" s="58"/>
      <c r="FJ222" s="58"/>
      <c r="FK222" s="58"/>
      <c r="FL222" s="58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58"/>
      <c r="GB222" s="58"/>
      <c r="GC222" s="58"/>
      <c r="GD222" s="58"/>
      <c r="GE222" s="58"/>
      <c r="GF222" s="58"/>
      <c r="GG222" s="58"/>
      <c r="GH222" s="58"/>
      <c r="GI222" s="58"/>
      <c r="GJ222" s="58"/>
      <c r="GK222" s="58"/>
      <c r="GL222" s="58"/>
      <c r="GM222" s="58"/>
      <c r="GN222" s="58"/>
      <c r="GO222" s="58"/>
      <c r="GP222" s="58"/>
      <c r="GQ222" s="58"/>
      <c r="GR222" s="58"/>
      <c r="GS222" s="58"/>
      <c r="GT222" s="58"/>
      <c r="GU222" s="58"/>
      <c r="GV222" s="58"/>
      <c r="GW222" s="58"/>
      <c r="GX222" s="58"/>
      <c r="GY222" s="58"/>
      <c r="GZ222" s="58"/>
      <c r="HA222" s="58"/>
      <c r="HB222" s="58"/>
      <c r="HC222" s="58"/>
      <c r="HD222" s="58"/>
      <c r="HE222" s="58"/>
      <c r="HF222" s="58"/>
      <c r="HG222" s="58"/>
      <c r="HH222" s="58"/>
      <c r="HI222" s="58"/>
      <c r="HJ222" s="58"/>
      <c r="HK222" s="58"/>
      <c r="HL222" s="58"/>
      <c r="HM222" s="58"/>
      <c r="HN222" s="58"/>
      <c r="HO222" s="58"/>
      <c r="HP222" s="58"/>
      <c r="HQ222" s="58"/>
      <c r="HR222" s="58"/>
      <c r="HS222" s="58"/>
      <c r="HT222" s="58"/>
      <c r="HU222" s="58"/>
      <c r="HV222" s="58"/>
      <c r="HW222" s="58"/>
      <c r="HX222" s="58"/>
      <c r="HY222" s="58"/>
      <c r="HZ222" s="58"/>
      <c r="IA222" s="58"/>
      <c r="IB222" s="58"/>
      <c r="IC222" s="58"/>
      <c r="ID222" s="58"/>
      <c r="IE222" s="58"/>
      <c r="IF222" s="58"/>
      <c r="IG222" s="58"/>
      <c r="IH222" s="58"/>
      <c r="II222" s="58"/>
      <c r="IJ222" s="58"/>
    </row>
    <row r="223" spans="1:244" s="76" customFormat="1" x14ac:dyDescent="0.25">
      <c r="A223" s="55"/>
      <c r="B223" s="58"/>
      <c r="C223" s="59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/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  <c r="DR223" s="58"/>
      <c r="DS223" s="58"/>
      <c r="DT223" s="58"/>
      <c r="DU223" s="58"/>
      <c r="DV223" s="58"/>
      <c r="DW223" s="58"/>
      <c r="DX223" s="58"/>
      <c r="DY223" s="58"/>
      <c r="DZ223" s="58"/>
      <c r="EA223" s="58"/>
      <c r="EB223" s="58"/>
      <c r="EC223" s="58"/>
      <c r="ED223" s="58"/>
      <c r="EE223" s="58"/>
      <c r="EF223" s="58"/>
      <c r="EG223" s="58"/>
      <c r="EH223" s="58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  <c r="EV223" s="58"/>
      <c r="EW223" s="58"/>
      <c r="EX223" s="58"/>
      <c r="EY223" s="58"/>
      <c r="EZ223" s="58"/>
      <c r="FA223" s="58"/>
      <c r="FB223" s="58"/>
      <c r="FC223" s="58"/>
      <c r="FD223" s="58"/>
      <c r="FE223" s="58"/>
      <c r="FF223" s="58"/>
      <c r="FG223" s="58"/>
      <c r="FH223" s="58"/>
      <c r="FI223" s="58"/>
      <c r="FJ223" s="58"/>
      <c r="FK223" s="58"/>
      <c r="FL223" s="58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8"/>
      <c r="FY223" s="58"/>
      <c r="FZ223" s="58"/>
      <c r="GA223" s="58"/>
      <c r="GB223" s="58"/>
      <c r="GC223" s="58"/>
      <c r="GD223" s="58"/>
      <c r="GE223" s="58"/>
      <c r="GF223" s="58"/>
      <c r="GG223" s="58"/>
      <c r="GH223" s="58"/>
      <c r="GI223" s="58"/>
      <c r="GJ223" s="58"/>
      <c r="GK223" s="58"/>
      <c r="GL223" s="58"/>
      <c r="GM223" s="58"/>
      <c r="GN223" s="58"/>
      <c r="GO223" s="58"/>
      <c r="GP223" s="58"/>
      <c r="GQ223" s="58"/>
      <c r="GR223" s="58"/>
      <c r="GS223" s="58"/>
      <c r="GT223" s="58"/>
      <c r="GU223" s="58"/>
      <c r="GV223" s="58"/>
      <c r="GW223" s="58"/>
      <c r="GX223" s="58"/>
      <c r="GY223" s="58"/>
      <c r="GZ223" s="58"/>
      <c r="HA223" s="58"/>
      <c r="HB223" s="58"/>
      <c r="HC223" s="58"/>
      <c r="HD223" s="58"/>
      <c r="HE223" s="58"/>
      <c r="HF223" s="58"/>
      <c r="HG223" s="58"/>
      <c r="HH223" s="58"/>
      <c r="HI223" s="58"/>
      <c r="HJ223" s="58"/>
      <c r="HK223" s="58"/>
      <c r="HL223" s="58"/>
      <c r="HM223" s="58"/>
      <c r="HN223" s="58"/>
      <c r="HO223" s="58"/>
      <c r="HP223" s="58"/>
      <c r="HQ223" s="58"/>
      <c r="HR223" s="58"/>
      <c r="HS223" s="58"/>
      <c r="HT223" s="58"/>
      <c r="HU223" s="58"/>
      <c r="HV223" s="58"/>
      <c r="HW223" s="58"/>
      <c r="HX223" s="58"/>
      <c r="HY223" s="58"/>
      <c r="HZ223" s="58"/>
      <c r="IA223" s="58"/>
      <c r="IB223" s="58"/>
      <c r="IC223" s="58"/>
      <c r="ID223" s="58"/>
      <c r="IE223" s="58"/>
      <c r="IF223" s="58"/>
      <c r="IG223" s="58"/>
      <c r="IH223" s="58"/>
      <c r="II223" s="58"/>
      <c r="IJ223" s="58"/>
    </row>
    <row r="224" spans="1:244" s="76" customFormat="1" x14ac:dyDescent="0.25">
      <c r="A224" s="55"/>
      <c r="B224" s="58"/>
      <c r="C224" s="59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  <c r="DR224" s="58"/>
      <c r="DS224" s="58"/>
      <c r="DT224" s="58"/>
      <c r="DU224" s="58"/>
      <c r="DV224" s="58"/>
      <c r="DW224" s="58"/>
      <c r="DX224" s="58"/>
      <c r="DY224" s="58"/>
      <c r="DZ224" s="58"/>
      <c r="EA224" s="58"/>
      <c r="EB224" s="58"/>
      <c r="EC224" s="58"/>
      <c r="ED224" s="58"/>
      <c r="EE224" s="58"/>
      <c r="EF224" s="58"/>
      <c r="EG224" s="58"/>
      <c r="EH224" s="58"/>
      <c r="EI224" s="58"/>
      <c r="EJ224" s="58"/>
      <c r="EK224" s="58"/>
      <c r="EL224" s="58"/>
      <c r="EM224" s="58"/>
      <c r="EN224" s="58"/>
      <c r="EO224" s="58"/>
      <c r="EP224" s="58"/>
      <c r="EQ224" s="58"/>
      <c r="ER224" s="58"/>
      <c r="ES224" s="58"/>
      <c r="ET224" s="58"/>
      <c r="EU224" s="58"/>
      <c r="EV224" s="58"/>
      <c r="EW224" s="58"/>
      <c r="EX224" s="58"/>
      <c r="EY224" s="58"/>
      <c r="EZ224" s="58"/>
      <c r="FA224" s="58"/>
      <c r="FB224" s="58"/>
      <c r="FC224" s="58"/>
      <c r="FD224" s="58"/>
      <c r="FE224" s="58"/>
      <c r="FF224" s="58"/>
      <c r="FG224" s="58"/>
      <c r="FH224" s="58"/>
      <c r="FI224" s="58"/>
      <c r="FJ224" s="58"/>
      <c r="FK224" s="58"/>
      <c r="FL224" s="58"/>
      <c r="FM224" s="58"/>
      <c r="FN224" s="58"/>
      <c r="FO224" s="58"/>
      <c r="FP224" s="58"/>
      <c r="FQ224" s="58"/>
      <c r="FR224" s="58"/>
      <c r="FS224" s="58"/>
      <c r="FT224" s="58"/>
      <c r="FU224" s="58"/>
      <c r="FV224" s="58"/>
      <c r="FW224" s="58"/>
      <c r="FX224" s="58"/>
      <c r="FY224" s="58"/>
      <c r="FZ224" s="58"/>
      <c r="GA224" s="58"/>
      <c r="GB224" s="58"/>
      <c r="GC224" s="58"/>
      <c r="GD224" s="58"/>
      <c r="GE224" s="58"/>
      <c r="GF224" s="58"/>
      <c r="GG224" s="58"/>
      <c r="GH224" s="58"/>
      <c r="GI224" s="58"/>
      <c r="GJ224" s="58"/>
      <c r="GK224" s="58"/>
      <c r="GL224" s="58"/>
      <c r="GM224" s="58"/>
      <c r="GN224" s="58"/>
      <c r="GO224" s="58"/>
      <c r="GP224" s="58"/>
      <c r="GQ224" s="58"/>
      <c r="GR224" s="58"/>
      <c r="GS224" s="58"/>
      <c r="GT224" s="58"/>
      <c r="GU224" s="58"/>
      <c r="GV224" s="58"/>
      <c r="GW224" s="58"/>
      <c r="GX224" s="58"/>
      <c r="GY224" s="58"/>
      <c r="GZ224" s="58"/>
      <c r="HA224" s="58"/>
      <c r="HB224" s="58"/>
      <c r="HC224" s="58"/>
      <c r="HD224" s="58"/>
      <c r="HE224" s="58"/>
      <c r="HF224" s="58"/>
      <c r="HG224" s="58"/>
      <c r="HH224" s="58"/>
      <c r="HI224" s="58"/>
      <c r="HJ224" s="58"/>
      <c r="HK224" s="58"/>
      <c r="HL224" s="58"/>
      <c r="HM224" s="58"/>
      <c r="HN224" s="58"/>
      <c r="HO224" s="58"/>
      <c r="HP224" s="58"/>
      <c r="HQ224" s="58"/>
      <c r="HR224" s="58"/>
      <c r="HS224" s="58"/>
      <c r="HT224" s="58"/>
      <c r="HU224" s="58"/>
      <c r="HV224" s="58"/>
      <c r="HW224" s="58"/>
      <c r="HX224" s="58"/>
      <c r="HY224" s="58"/>
      <c r="HZ224" s="58"/>
      <c r="IA224" s="58"/>
      <c r="IB224" s="58"/>
      <c r="IC224" s="58"/>
      <c r="ID224" s="58"/>
      <c r="IE224" s="58"/>
      <c r="IF224" s="58"/>
      <c r="IG224" s="58"/>
      <c r="IH224" s="58"/>
      <c r="II224" s="58"/>
      <c r="IJ224" s="58"/>
    </row>
    <row r="225" spans="1:244" s="76" customFormat="1" x14ac:dyDescent="0.25">
      <c r="A225" s="55"/>
      <c r="B225" s="58"/>
      <c r="C225" s="59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  <c r="DR225" s="58"/>
      <c r="DS225" s="58"/>
      <c r="DT225" s="58"/>
      <c r="DU225" s="58"/>
      <c r="DV225" s="58"/>
      <c r="DW225" s="58"/>
      <c r="DX225" s="58"/>
      <c r="DY225" s="58"/>
      <c r="DZ225" s="58"/>
      <c r="EA225" s="58"/>
      <c r="EB225" s="58"/>
      <c r="EC225" s="58"/>
      <c r="ED225" s="58"/>
      <c r="EE225" s="58"/>
      <c r="EF225" s="58"/>
      <c r="EG225" s="58"/>
      <c r="EH225" s="58"/>
      <c r="EI225" s="58"/>
      <c r="EJ225" s="58"/>
      <c r="EK225" s="58"/>
      <c r="EL225" s="58"/>
      <c r="EM225" s="58"/>
      <c r="EN225" s="58"/>
      <c r="EO225" s="58"/>
      <c r="EP225" s="58"/>
      <c r="EQ225" s="58"/>
      <c r="ER225" s="58"/>
      <c r="ES225" s="58"/>
      <c r="ET225" s="58"/>
      <c r="EU225" s="58"/>
      <c r="EV225" s="58"/>
      <c r="EW225" s="58"/>
      <c r="EX225" s="58"/>
      <c r="EY225" s="58"/>
      <c r="EZ225" s="58"/>
      <c r="FA225" s="58"/>
      <c r="FB225" s="58"/>
      <c r="FC225" s="58"/>
      <c r="FD225" s="58"/>
      <c r="FE225" s="58"/>
      <c r="FF225" s="58"/>
      <c r="FG225" s="58"/>
      <c r="FH225" s="58"/>
      <c r="FI225" s="58"/>
      <c r="FJ225" s="58"/>
      <c r="FK225" s="58"/>
      <c r="FL225" s="58"/>
      <c r="FM225" s="58"/>
      <c r="FN225" s="58"/>
      <c r="FO225" s="58"/>
      <c r="FP225" s="58"/>
      <c r="FQ225" s="58"/>
      <c r="FR225" s="58"/>
      <c r="FS225" s="58"/>
      <c r="FT225" s="58"/>
      <c r="FU225" s="58"/>
      <c r="FV225" s="58"/>
      <c r="FW225" s="58"/>
      <c r="FX225" s="58"/>
      <c r="FY225" s="58"/>
      <c r="FZ225" s="58"/>
      <c r="GA225" s="58"/>
      <c r="GB225" s="58"/>
      <c r="GC225" s="58"/>
      <c r="GD225" s="58"/>
      <c r="GE225" s="58"/>
      <c r="GF225" s="58"/>
      <c r="GG225" s="58"/>
      <c r="GH225" s="58"/>
      <c r="GI225" s="58"/>
      <c r="GJ225" s="58"/>
      <c r="GK225" s="58"/>
      <c r="GL225" s="58"/>
      <c r="GM225" s="58"/>
      <c r="GN225" s="58"/>
      <c r="GO225" s="58"/>
      <c r="GP225" s="58"/>
      <c r="GQ225" s="58"/>
      <c r="GR225" s="58"/>
      <c r="GS225" s="58"/>
      <c r="GT225" s="58"/>
      <c r="GU225" s="58"/>
      <c r="GV225" s="58"/>
      <c r="GW225" s="58"/>
      <c r="GX225" s="58"/>
      <c r="GY225" s="58"/>
      <c r="GZ225" s="58"/>
      <c r="HA225" s="58"/>
      <c r="HB225" s="58"/>
      <c r="HC225" s="58"/>
      <c r="HD225" s="58"/>
      <c r="HE225" s="58"/>
      <c r="HF225" s="58"/>
      <c r="HG225" s="58"/>
      <c r="HH225" s="58"/>
      <c r="HI225" s="58"/>
      <c r="HJ225" s="58"/>
      <c r="HK225" s="58"/>
      <c r="HL225" s="58"/>
      <c r="HM225" s="58"/>
      <c r="HN225" s="58"/>
      <c r="HO225" s="58"/>
      <c r="HP225" s="58"/>
      <c r="HQ225" s="58"/>
      <c r="HR225" s="58"/>
      <c r="HS225" s="58"/>
      <c r="HT225" s="58"/>
      <c r="HU225" s="58"/>
      <c r="HV225" s="58"/>
      <c r="HW225" s="58"/>
      <c r="HX225" s="58"/>
      <c r="HY225" s="58"/>
      <c r="HZ225" s="58"/>
      <c r="IA225" s="58"/>
      <c r="IB225" s="58"/>
      <c r="IC225" s="58"/>
      <c r="ID225" s="58"/>
      <c r="IE225" s="58"/>
      <c r="IF225" s="58"/>
      <c r="IG225" s="58"/>
      <c r="IH225" s="58"/>
      <c r="II225" s="58"/>
      <c r="IJ225" s="58"/>
    </row>
    <row r="226" spans="1:244" s="76" customFormat="1" x14ac:dyDescent="0.25">
      <c r="A226" s="55"/>
      <c r="B226" s="58"/>
      <c r="C226" s="59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8"/>
      <c r="DZ226" s="58"/>
      <c r="EA226" s="58"/>
      <c r="EB226" s="58"/>
      <c r="EC226" s="58"/>
      <c r="ED226" s="58"/>
      <c r="EE226" s="58"/>
      <c r="EF226" s="58"/>
      <c r="EG226" s="58"/>
      <c r="EH226" s="58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  <c r="EV226" s="58"/>
      <c r="EW226" s="58"/>
      <c r="EX226" s="58"/>
      <c r="EY226" s="58"/>
      <c r="EZ226" s="58"/>
      <c r="FA226" s="58"/>
      <c r="FB226" s="58"/>
      <c r="FC226" s="58"/>
      <c r="FD226" s="58"/>
      <c r="FE226" s="58"/>
      <c r="FF226" s="58"/>
      <c r="FG226" s="58"/>
      <c r="FH226" s="58"/>
      <c r="FI226" s="58"/>
      <c r="FJ226" s="58"/>
      <c r="FK226" s="58"/>
      <c r="FL226" s="58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8"/>
      <c r="FY226" s="58"/>
      <c r="FZ226" s="58"/>
      <c r="GA226" s="58"/>
      <c r="GB226" s="58"/>
      <c r="GC226" s="58"/>
      <c r="GD226" s="58"/>
      <c r="GE226" s="58"/>
      <c r="GF226" s="58"/>
      <c r="GG226" s="58"/>
      <c r="GH226" s="58"/>
      <c r="GI226" s="58"/>
      <c r="GJ226" s="58"/>
      <c r="GK226" s="58"/>
      <c r="GL226" s="58"/>
      <c r="GM226" s="58"/>
      <c r="GN226" s="58"/>
      <c r="GO226" s="58"/>
      <c r="GP226" s="58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8"/>
      <c r="HB226" s="58"/>
      <c r="HC226" s="58"/>
      <c r="HD226" s="58"/>
      <c r="HE226" s="58"/>
      <c r="HF226" s="58"/>
      <c r="HG226" s="58"/>
      <c r="HH226" s="58"/>
      <c r="HI226" s="58"/>
      <c r="HJ226" s="58"/>
      <c r="HK226" s="58"/>
      <c r="HL226" s="58"/>
      <c r="HM226" s="58"/>
      <c r="HN226" s="58"/>
      <c r="HO226" s="58"/>
      <c r="HP226" s="58"/>
      <c r="HQ226" s="58"/>
      <c r="HR226" s="58"/>
      <c r="HS226" s="58"/>
      <c r="HT226" s="58"/>
      <c r="HU226" s="58"/>
      <c r="HV226" s="58"/>
      <c r="HW226" s="58"/>
      <c r="HX226" s="58"/>
      <c r="HY226" s="58"/>
      <c r="HZ226" s="58"/>
      <c r="IA226" s="58"/>
      <c r="IB226" s="58"/>
      <c r="IC226" s="58"/>
      <c r="ID226" s="58"/>
      <c r="IE226" s="58"/>
      <c r="IF226" s="58"/>
      <c r="IG226" s="58"/>
      <c r="IH226" s="58"/>
      <c r="II226" s="58"/>
      <c r="IJ226" s="58"/>
    </row>
    <row r="227" spans="1:244" s="76" customFormat="1" x14ac:dyDescent="0.25">
      <c r="A227" s="55"/>
      <c r="B227" s="58"/>
      <c r="C227" s="59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8"/>
      <c r="FD227" s="58"/>
      <c r="FE227" s="58"/>
      <c r="FF227" s="58"/>
      <c r="FG227" s="58"/>
      <c r="FH227" s="58"/>
      <c r="FI227" s="58"/>
      <c r="FJ227" s="58"/>
      <c r="FK227" s="58"/>
      <c r="FL227" s="58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8"/>
      <c r="GH227" s="58"/>
      <c r="GI227" s="58"/>
      <c r="GJ227" s="58"/>
      <c r="GK227" s="58"/>
      <c r="GL227" s="58"/>
      <c r="GM227" s="58"/>
      <c r="GN227" s="58"/>
      <c r="GO227" s="58"/>
      <c r="GP227" s="58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  <c r="HH227" s="58"/>
      <c r="HI227" s="58"/>
      <c r="HJ227" s="58"/>
      <c r="HK227" s="58"/>
      <c r="HL227" s="58"/>
      <c r="HM227" s="58"/>
      <c r="HN227" s="58"/>
      <c r="HO227" s="58"/>
      <c r="HP227" s="58"/>
      <c r="HQ227" s="58"/>
      <c r="HR227" s="58"/>
      <c r="HS227" s="58"/>
      <c r="HT227" s="58"/>
      <c r="HU227" s="58"/>
      <c r="HV227" s="58"/>
      <c r="HW227" s="58"/>
      <c r="HX227" s="58"/>
      <c r="HY227" s="58"/>
      <c r="HZ227" s="58"/>
      <c r="IA227" s="58"/>
      <c r="IB227" s="58"/>
      <c r="IC227" s="58"/>
      <c r="ID227" s="58"/>
      <c r="IE227" s="58"/>
      <c r="IF227" s="58"/>
      <c r="IG227" s="58"/>
      <c r="IH227" s="58"/>
      <c r="II227" s="58"/>
      <c r="IJ227" s="58"/>
    </row>
    <row r="228" spans="1:244" s="76" customFormat="1" x14ac:dyDescent="0.25">
      <c r="A228" s="55"/>
      <c r="B228" s="58"/>
      <c r="C228" s="59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8"/>
      <c r="DZ228" s="58"/>
      <c r="EA228" s="58"/>
      <c r="EB228" s="58"/>
      <c r="EC228" s="58"/>
      <c r="ED228" s="58"/>
      <c r="EE228" s="58"/>
      <c r="EF228" s="58"/>
      <c r="EG228" s="58"/>
      <c r="EH228" s="58"/>
      <c r="EI228" s="58"/>
      <c r="EJ228" s="58"/>
      <c r="EK228" s="58"/>
      <c r="EL228" s="58"/>
      <c r="EM228" s="58"/>
      <c r="EN228" s="58"/>
      <c r="EO228" s="58"/>
      <c r="EP228" s="58"/>
      <c r="EQ228" s="58"/>
      <c r="ER228" s="58"/>
      <c r="ES228" s="58"/>
      <c r="ET228" s="58"/>
      <c r="EU228" s="58"/>
      <c r="EV228" s="58"/>
      <c r="EW228" s="58"/>
      <c r="EX228" s="58"/>
      <c r="EY228" s="58"/>
      <c r="EZ228" s="58"/>
      <c r="FA228" s="58"/>
      <c r="FB228" s="58"/>
      <c r="FC228" s="58"/>
      <c r="FD228" s="58"/>
      <c r="FE228" s="58"/>
      <c r="FF228" s="58"/>
      <c r="FG228" s="58"/>
      <c r="FH228" s="58"/>
      <c r="FI228" s="58"/>
      <c r="FJ228" s="58"/>
      <c r="FK228" s="58"/>
      <c r="FL228" s="58"/>
      <c r="FM228" s="58"/>
      <c r="FN228" s="58"/>
      <c r="FO228" s="58"/>
      <c r="FP228" s="58"/>
      <c r="FQ228" s="58"/>
      <c r="FR228" s="58"/>
      <c r="FS228" s="58"/>
      <c r="FT228" s="58"/>
      <c r="FU228" s="58"/>
      <c r="FV228" s="58"/>
      <c r="FW228" s="58"/>
      <c r="FX228" s="58"/>
      <c r="FY228" s="58"/>
      <c r="FZ228" s="58"/>
      <c r="GA228" s="58"/>
      <c r="GB228" s="58"/>
      <c r="GC228" s="58"/>
      <c r="GD228" s="58"/>
      <c r="GE228" s="58"/>
      <c r="GF228" s="58"/>
      <c r="GG228" s="58"/>
      <c r="GH228" s="58"/>
      <c r="GI228" s="58"/>
      <c r="GJ228" s="58"/>
      <c r="GK228" s="58"/>
      <c r="GL228" s="58"/>
      <c r="GM228" s="58"/>
      <c r="GN228" s="58"/>
      <c r="GO228" s="58"/>
      <c r="GP228" s="58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8"/>
      <c r="HB228" s="58"/>
      <c r="HC228" s="58"/>
      <c r="HD228" s="58"/>
      <c r="HE228" s="58"/>
      <c r="HF228" s="58"/>
      <c r="HG228" s="58"/>
      <c r="HH228" s="58"/>
      <c r="HI228" s="58"/>
      <c r="HJ228" s="58"/>
      <c r="HK228" s="58"/>
      <c r="HL228" s="58"/>
      <c r="HM228" s="58"/>
      <c r="HN228" s="58"/>
      <c r="HO228" s="58"/>
      <c r="HP228" s="58"/>
      <c r="HQ228" s="58"/>
      <c r="HR228" s="58"/>
      <c r="HS228" s="58"/>
      <c r="HT228" s="58"/>
      <c r="HU228" s="58"/>
      <c r="HV228" s="58"/>
      <c r="HW228" s="58"/>
      <c r="HX228" s="58"/>
      <c r="HY228" s="58"/>
      <c r="HZ228" s="58"/>
      <c r="IA228" s="58"/>
      <c r="IB228" s="58"/>
      <c r="IC228" s="58"/>
      <c r="ID228" s="58"/>
      <c r="IE228" s="58"/>
      <c r="IF228" s="58"/>
      <c r="IG228" s="58"/>
      <c r="IH228" s="58"/>
      <c r="II228" s="58"/>
      <c r="IJ228" s="58"/>
    </row>
    <row r="229" spans="1:244" s="76" customFormat="1" x14ac:dyDescent="0.25">
      <c r="A229" s="55"/>
      <c r="B229" s="58"/>
      <c r="C229" s="59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8"/>
      <c r="DZ229" s="58"/>
      <c r="EA229" s="58"/>
      <c r="EB229" s="58"/>
      <c r="EC229" s="58"/>
      <c r="ED229" s="58"/>
      <c r="EE229" s="58"/>
      <c r="EF229" s="58"/>
      <c r="EG229" s="58"/>
      <c r="EH229" s="58"/>
      <c r="EI229" s="58"/>
      <c r="EJ229" s="58"/>
      <c r="EK229" s="58"/>
      <c r="EL229" s="58"/>
      <c r="EM229" s="58"/>
      <c r="EN229" s="58"/>
      <c r="EO229" s="58"/>
      <c r="EP229" s="58"/>
      <c r="EQ229" s="58"/>
      <c r="ER229" s="58"/>
      <c r="ES229" s="58"/>
      <c r="ET229" s="58"/>
      <c r="EU229" s="58"/>
      <c r="EV229" s="58"/>
      <c r="EW229" s="58"/>
      <c r="EX229" s="58"/>
      <c r="EY229" s="58"/>
      <c r="EZ229" s="58"/>
      <c r="FA229" s="58"/>
      <c r="FB229" s="58"/>
      <c r="FC229" s="58"/>
      <c r="FD229" s="58"/>
      <c r="FE229" s="58"/>
      <c r="FF229" s="58"/>
      <c r="FG229" s="58"/>
      <c r="FH229" s="58"/>
      <c r="FI229" s="58"/>
      <c r="FJ229" s="58"/>
      <c r="FK229" s="58"/>
      <c r="FL229" s="58"/>
      <c r="FM229" s="58"/>
      <c r="FN229" s="58"/>
      <c r="FO229" s="58"/>
      <c r="FP229" s="58"/>
      <c r="FQ229" s="58"/>
      <c r="FR229" s="58"/>
      <c r="FS229" s="58"/>
      <c r="FT229" s="58"/>
      <c r="FU229" s="58"/>
      <c r="FV229" s="58"/>
      <c r="FW229" s="58"/>
      <c r="FX229" s="58"/>
      <c r="FY229" s="58"/>
      <c r="FZ229" s="58"/>
      <c r="GA229" s="58"/>
      <c r="GB229" s="58"/>
      <c r="GC229" s="58"/>
      <c r="GD229" s="58"/>
      <c r="GE229" s="58"/>
      <c r="GF229" s="58"/>
      <c r="GG229" s="58"/>
      <c r="GH229" s="58"/>
      <c r="GI229" s="58"/>
      <c r="GJ229" s="58"/>
      <c r="GK229" s="58"/>
      <c r="GL229" s="58"/>
      <c r="GM229" s="58"/>
      <c r="GN229" s="58"/>
      <c r="GO229" s="58"/>
      <c r="GP229" s="58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8"/>
      <c r="HB229" s="58"/>
      <c r="HC229" s="58"/>
      <c r="HD229" s="58"/>
      <c r="HE229" s="58"/>
      <c r="HF229" s="58"/>
      <c r="HG229" s="58"/>
      <c r="HH229" s="58"/>
      <c r="HI229" s="58"/>
      <c r="HJ229" s="58"/>
      <c r="HK229" s="58"/>
      <c r="HL229" s="58"/>
      <c r="HM229" s="58"/>
      <c r="HN229" s="58"/>
      <c r="HO229" s="58"/>
      <c r="HP229" s="58"/>
      <c r="HQ229" s="58"/>
      <c r="HR229" s="58"/>
      <c r="HS229" s="58"/>
      <c r="HT229" s="58"/>
      <c r="HU229" s="58"/>
      <c r="HV229" s="58"/>
      <c r="HW229" s="58"/>
      <c r="HX229" s="58"/>
      <c r="HY229" s="58"/>
      <c r="HZ229" s="58"/>
      <c r="IA229" s="58"/>
      <c r="IB229" s="58"/>
      <c r="IC229" s="58"/>
      <c r="ID229" s="58"/>
      <c r="IE229" s="58"/>
      <c r="IF229" s="58"/>
      <c r="IG229" s="58"/>
      <c r="IH229" s="58"/>
      <c r="II229" s="58"/>
      <c r="IJ229" s="58"/>
    </row>
    <row r="230" spans="1:244" s="76" customFormat="1" x14ac:dyDescent="0.25">
      <c r="A230" s="55"/>
      <c r="B230" s="58"/>
      <c r="C230" s="59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  <c r="EG230" s="58"/>
      <c r="EH230" s="58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8"/>
      <c r="FD230" s="58"/>
      <c r="FE230" s="58"/>
      <c r="FF230" s="58"/>
      <c r="FG230" s="58"/>
      <c r="FH230" s="58"/>
      <c r="FI230" s="58"/>
      <c r="FJ230" s="58"/>
      <c r="FK230" s="58"/>
      <c r="FL230" s="58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  <c r="HI230" s="58"/>
      <c r="HJ230" s="58"/>
      <c r="HK230" s="58"/>
      <c r="HL230" s="58"/>
      <c r="HM230" s="58"/>
      <c r="HN230" s="58"/>
      <c r="HO230" s="58"/>
      <c r="HP230" s="58"/>
      <c r="HQ230" s="58"/>
      <c r="HR230" s="58"/>
      <c r="HS230" s="58"/>
      <c r="HT230" s="58"/>
      <c r="HU230" s="58"/>
      <c r="HV230" s="58"/>
      <c r="HW230" s="58"/>
      <c r="HX230" s="58"/>
      <c r="HY230" s="58"/>
      <c r="HZ230" s="58"/>
      <c r="IA230" s="58"/>
      <c r="IB230" s="58"/>
      <c r="IC230" s="58"/>
      <c r="ID230" s="58"/>
      <c r="IE230" s="58"/>
      <c r="IF230" s="58"/>
      <c r="IG230" s="58"/>
      <c r="IH230" s="58"/>
      <c r="II230" s="58"/>
      <c r="IJ230" s="58"/>
    </row>
    <row r="231" spans="1:244" s="76" customFormat="1" x14ac:dyDescent="0.25">
      <c r="A231" s="55"/>
      <c r="B231" s="58"/>
      <c r="C231" s="59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  <c r="EG231" s="58"/>
      <c r="EH231" s="58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8"/>
      <c r="FD231" s="58"/>
      <c r="FE231" s="58"/>
      <c r="FF231" s="58"/>
      <c r="FG231" s="58"/>
      <c r="FH231" s="58"/>
      <c r="FI231" s="58"/>
      <c r="FJ231" s="58"/>
      <c r="FK231" s="58"/>
      <c r="FL231" s="58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8"/>
      <c r="FZ231" s="58"/>
      <c r="GA231" s="58"/>
      <c r="GB231" s="58"/>
      <c r="GC231" s="58"/>
      <c r="GD231" s="58"/>
      <c r="GE231" s="58"/>
      <c r="GF231" s="58"/>
      <c r="GG231" s="58"/>
      <c r="GH231" s="58"/>
      <c r="GI231" s="58"/>
      <c r="GJ231" s="58"/>
      <c r="GK231" s="58"/>
      <c r="GL231" s="58"/>
      <c r="GM231" s="58"/>
      <c r="GN231" s="58"/>
      <c r="GO231" s="58"/>
      <c r="GP231" s="58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8"/>
      <c r="HB231" s="58"/>
      <c r="HC231" s="58"/>
      <c r="HD231" s="58"/>
      <c r="HE231" s="58"/>
      <c r="HF231" s="58"/>
      <c r="HG231" s="58"/>
      <c r="HH231" s="58"/>
      <c r="HI231" s="58"/>
      <c r="HJ231" s="58"/>
      <c r="HK231" s="58"/>
      <c r="HL231" s="58"/>
      <c r="HM231" s="58"/>
      <c r="HN231" s="58"/>
      <c r="HO231" s="58"/>
      <c r="HP231" s="58"/>
      <c r="HQ231" s="58"/>
      <c r="HR231" s="58"/>
      <c r="HS231" s="58"/>
      <c r="HT231" s="58"/>
      <c r="HU231" s="58"/>
      <c r="HV231" s="58"/>
      <c r="HW231" s="58"/>
      <c r="HX231" s="58"/>
      <c r="HY231" s="58"/>
      <c r="HZ231" s="58"/>
      <c r="IA231" s="58"/>
      <c r="IB231" s="58"/>
      <c r="IC231" s="58"/>
      <c r="ID231" s="58"/>
      <c r="IE231" s="58"/>
      <c r="IF231" s="58"/>
      <c r="IG231" s="58"/>
      <c r="IH231" s="58"/>
      <c r="II231" s="58"/>
      <c r="IJ231" s="58"/>
    </row>
    <row r="232" spans="1:244" s="76" customFormat="1" x14ac:dyDescent="0.25">
      <c r="A232" s="55"/>
      <c r="B232" s="58"/>
      <c r="C232" s="59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8"/>
      <c r="DZ232" s="58"/>
      <c r="EA232" s="58"/>
      <c r="EB232" s="58"/>
      <c r="EC232" s="58"/>
      <c r="ED232" s="58"/>
      <c r="EE232" s="58"/>
      <c r="EF232" s="58"/>
      <c r="EG232" s="58"/>
      <c r="EH232" s="58"/>
      <c r="EI232" s="58"/>
      <c r="EJ232" s="58"/>
      <c r="EK232" s="58"/>
      <c r="EL232" s="58"/>
      <c r="EM232" s="58"/>
      <c r="EN232" s="58"/>
      <c r="EO232" s="58"/>
      <c r="EP232" s="58"/>
      <c r="EQ232" s="58"/>
      <c r="ER232" s="58"/>
      <c r="ES232" s="58"/>
      <c r="ET232" s="58"/>
      <c r="EU232" s="58"/>
      <c r="EV232" s="58"/>
      <c r="EW232" s="58"/>
      <c r="EX232" s="58"/>
      <c r="EY232" s="58"/>
      <c r="EZ232" s="58"/>
      <c r="FA232" s="58"/>
      <c r="FB232" s="58"/>
      <c r="FC232" s="58"/>
      <c r="FD232" s="58"/>
      <c r="FE232" s="58"/>
      <c r="FF232" s="58"/>
      <c r="FG232" s="58"/>
      <c r="FH232" s="58"/>
      <c r="FI232" s="58"/>
      <c r="FJ232" s="58"/>
      <c r="FK232" s="58"/>
      <c r="FL232" s="58"/>
      <c r="FM232" s="58"/>
      <c r="FN232" s="58"/>
      <c r="FO232" s="58"/>
      <c r="FP232" s="58"/>
      <c r="FQ232" s="58"/>
      <c r="FR232" s="58"/>
      <c r="FS232" s="58"/>
      <c r="FT232" s="58"/>
      <c r="FU232" s="58"/>
      <c r="FV232" s="58"/>
      <c r="FW232" s="58"/>
      <c r="FX232" s="58"/>
      <c r="FY232" s="58"/>
      <c r="FZ232" s="58"/>
      <c r="GA232" s="58"/>
      <c r="GB232" s="58"/>
      <c r="GC232" s="58"/>
      <c r="GD232" s="58"/>
      <c r="GE232" s="58"/>
      <c r="GF232" s="58"/>
      <c r="GG232" s="58"/>
      <c r="GH232" s="58"/>
      <c r="GI232" s="58"/>
      <c r="GJ232" s="58"/>
      <c r="GK232" s="58"/>
      <c r="GL232" s="58"/>
      <c r="GM232" s="58"/>
      <c r="GN232" s="58"/>
      <c r="GO232" s="58"/>
      <c r="GP232" s="58"/>
      <c r="GQ232" s="58"/>
      <c r="GR232" s="58"/>
      <c r="GS232" s="58"/>
      <c r="GT232" s="58"/>
      <c r="GU232" s="58"/>
      <c r="GV232" s="58"/>
      <c r="GW232" s="58"/>
      <c r="GX232" s="58"/>
      <c r="GY232" s="58"/>
      <c r="GZ232" s="58"/>
      <c r="HA232" s="58"/>
      <c r="HB232" s="58"/>
      <c r="HC232" s="58"/>
      <c r="HD232" s="58"/>
      <c r="HE232" s="58"/>
      <c r="HF232" s="58"/>
      <c r="HG232" s="58"/>
      <c r="HH232" s="58"/>
      <c r="HI232" s="58"/>
      <c r="HJ232" s="58"/>
      <c r="HK232" s="58"/>
      <c r="HL232" s="58"/>
      <c r="HM232" s="58"/>
      <c r="HN232" s="58"/>
      <c r="HO232" s="58"/>
      <c r="HP232" s="58"/>
      <c r="HQ232" s="58"/>
      <c r="HR232" s="58"/>
      <c r="HS232" s="58"/>
      <c r="HT232" s="58"/>
      <c r="HU232" s="58"/>
      <c r="HV232" s="58"/>
      <c r="HW232" s="58"/>
      <c r="HX232" s="58"/>
      <c r="HY232" s="58"/>
      <c r="HZ232" s="58"/>
      <c r="IA232" s="58"/>
      <c r="IB232" s="58"/>
      <c r="IC232" s="58"/>
      <c r="ID232" s="58"/>
      <c r="IE232" s="58"/>
      <c r="IF232" s="58"/>
      <c r="IG232" s="58"/>
      <c r="IH232" s="58"/>
      <c r="II232" s="58"/>
      <c r="IJ232" s="58"/>
    </row>
    <row r="233" spans="1:244" s="76" customFormat="1" x14ac:dyDescent="0.25">
      <c r="A233" s="55"/>
      <c r="B233" s="58"/>
      <c r="C233" s="59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8"/>
      <c r="CV233" s="58"/>
      <c r="CW233" s="58"/>
      <c r="CX233" s="58"/>
      <c r="CY233" s="58"/>
      <c r="CZ233" s="58"/>
      <c r="DA233" s="58"/>
      <c r="DB233" s="58"/>
      <c r="DC233" s="58"/>
      <c r="DD233" s="58"/>
      <c r="DE233" s="58"/>
      <c r="DF233" s="58"/>
      <c r="DG233" s="58"/>
      <c r="DH233" s="58"/>
      <c r="DI233" s="58"/>
      <c r="DJ233" s="58"/>
      <c r="DK233" s="58"/>
      <c r="DL233" s="58"/>
      <c r="DM233" s="58"/>
      <c r="DN233" s="58"/>
      <c r="DO233" s="58"/>
      <c r="DP233" s="58"/>
      <c r="DQ233" s="58"/>
      <c r="DR233" s="58"/>
      <c r="DS233" s="58"/>
      <c r="DT233" s="58"/>
      <c r="DU233" s="58"/>
      <c r="DV233" s="58"/>
      <c r="DW233" s="58"/>
      <c r="DX233" s="58"/>
      <c r="DY233" s="58"/>
      <c r="DZ233" s="58"/>
      <c r="EA233" s="58"/>
      <c r="EB233" s="58"/>
      <c r="EC233" s="58"/>
      <c r="ED233" s="58"/>
      <c r="EE233" s="58"/>
      <c r="EF233" s="58"/>
      <c r="EG233" s="58"/>
      <c r="EH233" s="58"/>
      <c r="EI233" s="58"/>
      <c r="EJ233" s="58"/>
      <c r="EK233" s="58"/>
      <c r="EL233" s="58"/>
      <c r="EM233" s="58"/>
      <c r="EN233" s="58"/>
      <c r="EO233" s="58"/>
      <c r="EP233" s="58"/>
      <c r="EQ233" s="58"/>
      <c r="ER233" s="58"/>
      <c r="ES233" s="58"/>
      <c r="ET233" s="58"/>
      <c r="EU233" s="58"/>
      <c r="EV233" s="58"/>
      <c r="EW233" s="58"/>
      <c r="EX233" s="58"/>
      <c r="EY233" s="58"/>
      <c r="EZ233" s="58"/>
      <c r="FA233" s="58"/>
      <c r="FB233" s="58"/>
      <c r="FC233" s="58"/>
      <c r="FD233" s="58"/>
      <c r="FE233" s="58"/>
      <c r="FF233" s="58"/>
      <c r="FG233" s="58"/>
      <c r="FH233" s="58"/>
      <c r="FI233" s="58"/>
      <c r="FJ233" s="58"/>
      <c r="FK233" s="58"/>
      <c r="FL233" s="58"/>
      <c r="FM233" s="58"/>
      <c r="FN233" s="58"/>
      <c r="FO233" s="58"/>
      <c r="FP233" s="58"/>
      <c r="FQ233" s="58"/>
      <c r="FR233" s="58"/>
      <c r="FS233" s="58"/>
      <c r="FT233" s="58"/>
      <c r="FU233" s="58"/>
      <c r="FV233" s="58"/>
      <c r="FW233" s="58"/>
      <c r="FX233" s="58"/>
      <c r="FY233" s="58"/>
      <c r="FZ233" s="58"/>
      <c r="GA233" s="58"/>
      <c r="GB233" s="58"/>
      <c r="GC233" s="58"/>
      <c r="GD233" s="58"/>
      <c r="GE233" s="58"/>
      <c r="GF233" s="58"/>
      <c r="GG233" s="58"/>
      <c r="GH233" s="58"/>
      <c r="GI233" s="58"/>
      <c r="GJ233" s="58"/>
      <c r="GK233" s="58"/>
      <c r="GL233" s="58"/>
      <c r="GM233" s="58"/>
      <c r="GN233" s="58"/>
      <c r="GO233" s="58"/>
      <c r="GP233" s="58"/>
      <c r="GQ233" s="58"/>
      <c r="GR233" s="58"/>
      <c r="GS233" s="58"/>
      <c r="GT233" s="58"/>
      <c r="GU233" s="58"/>
      <c r="GV233" s="58"/>
      <c r="GW233" s="58"/>
      <c r="GX233" s="58"/>
      <c r="GY233" s="58"/>
      <c r="GZ233" s="58"/>
      <c r="HA233" s="58"/>
      <c r="HB233" s="58"/>
      <c r="HC233" s="58"/>
      <c r="HD233" s="58"/>
      <c r="HE233" s="58"/>
      <c r="HF233" s="58"/>
      <c r="HG233" s="58"/>
      <c r="HH233" s="58"/>
      <c r="HI233" s="58"/>
      <c r="HJ233" s="58"/>
      <c r="HK233" s="58"/>
      <c r="HL233" s="58"/>
      <c r="HM233" s="58"/>
      <c r="HN233" s="58"/>
      <c r="HO233" s="58"/>
      <c r="HP233" s="58"/>
      <c r="HQ233" s="58"/>
      <c r="HR233" s="58"/>
      <c r="HS233" s="58"/>
      <c r="HT233" s="58"/>
      <c r="HU233" s="58"/>
      <c r="HV233" s="58"/>
      <c r="HW233" s="58"/>
      <c r="HX233" s="58"/>
      <c r="HY233" s="58"/>
      <c r="HZ233" s="58"/>
      <c r="IA233" s="58"/>
      <c r="IB233" s="58"/>
      <c r="IC233" s="58"/>
      <c r="ID233" s="58"/>
      <c r="IE233" s="58"/>
      <c r="IF233" s="58"/>
      <c r="IG233" s="58"/>
      <c r="IH233" s="58"/>
      <c r="II233" s="58"/>
      <c r="IJ233" s="58"/>
    </row>
    <row r="234" spans="1:244" s="76" customFormat="1" x14ac:dyDescent="0.25">
      <c r="A234" s="55"/>
      <c r="B234" s="58"/>
      <c r="C234" s="59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/>
      <c r="CM234" s="58"/>
      <c r="CN234" s="58"/>
      <c r="CO234" s="58"/>
      <c r="CP234" s="58"/>
      <c r="CQ234" s="58"/>
      <c r="CR234" s="58"/>
      <c r="CS234" s="58"/>
      <c r="CT234" s="58"/>
      <c r="CU234" s="58"/>
      <c r="CV234" s="58"/>
      <c r="CW234" s="58"/>
      <c r="CX234" s="58"/>
      <c r="CY234" s="58"/>
      <c r="CZ234" s="58"/>
      <c r="DA234" s="58"/>
      <c r="DB234" s="58"/>
      <c r="DC234" s="58"/>
      <c r="DD234" s="58"/>
      <c r="DE234" s="58"/>
      <c r="DF234" s="58"/>
      <c r="DG234" s="58"/>
      <c r="DH234" s="58"/>
      <c r="DI234" s="58"/>
      <c r="DJ234" s="58"/>
      <c r="DK234" s="58"/>
      <c r="DL234" s="58"/>
      <c r="DM234" s="58"/>
      <c r="DN234" s="58"/>
      <c r="DO234" s="58"/>
      <c r="DP234" s="58"/>
      <c r="DQ234" s="58"/>
      <c r="DR234" s="58"/>
      <c r="DS234" s="58"/>
      <c r="DT234" s="58"/>
      <c r="DU234" s="58"/>
      <c r="DV234" s="58"/>
      <c r="DW234" s="58"/>
      <c r="DX234" s="58"/>
      <c r="DY234" s="58"/>
      <c r="DZ234" s="58"/>
      <c r="EA234" s="58"/>
      <c r="EB234" s="58"/>
      <c r="EC234" s="58"/>
      <c r="ED234" s="58"/>
      <c r="EE234" s="58"/>
      <c r="EF234" s="58"/>
      <c r="EG234" s="58"/>
      <c r="EH234" s="58"/>
      <c r="EI234" s="58"/>
      <c r="EJ234" s="58"/>
      <c r="EK234" s="58"/>
      <c r="EL234" s="58"/>
      <c r="EM234" s="58"/>
      <c r="EN234" s="58"/>
      <c r="EO234" s="58"/>
      <c r="EP234" s="58"/>
      <c r="EQ234" s="58"/>
      <c r="ER234" s="58"/>
      <c r="ES234" s="58"/>
      <c r="ET234" s="58"/>
      <c r="EU234" s="58"/>
      <c r="EV234" s="58"/>
      <c r="EW234" s="58"/>
      <c r="EX234" s="58"/>
      <c r="EY234" s="58"/>
      <c r="EZ234" s="58"/>
      <c r="FA234" s="58"/>
      <c r="FB234" s="58"/>
      <c r="FC234" s="58"/>
      <c r="FD234" s="58"/>
      <c r="FE234" s="58"/>
      <c r="FF234" s="58"/>
      <c r="FG234" s="58"/>
      <c r="FH234" s="58"/>
      <c r="FI234" s="58"/>
      <c r="FJ234" s="58"/>
      <c r="FK234" s="58"/>
      <c r="FL234" s="58"/>
      <c r="FM234" s="58"/>
      <c r="FN234" s="58"/>
      <c r="FO234" s="58"/>
      <c r="FP234" s="58"/>
      <c r="FQ234" s="58"/>
      <c r="FR234" s="58"/>
      <c r="FS234" s="58"/>
      <c r="FT234" s="58"/>
      <c r="FU234" s="58"/>
      <c r="FV234" s="58"/>
      <c r="FW234" s="58"/>
      <c r="FX234" s="58"/>
      <c r="FY234" s="58"/>
      <c r="FZ234" s="58"/>
      <c r="GA234" s="58"/>
      <c r="GB234" s="58"/>
      <c r="GC234" s="58"/>
      <c r="GD234" s="58"/>
      <c r="GE234" s="58"/>
      <c r="GF234" s="58"/>
      <c r="GG234" s="58"/>
      <c r="GH234" s="58"/>
      <c r="GI234" s="58"/>
      <c r="GJ234" s="58"/>
      <c r="GK234" s="58"/>
      <c r="GL234" s="58"/>
      <c r="GM234" s="58"/>
      <c r="GN234" s="58"/>
      <c r="GO234" s="58"/>
      <c r="GP234" s="58"/>
      <c r="GQ234" s="58"/>
      <c r="GR234" s="58"/>
      <c r="GS234" s="58"/>
      <c r="GT234" s="58"/>
      <c r="GU234" s="58"/>
      <c r="GV234" s="58"/>
      <c r="GW234" s="58"/>
      <c r="GX234" s="58"/>
      <c r="GY234" s="58"/>
      <c r="GZ234" s="58"/>
      <c r="HA234" s="58"/>
      <c r="HB234" s="58"/>
      <c r="HC234" s="58"/>
      <c r="HD234" s="58"/>
      <c r="HE234" s="58"/>
      <c r="HF234" s="58"/>
      <c r="HG234" s="58"/>
      <c r="HH234" s="58"/>
      <c r="HI234" s="58"/>
      <c r="HJ234" s="58"/>
      <c r="HK234" s="58"/>
      <c r="HL234" s="58"/>
      <c r="HM234" s="58"/>
      <c r="HN234" s="58"/>
      <c r="HO234" s="58"/>
      <c r="HP234" s="58"/>
      <c r="HQ234" s="58"/>
      <c r="HR234" s="58"/>
      <c r="HS234" s="58"/>
      <c r="HT234" s="58"/>
      <c r="HU234" s="58"/>
      <c r="HV234" s="58"/>
      <c r="HW234" s="58"/>
      <c r="HX234" s="58"/>
      <c r="HY234" s="58"/>
      <c r="HZ234" s="58"/>
      <c r="IA234" s="58"/>
      <c r="IB234" s="58"/>
      <c r="IC234" s="58"/>
      <c r="ID234" s="58"/>
      <c r="IE234" s="58"/>
      <c r="IF234" s="58"/>
      <c r="IG234" s="58"/>
      <c r="IH234" s="58"/>
      <c r="II234" s="58"/>
      <c r="IJ234" s="58"/>
    </row>
    <row r="235" spans="1:244" s="76" customFormat="1" x14ac:dyDescent="0.25">
      <c r="A235" s="55"/>
      <c r="B235" s="58"/>
      <c r="C235" s="59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8"/>
      <c r="CV235" s="58"/>
      <c r="CW235" s="58"/>
      <c r="CX235" s="58"/>
      <c r="CY235" s="58"/>
      <c r="CZ235" s="58"/>
      <c r="DA235" s="58"/>
      <c r="DB235" s="58"/>
      <c r="DC235" s="58"/>
      <c r="DD235" s="58"/>
      <c r="DE235" s="58"/>
      <c r="DF235" s="58"/>
      <c r="DG235" s="58"/>
      <c r="DH235" s="58"/>
      <c r="DI235" s="58"/>
      <c r="DJ235" s="58"/>
      <c r="DK235" s="58"/>
      <c r="DL235" s="58"/>
      <c r="DM235" s="58"/>
      <c r="DN235" s="58"/>
      <c r="DO235" s="58"/>
      <c r="DP235" s="58"/>
      <c r="DQ235" s="58"/>
      <c r="DR235" s="58"/>
      <c r="DS235" s="58"/>
      <c r="DT235" s="58"/>
      <c r="DU235" s="58"/>
      <c r="DV235" s="58"/>
      <c r="DW235" s="58"/>
      <c r="DX235" s="58"/>
      <c r="DY235" s="58"/>
      <c r="DZ235" s="58"/>
      <c r="EA235" s="58"/>
      <c r="EB235" s="58"/>
      <c r="EC235" s="58"/>
      <c r="ED235" s="58"/>
      <c r="EE235" s="58"/>
      <c r="EF235" s="58"/>
      <c r="EG235" s="58"/>
      <c r="EH235" s="58"/>
      <c r="EI235" s="58"/>
      <c r="EJ235" s="58"/>
      <c r="EK235" s="58"/>
      <c r="EL235" s="58"/>
      <c r="EM235" s="58"/>
      <c r="EN235" s="58"/>
      <c r="EO235" s="58"/>
      <c r="EP235" s="58"/>
      <c r="EQ235" s="58"/>
      <c r="ER235" s="58"/>
      <c r="ES235" s="58"/>
      <c r="ET235" s="58"/>
      <c r="EU235" s="58"/>
      <c r="EV235" s="58"/>
      <c r="EW235" s="58"/>
      <c r="EX235" s="58"/>
      <c r="EY235" s="58"/>
      <c r="EZ235" s="58"/>
      <c r="FA235" s="58"/>
      <c r="FB235" s="58"/>
      <c r="FC235" s="58"/>
      <c r="FD235" s="58"/>
      <c r="FE235" s="58"/>
      <c r="FF235" s="58"/>
      <c r="FG235" s="58"/>
      <c r="FH235" s="58"/>
      <c r="FI235" s="58"/>
      <c r="FJ235" s="58"/>
      <c r="FK235" s="58"/>
      <c r="FL235" s="58"/>
      <c r="FM235" s="58"/>
      <c r="FN235" s="58"/>
      <c r="FO235" s="58"/>
      <c r="FP235" s="58"/>
      <c r="FQ235" s="58"/>
      <c r="FR235" s="58"/>
      <c r="FS235" s="58"/>
      <c r="FT235" s="58"/>
      <c r="FU235" s="58"/>
      <c r="FV235" s="58"/>
      <c r="FW235" s="58"/>
      <c r="FX235" s="58"/>
      <c r="FY235" s="58"/>
      <c r="FZ235" s="58"/>
      <c r="GA235" s="58"/>
      <c r="GB235" s="58"/>
      <c r="GC235" s="58"/>
      <c r="GD235" s="58"/>
      <c r="GE235" s="58"/>
      <c r="GF235" s="58"/>
      <c r="GG235" s="58"/>
      <c r="GH235" s="58"/>
      <c r="GI235" s="58"/>
      <c r="GJ235" s="58"/>
      <c r="GK235" s="58"/>
      <c r="GL235" s="58"/>
      <c r="GM235" s="58"/>
      <c r="GN235" s="58"/>
      <c r="GO235" s="58"/>
      <c r="GP235" s="58"/>
      <c r="GQ235" s="58"/>
      <c r="GR235" s="58"/>
      <c r="GS235" s="58"/>
      <c r="GT235" s="58"/>
      <c r="GU235" s="58"/>
      <c r="GV235" s="58"/>
      <c r="GW235" s="58"/>
      <c r="GX235" s="58"/>
      <c r="GY235" s="58"/>
      <c r="GZ235" s="58"/>
      <c r="HA235" s="58"/>
      <c r="HB235" s="58"/>
      <c r="HC235" s="58"/>
      <c r="HD235" s="58"/>
      <c r="HE235" s="58"/>
      <c r="HF235" s="58"/>
      <c r="HG235" s="58"/>
      <c r="HH235" s="58"/>
      <c r="HI235" s="58"/>
      <c r="HJ235" s="58"/>
      <c r="HK235" s="58"/>
      <c r="HL235" s="58"/>
      <c r="HM235" s="58"/>
      <c r="HN235" s="58"/>
      <c r="HO235" s="58"/>
      <c r="HP235" s="58"/>
      <c r="HQ235" s="58"/>
      <c r="HR235" s="58"/>
      <c r="HS235" s="58"/>
      <c r="HT235" s="58"/>
      <c r="HU235" s="58"/>
      <c r="HV235" s="58"/>
      <c r="HW235" s="58"/>
      <c r="HX235" s="58"/>
      <c r="HY235" s="58"/>
      <c r="HZ235" s="58"/>
      <c r="IA235" s="58"/>
      <c r="IB235" s="58"/>
      <c r="IC235" s="58"/>
      <c r="ID235" s="58"/>
      <c r="IE235" s="58"/>
      <c r="IF235" s="58"/>
      <c r="IG235" s="58"/>
      <c r="IH235" s="58"/>
      <c r="II235" s="58"/>
      <c r="IJ235" s="58"/>
    </row>
    <row r="236" spans="1:244" s="76" customFormat="1" x14ac:dyDescent="0.25">
      <c r="A236" s="55"/>
      <c r="B236" s="58"/>
      <c r="C236" s="59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8"/>
      <c r="DZ236" s="58"/>
      <c r="EA236" s="58"/>
      <c r="EB236" s="58"/>
      <c r="EC236" s="58"/>
      <c r="ED236" s="58"/>
      <c r="EE236" s="58"/>
      <c r="EF236" s="58"/>
      <c r="EG236" s="58"/>
      <c r="EH236" s="58"/>
      <c r="EI236" s="58"/>
      <c r="EJ236" s="58"/>
      <c r="EK236" s="58"/>
      <c r="EL236" s="58"/>
      <c r="EM236" s="58"/>
      <c r="EN236" s="58"/>
      <c r="EO236" s="58"/>
      <c r="EP236" s="58"/>
      <c r="EQ236" s="58"/>
      <c r="ER236" s="58"/>
      <c r="ES236" s="58"/>
      <c r="ET236" s="58"/>
      <c r="EU236" s="58"/>
      <c r="EV236" s="58"/>
      <c r="EW236" s="58"/>
      <c r="EX236" s="58"/>
      <c r="EY236" s="58"/>
      <c r="EZ236" s="58"/>
      <c r="FA236" s="58"/>
      <c r="FB236" s="58"/>
      <c r="FC236" s="58"/>
      <c r="FD236" s="58"/>
      <c r="FE236" s="58"/>
      <c r="FF236" s="58"/>
      <c r="FG236" s="58"/>
      <c r="FH236" s="58"/>
      <c r="FI236" s="58"/>
      <c r="FJ236" s="58"/>
      <c r="FK236" s="58"/>
      <c r="FL236" s="58"/>
      <c r="FM236" s="58"/>
      <c r="FN236" s="58"/>
      <c r="FO236" s="58"/>
      <c r="FP236" s="58"/>
      <c r="FQ236" s="58"/>
      <c r="FR236" s="58"/>
      <c r="FS236" s="58"/>
      <c r="FT236" s="58"/>
      <c r="FU236" s="58"/>
      <c r="FV236" s="58"/>
      <c r="FW236" s="58"/>
      <c r="FX236" s="58"/>
      <c r="FY236" s="58"/>
      <c r="FZ236" s="58"/>
      <c r="GA236" s="58"/>
      <c r="GB236" s="58"/>
      <c r="GC236" s="58"/>
      <c r="GD236" s="58"/>
      <c r="GE236" s="58"/>
      <c r="GF236" s="58"/>
      <c r="GG236" s="58"/>
      <c r="GH236" s="58"/>
      <c r="GI236" s="58"/>
      <c r="GJ236" s="58"/>
      <c r="GK236" s="58"/>
      <c r="GL236" s="58"/>
      <c r="GM236" s="58"/>
      <c r="GN236" s="58"/>
      <c r="GO236" s="58"/>
      <c r="GP236" s="58"/>
      <c r="GQ236" s="58"/>
      <c r="GR236" s="58"/>
      <c r="GS236" s="58"/>
      <c r="GT236" s="58"/>
      <c r="GU236" s="58"/>
      <c r="GV236" s="58"/>
      <c r="GW236" s="58"/>
      <c r="GX236" s="58"/>
      <c r="GY236" s="58"/>
      <c r="GZ236" s="58"/>
      <c r="HA236" s="58"/>
      <c r="HB236" s="58"/>
      <c r="HC236" s="58"/>
      <c r="HD236" s="58"/>
      <c r="HE236" s="58"/>
      <c r="HF236" s="58"/>
      <c r="HG236" s="58"/>
      <c r="HH236" s="58"/>
      <c r="HI236" s="58"/>
      <c r="HJ236" s="58"/>
      <c r="HK236" s="58"/>
      <c r="HL236" s="58"/>
      <c r="HM236" s="58"/>
      <c r="HN236" s="58"/>
      <c r="HO236" s="58"/>
      <c r="HP236" s="58"/>
      <c r="HQ236" s="58"/>
      <c r="HR236" s="58"/>
      <c r="HS236" s="58"/>
      <c r="HT236" s="58"/>
      <c r="HU236" s="58"/>
      <c r="HV236" s="58"/>
      <c r="HW236" s="58"/>
      <c r="HX236" s="58"/>
      <c r="HY236" s="58"/>
      <c r="HZ236" s="58"/>
      <c r="IA236" s="58"/>
      <c r="IB236" s="58"/>
      <c r="IC236" s="58"/>
      <c r="ID236" s="58"/>
      <c r="IE236" s="58"/>
      <c r="IF236" s="58"/>
      <c r="IG236" s="58"/>
      <c r="IH236" s="58"/>
      <c r="II236" s="58"/>
      <c r="IJ236" s="58"/>
    </row>
    <row r="237" spans="1:244" s="76" customFormat="1" x14ac:dyDescent="0.25">
      <c r="A237" s="55"/>
      <c r="B237" s="58"/>
      <c r="C237" s="59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  <c r="EG237" s="58"/>
      <c r="EH237" s="58"/>
      <c r="EI237" s="58"/>
      <c r="EJ237" s="58"/>
      <c r="EK237" s="58"/>
      <c r="EL237" s="58"/>
      <c r="EM237" s="58"/>
      <c r="EN237" s="58"/>
      <c r="EO237" s="58"/>
      <c r="EP237" s="58"/>
      <c r="EQ237" s="58"/>
      <c r="ER237" s="58"/>
      <c r="ES237" s="58"/>
      <c r="ET237" s="58"/>
      <c r="EU237" s="58"/>
      <c r="EV237" s="58"/>
      <c r="EW237" s="58"/>
      <c r="EX237" s="58"/>
      <c r="EY237" s="58"/>
      <c r="EZ237" s="58"/>
      <c r="FA237" s="58"/>
      <c r="FB237" s="58"/>
      <c r="FC237" s="58"/>
      <c r="FD237" s="58"/>
      <c r="FE237" s="58"/>
      <c r="FF237" s="58"/>
      <c r="FG237" s="58"/>
      <c r="FH237" s="58"/>
      <c r="FI237" s="58"/>
      <c r="FJ237" s="58"/>
      <c r="FK237" s="58"/>
      <c r="FL237" s="58"/>
      <c r="FM237" s="58"/>
      <c r="FN237" s="58"/>
      <c r="FO237" s="58"/>
      <c r="FP237" s="58"/>
      <c r="FQ237" s="58"/>
      <c r="FR237" s="58"/>
      <c r="FS237" s="58"/>
      <c r="FT237" s="58"/>
      <c r="FU237" s="58"/>
      <c r="FV237" s="58"/>
      <c r="FW237" s="58"/>
      <c r="FX237" s="58"/>
      <c r="FY237" s="58"/>
      <c r="FZ237" s="58"/>
      <c r="GA237" s="58"/>
      <c r="GB237" s="58"/>
      <c r="GC237" s="58"/>
      <c r="GD237" s="58"/>
      <c r="GE237" s="58"/>
      <c r="GF237" s="58"/>
      <c r="GG237" s="58"/>
      <c r="GH237" s="58"/>
      <c r="GI237" s="58"/>
      <c r="GJ237" s="58"/>
      <c r="GK237" s="58"/>
      <c r="GL237" s="58"/>
      <c r="GM237" s="58"/>
      <c r="GN237" s="58"/>
      <c r="GO237" s="58"/>
      <c r="GP237" s="58"/>
      <c r="GQ237" s="58"/>
      <c r="GR237" s="58"/>
      <c r="GS237" s="58"/>
      <c r="GT237" s="58"/>
      <c r="GU237" s="58"/>
      <c r="GV237" s="58"/>
      <c r="GW237" s="58"/>
      <c r="GX237" s="58"/>
      <c r="GY237" s="58"/>
      <c r="GZ237" s="58"/>
      <c r="HA237" s="58"/>
      <c r="HB237" s="58"/>
      <c r="HC237" s="58"/>
      <c r="HD237" s="58"/>
      <c r="HE237" s="58"/>
      <c r="HF237" s="58"/>
      <c r="HG237" s="58"/>
      <c r="HH237" s="58"/>
      <c r="HI237" s="58"/>
      <c r="HJ237" s="58"/>
      <c r="HK237" s="58"/>
      <c r="HL237" s="58"/>
      <c r="HM237" s="58"/>
      <c r="HN237" s="58"/>
      <c r="HO237" s="58"/>
      <c r="HP237" s="58"/>
      <c r="HQ237" s="58"/>
      <c r="HR237" s="58"/>
      <c r="HS237" s="58"/>
      <c r="HT237" s="58"/>
      <c r="HU237" s="58"/>
      <c r="HV237" s="58"/>
      <c r="HW237" s="58"/>
      <c r="HX237" s="58"/>
      <c r="HY237" s="58"/>
      <c r="HZ237" s="58"/>
      <c r="IA237" s="58"/>
      <c r="IB237" s="58"/>
      <c r="IC237" s="58"/>
      <c r="ID237" s="58"/>
      <c r="IE237" s="58"/>
      <c r="IF237" s="58"/>
      <c r="IG237" s="58"/>
      <c r="IH237" s="58"/>
      <c r="II237" s="58"/>
      <c r="IJ237" s="58"/>
    </row>
    <row r="238" spans="1:244" s="76" customFormat="1" x14ac:dyDescent="0.25">
      <c r="A238" s="55"/>
      <c r="B238" s="58"/>
      <c r="C238" s="59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8"/>
      <c r="CV238" s="58"/>
      <c r="CW238" s="58"/>
      <c r="CX238" s="58"/>
      <c r="CY238" s="58"/>
      <c r="CZ238" s="58"/>
      <c r="DA238" s="58"/>
      <c r="DB238" s="58"/>
      <c r="DC238" s="58"/>
      <c r="DD238" s="58"/>
      <c r="DE238" s="58"/>
      <c r="DF238" s="58"/>
      <c r="DG238" s="58"/>
      <c r="DH238" s="58"/>
      <c r="DI238" s="58"/>
      <c r="DJ238" s="58"/>
      <c r="DK238" s="58"/>
      <c r="DL238" s="58"/>
      <c r="DM238" s="58"/>
      <c r="DN238" s="58"/>
      <c r="DO238" s="58"/>
      <c r="DP238" s="58"/>
      <c r="DQ238" s="58"/>
      <c r="DR238" s="58"/>
      <c r="DS238" s="58"/>
      <c r="DT238" s="58"/>
      <c r="DU238" s="58"/>
      <c r="DV238" s="58"/>
      <c r="DW238" s="58"/>
      <c r="DX238" s="58"/>
      <c r="DY238" s="58"/>
      <c r="DZ238" s="58"/>
      <c r="EA238" s="58"/>
      <c r="EB238" s="58"/>
      <c r="EC238" s="58"/>
      <c r="ED238" s="58"/>
      <c r="EE238" s="58"/>
      <c r="EF238" s="58"/>
      <c r="EG238" s="58"/>
      <c r="EH238" s="58"/>
      <c r="EI238" s="58"/>
      <c r="EJ238" s="58"/>
      <c r="EK238" s="58"/>
      <c r="EL238" s="58"/>
      <c r="EM238" s="58"/>
      <c r="EN238" s="58"/>
      <c r="EO238" s="58"/>
      <c r="EP238" s="58"/>
      <c r="EQ238" s="58"/>
      <c r="ER238" s="58"/>
      <c r="ES238" s="58"/>
      <c r="ET238" s="58"/>
      <c r="EU238" s="58"/>
      <c r="EV238" s="58"/>
      <c r="EW238" s="58"/>
      <c r="EX238" s="58"/>
      <c r="EY238" s="58"/>
      <c r="EZ238" s="58"/>
      <c r="FA238" s="58"/>
      <c r="FB238" s="58"/>
      <c r="FC238" s="58"/>
      <c r="FD238" s="58"/>
      <c r="FE238" s="58"/>
      <c r="FF238" s="58"/>
      <c r="FG238" s="58"/>
      <c r="FH238" s="58"/>
      <c r="FI238" s="58"/>
      <c r="FJ238" s="58"/>
      <c r="FK238" s="58"/>
      <c r="FL238" s="58"/>
      <c r="FM238" s="58"/>
      <c r="FN238" s="58"/>
      <c r="FO238" s="58"/>
      <c r="FP238" s="58"/>
      <c r="FQ238" s="58"/>
      <c r="FR238" s="58"/>
      <c r="FS238" s="58"/>
      <c r="FT238" s="58"/>
      <c r="FU238" s="58"/>
      <c r="FV238" s="58"/>
      <c r="FW238" s="58"/>
      <c r="FX238" s="58"/>
      <c r="FY238" s="58"/>
      <c r="FZ238" s="58"/>
      <c r="GA238" s="58"/>
      <c r="GB238" s="58"/>
      <c r="GC238" s="58"/>
      <c r="GD238" s="58"/>
      <c r="GE238" s="58"/>
      <c r="GF238" s="58"/>
      <c r="GG238" s="58"/>
      <c r="GH238" s="58"/>
      <c r="GI238" s="58"/>
      <c r="GJ238" s="58"/>
      <c r="GK238" s="58"/>
      <c r="GL238" s="58"/>
      <c r="GM238" s="58"/>
      <c r="GN238" s="58"/>
      <c r="GO238" s="58"/>
      <c r="GP238" s="58"/>
      <c r="GQ238" s="58"/>
      <c r="GR238" s="58"/>
      <c r="GS238" s="58"/>
      <c r="GT238" s="58"/>
      <c r="GU238" s="58"/>
      <c r="GV238" s="58"/>
      <c r="GW238" s="58"/>
      <c r="GX238" s="58"/>
      <c r="GY238" s="58"/>
      <c r="GZ238" s="58"/>
      <c r="HA238" s="58"/>
      <c r="HB238" s="58"/>
      <c r="HC238" s="58"/>
      <c r="HD238" s="58"/>
      <c r="HE238" s="58"/>
      <c r="HF238" s="58"/>
      <c r="HG238" s="58"/>
      <c r="HH238" s="58"/>
      <c r="HI238" s="58"/>
      <c r="HJ238" s="58"/>
      <c r="HK238" s="58"/>
      <c r="HL238" s="58"/>
      <c r="HM238" s="58"/>
      <c r="HN238" s="58"/>
      <c r="HO238" s="58"/>
      <c r="HP238" s="58"/>
      <c r="HQ238" s="58"/>
      <c r="HR238" s="58"/>
      <c r="HS238" s="58"/>
      <c r="HT238" s="58"/>
      <c r="HU238" s="58"/>
      <c r="HV238" s="58"/>
      <c r="HW238" s="58"/>
      <c r="HX238" s="58"/>
      <c r="HY238" s="58"/>
      <c r="HZ238" s="58"/>
      <c r="IA238" s="58"/>
      <c r="IB238" s="58"/>
      <c r="IC238" s="58"/>
      <c r="ID238" s="58"/>
      <c r="IE238" s="58"/>
      <c r="IF238" s="58"/>
      <c r="IG238" s="58"/>
      <c r="IH238" s="58"/>
      <c r="II238" s="58"/>
      <c r="IJ238" s="58"/>
    </row>
    <row r="239" spans="1:244" s="76" customFormat="1" x14ac:dyDescent="0.25">
      <c r="A239" s="55"/>
      <c r="B239" s="58"/>
      <c r="C239" s="59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8"/>
      <c r="CV239" s="58"/>
      <c r="CW239" s="58"/>
      <c r="CX239" s="58"/>
      <c r="CY239" s="58"/>
      <c r="CZ239" s="58"/>
      <c r="DA239" s="58"/>
      <c r="DB239" s="58"/>
      <c r="DC239" s="58"/>
      <c r="DD239" s="58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8"/>
      <c r="DP239" s="58"/>
      <c r="DQ239" s="58"/>
      <c r="DR239" s="58"/>
      <c r="DS239" s="58"/>
      <c r="DT239" s="58"/>
      <c r="DU239" s="58"/>
      <c r="DV239" s="58"/>
      <c r="DW239" s="58"/>
      <c r="DX239" s="58"/>
      <c r="DY239" s="58"/>
      <c r="DZ239" s="58"/>
      <c r="EA239" s="58"/>
      <c r="EB239" s="58"/>
      <c r="EC239" s="58"/>
      <c r="ED239" s="58"/>
      <c r="EE239" s="58"/>
      <c r="EF239" s="58"/>
      <c r="EG239" s="58"/>
      <c r="EH239" s="58"/>
      <c r="EI239" s="58"/>
      <c r="EJ239" s="58"/>
      <c r="EK239" s="58"/>
      <c r="EL239" s="58"/>
      <c r="EM239" s="58"/>
      <c r="EN239" s="58"/>
      <c r="EO239" s="58"/>
      <c r="EP239" s="58"/>
      <c r="EQ239" s="58"/>
      <c r="ER239" s="58"/>
      <c r="ES239" s="58"/>
      <c r="ET239" s="58"/>
      <c r="EU239" s="58"/>
      <c r="EV239" s="58"/>
      <c r="EW239" s="58"/>
      <c r="EX239" s="58"/>
      <c r="EY239" s="58"/>
      <c r="EZ239" s="58"/>
      <c r="FA239" s="58"/>
      <c r="FB239" s="58"/>
      <c r="FC239" s="58"/>
      <c r="FD239" s="58"/>
      <c r="FE239" s="58"/>
      <c r="FF239" s="58"/>
      <c r="FG239" s="58"/>
      <c r="FH239" s="58"/>
      <c r="FI239" s="58"/>
      <c r="FJ239" s="58"/>
      <c r="FK239" s="58"/>
      <c r="FL239" s="58"/>
      <c r="FM239" s="58"/>
      <c r="FN239" s="58"/>
      <c r="FO239" s="58"/>
      <c r="FP239" s="58"/>
      <c r="FQ239" s="58"/>
      <c r="FR239" s="58"/>
      <c r="FS239" s="58"/>
      <c r="FT239" s="58"/>
      <c r="FU239" s="58"/>
      <c r="FV239" s="58"/>
      <c r="FW239" s="58"/>
      <c r="FX239" s="58"/>
      <c r="FY239" s="58"/>
      <c r="FZ239" s="58"/>
      <c r="GA239" s="58"/>
      <c r="GB239" s="58"/>
      <c r="GC239" s="58"/>
      <c r="GD239" s="58"/>
      <c r="GE239" s="58"/>
      <c r="GF239" s="58"/>
      <c r="GG239" s="58"/>
      <c r="GH239" s="58"/>
      <c r="GI239" s="58"/>
      <c r="GJ239" s="58"/>
      <c r="GK239" s="58"/>
      <c r="GL239" s="58"/>
      <c r="GM239" s="58"/>
      <c r="GN239" s="58"/>
      <c r="GO239" s="58"/>
      <c r="GP239" s="58"/>
      <c r="GQ239" s="58"/>
      <c r="GR239" s="58"/>
      <c r="GS239" s="58"/>
      <c r="GT239" s="58"/>
      <c r="GU239" s="58"/>
      <c r="GV239" s="58"/>
      <c r="GW239" s="58"/>
      <c r="GX239" s="58"/>
      <c r="GY239" s="58"/>
      <c r="GZ239" s="58"/>
      <c r="HA239" s="58"/>
      <c r="HB239" s="58"/>
      <c r="HC239" s="58"/>
      <c r="HD239" s="58"/>
      <c r="HE239" s="58"/>
      <c r="HF239" s="58"/>
      <c r="HG239" s="58"/>
      <c r="HH239" s="58"/>
      <c r="HI239" s="58"/>
      <c r="HJ239" s="58"/>
      <c r="HK239" s="58"/>
      <c r="HL239" s="58"/>
      <c r="HM239" s="58"/>
      <c r="HN239" s="58"/>
      <c r="HO239" s="58"/>
      <c r="HP239" s="58"/>
      <c r="HQ239" s="58"/>
      <c r="HR239" s="58"/>
      <c r="HS239" s="58"/>
      <c r="HT239" s="58"/>
      <c r="HU239" s="58"/>
      <c r="HV239" s="58"/>
      <c r="HW239" s="58"/>
      <c r="HX239" s="58"/>
      <c r="HY239" s="58"/>
      <c r="HZ239" s="58"/>
      <c r="IA239" s="58"/>
      <c r="IB239" s="58"/>
      <c r="IC239" s="58"/>
      <c r="ID239" s="58"/>
      <c r="IE239" s="58"/>
      <c r="IF239" s="58"/>
      <c r="IG239" s="58"/>
      <c r="IH239" s="58"/>
      <c r="II239" s="58"/>
      <c r="IJ239" s="58"/>
    </row>
    <row r="240" spans="1:244" s="76" customFormat="1" x14ac:dyDescent="0.25">
      <c r="A240" s="55"/>
      <c r="B240" s="58"/>
      <c r="C240" s="59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F240" s="58"/>
      <c r="DG240" s="58"/>
      <c r="DH240" s="58"/>
      <c r="DI240" s="58"/>
      <c r="DJ240" s="58"/>
      <c r="DK240" s="58"/>
      <c r="DL240" s="58"/>
      <c r="DM240" s="58"/>
      <c r="DN240" s="58"/>
      <c r="DO240" s="58"/>
      <c r="DP240" s="58"/>
      <c r="DQ240" s="58"/>
      <c r="DR240" s="58"/>
      <c r="DS240" s="58"/>
      <c r="DT240" s="58"/>
      <c r="DU240" s="58"/>
      <c r="DV240" s="58"/>
      <c r="DW240" s="58"/>
      <c r="DX240" s="58"/>
      <c r="DY240" s="58"/>
      <c r="DZ240" s="58"/>
      <c r="EA240" s="58"/>
      <c r="EB240" s="58"/>
      <c r="EC240" s="58"/>
      <c r="ED240" s="58"/>
      <c r="EE240" s="58"/>
      <c r="EF240" s="58"/>
      <c r="EG240" s="58"/>
      <c r="EH240" s="58"/>
      <c r="EI240" s="58"/>
      <c r="EJ240" s="58"/>
      <c r="EK240" s="58"/>
      <c r="EL240" s="58"/>
      <c r="EM240" s="58"/>
      <c r="EN240" s="58"/>
      <c r="EO240" s="58"/>
      <c r="EP240" s="58"/>
      <c r="EQ240" s="58"/>
      <c r="ER240" s="58"/>
      <c r="ES240" s="58"/>
      <c r="ET240" s="58"/>
      <c r="EU240" s="58"/>
      <c r="EV240" s="58"/>
      <c r="EW240" s="58"/>
      <c r="EX240" s="58"/>
      <c r="EY240" s="58"/>
      <c r="EZ240" s="58"/>
      <c r="FA240" s="58"/>
      <c r="FB240" s="58"/>
      <c r="FC240" s="58"/>
      <c r="FD240" s="58"/>
      <c r="FE240" s="58"/>
      <c r="FF240" s="58"/>
      <c r="FG240" s="58"/>
      <c r="FH240" s="58"/>
      <c r="FI240" s="58"/>
      <c r="FJ240" s="58"/>
      <c r="FK240" s="58"/>
      <c r="FL240" s="58"/>
      <c r="FM240" s="58"/>
      <c r="FN240" s="58"/>
      <c r="FO240" s="58"/>
      <c r="FP240" s="58"/>
      <c r="FQ240" s="58"/>
      <c r="FR240" s="58"/>
      <c r="FS240" s="58"/>
      <c r="FT240" s="58"/>
      <c r="FU240" s="58"/>
      <c r="FV240" s="58"/>
      <c r="FW240" s="58"/>
      <c r="FX240" s="58"/>
      <c r="FY240" s="58"/>
      <c r="FZ240" s="58"/>
      <c r="GA240" s="58"/>
      <c r="GB240" s="58"/>
      <c r="GC240" s="58"/>
      <c r="GD240" s="58"/>
      <c r="GE240" s="58"/>
      <c r="GF240" s="58"/>
      <c r="GG240" s="58"/>
      <c r="GH240" s="58"/>
      <c r="GI240" s="58"/>
      <c r="GJ240" s="58"/>
      <c r="GK240" s="58"/>
      <c r="GL240" s="58"/>
      <c r="GM240" s="58"/>
      <c r="GN240" s="58"/>
      <c r="GO240" s="58"/>
      <c r="GP240" s="58"/>
      <c r="GQ240" s="58"/>
      <c r="GR240" s="58"/>
      <c r="GS240" s="58"/>
      <c r="GT240" s="58"/>
      <c r="GU240" s="58"/>
      <c r="GV240" s="58"/>
      <c r="GW240" s="58"/>
      <c r="GX240" s="58"/>
      <c r="GY240" s="58"/>
      <c r="GZ240" s="58"/>
      <c r="HA240" s="58"/>
      <c r="HB240" s="58"/>
      <c r="HC240" s="58"/>
      <c r="HD240" s="58"/>
      <c r="HE240" s="58"/>
      <c r="HF240" s="58"/>
      <c r="HG240" s="58"/>
      <c r="HH240" s="58"/>
      <c r="HI240" s="58"/>
      <c r="HJ240" s="58"/>
      <c r="HK240" s="58"/>
      <c r="HL240" s="58"/>
      <c r="HM240" s="58"/>
      <c r="HN240" s="58"/>
      <c r="HO240" s="58"/>
      <c r="HP240" s="58"/>
      <c r="HQ240" s="58"/>
      <c r="HR240" s="58"/>
      <c r="HS240" s="58"/>
      <c r="HT240" s="58"/>
      <c r="HU240" s="58"/>
      <c r="HV240" s="58"/>
      <c r="HW240" s="58"/>
      <c r="HX240" s="58"/>
      <c r="HY240" s="58"/>
      <c r="HZ240" s="58"/>
      <c r="IA240" s="58"/>
      <c r="IB240" s="58"/>
      <c r="IC240" s="58"/>
      <c r="ID240" s="58"/>
      <c r="IE240" s="58"/>
      <c r="IF240" s="58"/>
      <c r="IG240" s="58"/>
      <c r="IH240" s="58"/>
      <c r="II240" s="58"/>
      <c r="IJ240" s="58"/>
    </row>
    <row r="241" spans="1:244" s="76" customFormat="1" x14ac:dyDescent="0.25">
      <c r="A241" s="55"/>
      <c r="B241" s="58"/>
      <c r="C241" s="59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8"/>
      <c r="CV241" s="58"/>
      <c r="CW241" s="58"/>
      <c r="CX241" s="58"/>
      <c r="CY241" s="58"/>
      <c r="CZ241" s="58"/>
      <c r="DA241" s="58"/>
      <c r="DB241" s="58"/>
      <c r="DC241" s="58"/>
      <c r="DD241" s="58"/>
      <c r="DE241" s="58"/>
      <c r="DF241" s="58"/>
      <c r="DG241" s="58"/>
      <c r="DH241" s="58"/>
      <c r="DI241" s="58"/>
      <c r="DJ241" s="58"/>
      <c r="DK241" s="58"/>
      <c r="DL241" s="58"/>
      <c r="DM241" s="58"/>
      <c r="DN241" s="58"/>
      <c r="DO241" s="58"/>
      <c r="DP241" s="58"/>
      <c r="DQ241" s="58"/>
      <c r="DR241" s="58"/>
      <c r="DS241" s="58"/>
      <c r="DT241" s="58"/>
      <c r="DU241" s="58"/>
      <c r="DV241" s="58"/>
      <c r="DW241" s="58"/>
      <c r="DX241" s="58"/>
      <c r="DY241" s="58"/>
      <c r="DZ241" s="58"/>
      <c r="EA241" s="58"/>
      <c r="EB241" s="58"/>
      <c r="EC241" s="58"/>
      <c r="ED241" s="58"/>
      <c r="EE241" s="58"/>
      <c r="EF241" s="58"/>
      <c r="EG241" s="58"/>
      <c r="EH241" s="58"/>
      <c r="EI241" s="58"/>
      <c r="EJ241" s="58"/>
      <c r="EK241" s="58"/>
      <c r="EL241" s="58"/>
      <c r="EM241" s="58"/>
      <c r="EN241" s="58"/>
      <c r="EO241" s="58"/>
      <c r="EP241" s="58"/>
      <c r="EQ241" s="58"/>
      <c r="ER241" s="58"/>
      <c r="ES241" s="58"/>
      <c r="ET241" s="58"/>
      <c r="EU241" s="58"/>
      <c r="EV241" s="58"/>
      <c r="EW241" s="58"/>
      <c r="EX241" s="58"/>
      <c r="EY241" s="58"/>
      <c r="EZ241" s="58"/>
      <c r="FA241" s="58"/>
      <c r="FB241" s="58"/>
      <c r="FC241" s="58"/>
      <c r="FD241" s="58"/>
      <c r="FE241" s="58"/>
      <c r="FF241" s="58"/>
      <c r="FG241" s="58"/>
      <c r="FH241" s="58"/>
      <c r="FI241" s="58"/>
      <c r="FJ241" s="58"/>
      <c r="FK241" s="58"/>
      <c r="FL241" s="58"/>
      <c r="FM241" s="58"/>
      <c r="FN241" s="58"/>
      <c r="FO241" s="58"/>
      <c r="FP241" s="58"/>
      <c r="FQ241" s="58"/>
      <c r="FR241" s="58"/>
      <c r="FS241" s="58"/>
      <c r="FT241" s="58"/>
      <c r="FU241" s="58"/>
      <c r="FV241" s="58"/>
      <c r="FW241" s="58"/>
      <c r="FX241" s="58"/>
      <c r="FY241" s="58"/>
      <c r="FZ241" s="58"/>
      <c r="GA241" s="58"/>
      <c r="GB241" s="58"/>
      <c r="GC241" s="58"/>
      <c r="GD241" s="58"/>
      <c r="GE241" s="58"/>
      <c r="GF241" s="58"/>
      <c r="GG241" s="58"/>
      <c r="GH241" s="58"/>
      <c r="GI241" s="58"/>
      <c r="GJ241" s="58"/>
      <c r="GK241" s="58"/>
      <c r="GL241" s="58"/>
      <c r="GM241" s="58"/>
      <c r="GN241" s="58"/>
      <c r="GO241" s="58"/>
      <c r="GP241" s="58"/>
      <c r="GQ241" s="58"/>
      <c r="GR241" s="58"/>
      <c r="GS241" s="58"/>
      <c r="GT241" s="58"/>
      <c r="GU241" s="58"/>
      <c r="GV241" s="58"/>
      <c r="GW241" s="58"/>
      <c r="GX241" s="58"/>
      <c r="GY241" s="58"/>
      <c r="GZ241" s="58"/>
      <c r="HA241" s="58"/>
      <c r="HB241" s="58"/>
      <c r="HC241" s="58"/>
      <c r="HD241" s="58"/>
      <c r="HE241" s="58"/>
      <c r="HF241" s="58"/>
      <c r="HG241" s="58"/>
      <c r="HH241" s="58"/>
      <c r="HI241" s="58"/>
      <c r="HJ241" s="58"/>
      <c r="HK241" s="58"/>
      <c r="HL241" s="58"/>
      <c r="HM241" s="58"/>
      <c r="HN241" s="58"/>
      <c r="HO241" s="58"/>
      <c r="HP241" s="58"/>
      <c r="HQ241" s="58"/>
      <c r="HR241" s="58"/>
      <c r="HS241" s="58"/>
      <c r="HT241" s="58"/>
      <c r="HU241" s="58"/>
      <c r="HV241" s="58"/>
      <c r="HW241" s="58"/>
      <c r="HX241" s="58"/>
      <c r="HY241" s="58"/>
      <c r="HZ241" s="58"/>
      <c r="IA241" s="58"/>
      <c r="IB241" s="58"/>
      <c r="IC241" s="58"/>
      <c r="ID241" s="58"/>
      <c r="IE241" s="58"/>
      <c r="IF241" s="58"/>
      <c r="IG241" s="58"/>
      <c r="IH241" s="58"/>
      <c r="II241" s="58"/>
      <c r="IJ241" s="58"/>
    </row>
    <row r="242" spans="1:244" s="76" customFormat="1" x14ac:dyDescent="0.25">
      <c r="A242" s="55"/>
      <c r="B242" s="58"/>
      <c r="C242" s="59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58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</row>
    <row r="243" spans="1:244" s="76" customFormat="1" x14ac:dyDescent="0.25">
      <c r="A243" s="55"/>
      <c r="B243" s="58"/>
      <c r="C243" s="59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8"/>
      <c r="FD243" s="58"/>
      <c r="FE243" s="58"/>
      <c r="FF243" s="58"/>
      <c r="FG243" s="58"/>
      <c r="FH243" s="58"/>
      <c r="FI243" s="58"/>
      <c r="FJ243" s="58"/>
      <c r="FK243" s="58"/>
      <c r="FL243" s="58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8"/>
      <c r="HL243" s="58"/>
      <c r="HM243" s="58"/>
      <c r="HN243" s="58"/>
      <c r="HO243" s="58"/>
      <c r="HP243" s="58"/>
      <c r="HQ243" s="58"/>
      <c r="HR243" s="58"/>
      <c r="HS243" s="58"/>
      <c r="HT243" s="58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</row>
    <row r="244" spans="1:244" s="76" customFormat="1" x14ac:dyDescent="0.25">
      <c r="A244" s="55"/>
      <c r="B244" s="58"/>
      <c r="C244" s="59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8"/>
      <c r="CV244" s="58"/>
      <c r="CW244" s="58"/>
      <c r="CX244" s="58"/>
      <c r="CY244" s="58"/>
      <c r="CZ244" s="58"/>
      <c r="DA244" s="58"/>
      <c r="DB244" s="58"/>
      <c r="DC244" s="58"/>
      <c r="DD244" s="58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8"/>
      <c r="DZ244" s="58"/>
      <c r="EA244" s="58"/>
      <c r="EB244" s="58"/>
      <c r="EC244" s="58"/>
      <c r="ED244" s="58"/>
      <c r="EE244" s="58"/>
      <c r="EF244" s="58"/>
      <c r="EG244" s="58"/>
      <c r="EH244" s="58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  <c r="EV244" s="58"/>
      <c r="EW244" s="58"/>
      <c r="EX244" s="58"/>
      <c r="EY244" s="58"/>
      <c r="EZ244" s="58"/>
      <c r="FA244" s="58"/>
      <c r="FB244" s="58"/>
      <c r="FC244" s="58"/>
      <c r="FD244" s="58"/>
      <c r="FE244" s="58"/>
      <c r="FF244" s="58"/>
      <c r="FG244" s="58"/>
      <c r="FH244" s="58"/>
      <c r="FI244" s="58"/>
      <c r="FJ244" s="58"/>
      <c r="FK244" s="58"/>
      <c r="FL244" s="58"/>
      <c r="FM244" s="58"/>
      <c r="FN244" s="5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8"/>
      <c r="GH244" s="58"/>
      <c r="GI244" s="58"/>
      <c r="GJ244" s="58"/>
      <c r="GK244" s="58"/>
      <c r="GL244" s="58"/>
      <c r="GM244" s="58"/>
      <c r="GN244" s="58"/>
      <c r="GO244" s="58"/>
      <c r="GP244" s="58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  <c r="HH244" s="58"/>
      <c r="HI244" s="58"/>
      <c r="HJ244" s="58"/>
      <c r="HK244" s="58"/>
      <c r="HL244" s="58"/>
      <c r="HM244" s="58"/>
      <c r="HN244" s="58"/>
      <c r="HO244" s="58"/>
      <c r="HP244" s="58"/>
      <c r="HQ244" s="58"/>
      <c r="HR244" s="58"/>
      <c r="HS244" s="58"/>
      <c r="HT244" s="58"/>
      <c r="HU244" s="58"/>
      <c r="HV244" s="58"/>
      <c r="HW244" s="58"/>
      <c r="HX244" s="58"/>
      <c r="HY244" s="58"/>
      <c r="HZ244" s="58"/>
      <c r="IA244" s="58"/>
      <c r="IB244" s="58"/>
      <c r="IC244" s="58"/>
      <c r="ID244" s="58"/>
      <c r="IE244" s="58"/>
      <c r="IF244" s="58"/>
      <c r="IG244" s="58"/>
      <c r="IH244" s="58"/>
      <c r="II244" s="58"/>
      <c r="IJ244" s="58"/>
    </row>
    <row r="245" spans="1:244" s="76" customFormat="1" x14ac:dyDescent="0.25">
      <c r="A245" s="55"/>
      <c r="B245" s="58"/>
      <c r="C245" s="59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8"/>
      <c r="CV245" s="58"/>
      <c r="CW245" s="58"/>
      <c r="CX245" s="58"/>
      <c r="CY245" s="58"/>
      <c r="CZ245" s="58"/>
      <c r="DA245" s="58"/>
      <c r="DB245" s="58"/>
      <c r="DC245" s="58"/>
      <c r="DD245" s="58"/>
      <c r="DE245" s="58"/>
      <c r="DF245" s="58"/>
      <c r="DG245" s="58"/>
      <c r="DH245" s="58"/>
      <c r="DI245" s="58"/>
      <c r="DJ245" s="58"/>
      <c r="DK245" s="58"/>
      <c r="DL245" s="58"/>
      <c r="DM245" s="58"/>
      <c r="DN245" s="58"/>
      <c r="DO245" s="58"/>
      <c r="DP245" s="58"/>
      <c r="DQ245" s="58"/>
      <c r="DR245" s="58"/>
      <c r="DS245" s="58"/>
      <c r="DT245" s="58"/>
      <c r="DU245" s="58"/>
      <c r="DV245" s="58"/>
      <c r="DW245" s="58"/>
      <c r="DX245" s="58"/>
      <c r="DY245" s="58"/>
      <c r="DZ245" s="58"/>
      <c r="EA245" s="58"/>
      <c r="EB245" s="58"/>
      <c r="EC245" s="58"/>
      <c r="ED245" s="58"/>
      <c r="EE245" s="58"/>
      <c r="EF245" s="58"/>
      <c r="EG245" s="58"/>
      <c r="EH245" s="58"/>
      <c r="EI245" s="58"/>
      <c r="EJ245" s="58"/>
      <c r="EK245" s="58"/>
      <c r="EL245" s="58"/>
      <c r="EM245" s="58"/>
      <c r="EN245" s="58"/>
      <c r="EO245" s="58"/>
      <c r="EP245" s="58"/>
      <c r="EQ245" s="58"/>
      <c r="ER245" s="58"/>
      <c r="ES245" s="58"/>
      <c r="ET245" s="58"/>
      <c r="EU245" s="58"/>
      <c r="EV245" s="58"/>
      <c r="EW245" s="58"/>
      <c r="EX245" s="58"/>
      <c r="EY245" s="58"/>
      <c r="EZ245" s="58"/>
      <c r="FA245" s="58"/>
      <c r="FB245" s="58"/>
      <c r="FC245" s="58"/>
      <c r="FD245" s="58"/>
      <c r="FE245" s="58"/>
      <c r="FF245" s="58"/>
      <c r="FG245" s="58"/>
      <c r="FH245" s="58"/>
      <c r="FI245" s="58"/>
      <c r="FJ245" s="58"/>
      <c r="FK245" s="58"/>
      <c r="FL245" s="58"/>
      <c r="FM245" s="58"/>
      <c r="FN245" s="58"/>
      <c r="FO245" s="58"/>
      <c r="FP245" s="58"/>
      <c r="FQ245" s="58"/>
      <c r="FR245" s="58"/>
      <c r="FS245" s="58"/>
      <c r="FT245" s="58"/>
      <c r="FU245" s="58"/>
      <c r="FV245" s="58"/>
      <c r="FW245" s="58"/>
      <c r="FX245" s="58"/>
      <c r="FY245" s="58"/>
      <c r="FZ245" s="58"/>
      <c r="GA245" s="58"/>
      <c r="GB245" s="58"/>
      <c r="GC245" s="58"/>
      <c r="GD245" s="58"/>
      <c r="GE245" s="58"/>
      <c r="GF245" s="58"/>
      <c r="GG245" s="58"/>
      <c r="GH245" s="58"/>
      <c r="GI245" s="58"/>
      <c r="GJ245" s="58"/>
      <c r="GK245" s="58"/>
      <c r="GL245" s="58"/>
      <c r="GM245" s="58"/>
      <c r="GN245" s="58"/>
      <c r="GO245" s="58"/>
      <c r="GP245" s="58"/>
      <c r="GQ245" s="58"/>
      <c r="GR245" s="58"/>
      <c r="GS245" s="58"/>
      <c r="GT245" s="58"/>
      <c r="GU245" s="58"/>
      <c r="GV245" s="58"/>
      <c r="GW245" s="58"/>
      <c r="GX245" s="58"/>
      <c r="GY245" s="58"/>
      <c r="GZ245" s="58"/>
      <c r="HA245" s="58"/>
      <c r="HB245" s="58"/>
      <c r="HC245" s="58"/>
      <c r="HD245" s="58"/>
      <c r="HE245" s="58"/>
      <c r="HF245" s="58"/>
      <c r="HG245" s="58"/>
      <c r="HH245" s="58"/>
      <c r="HI245" s="58"/>
      <c r="HJ245" s="58"/>
      <c r="HK245" s="58"/>
      <c r="HL245" s="58"/>
      <c r="HM245" s="58"/>
      <c r="HN245" s="58"/>
      <c r="HO245" s="58"/>
      <c r="HP245" s="58"/>
      <c r="HQ245" s="58"/>
      <c r="HR245" s="58"/>
      <c r="HS245" s="58"/>
      <c r="HT245" s="58"/>
      <c r="HU245" s="58"/>
      <c r="HV245" s="58"/>
      <c r="HW245" s="58"/>
      <c r="HX245" s="58"/>
      <c r="HY245" s="58"/>
      <c r="HZ245" s="58"/>
      <c r="IA245" s="58"/>
      <c r="IB245" s="58"/>
      <c r="IC245" s="58"/>
      <c r="ID245" s="58"/>
      <c r="IE245" s="58"/>
      <c r="IF245" s="58"/>
      <c r="IG245" s="58"/>
      <c r="IH245" s="58"/>
      <c r="II245" s="58"/>
      <c r="IJ245" s="58"/>
    </row>
    <row r="246" spans="1:244" s="76" customFormat="1" x14ac:dyDescent="0.25">
      <c r="A246" s="55"/>
      <c r="B246" s="58"/>
      <c r="C246" s="59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  <c r="GL246" s="58"/>
      <c r="GM246" s="58"/>
      <c r="GN246" s="58"/>
      <c r="GO246" s="58"/>
      <c r="GP246" s="58"/>
      <c r="GQ246" s="58"/>
      <c r="GR246" s="58"/>
      <c r="GS246" s="58"/>
      <c r="GT246" s="58"/>
      <c r="GU246" s="58"/>
      <c r="GV246" s="58"/>
      <c r="GW246" s="58"/>
      <c r="GX246" s="58"/>
      <c r="GY246" s="58"/>
      <c r="GZ246" s="58"/>
      <c r="HA246" s="58"/>
      <c r="HB246" s="58"/>
      <c r="HC246" s="58"/>
      <c r="HD246" s="58"/>
      <c r="HE246" s="58"/>
      <c r="HF246" s="58"/>
      <c r="HG246" s="58"/>
      <c r="HH246" s="58"/>
      <c r="HI246" s="58"/>
      <c r="HJ246" s="58"/>
      <c r="HK246" s="58"/>
      <c r="HL246" s="58"/>
      <c r="HM246" s="58"/>
      <c r="HN246" s="58"/>
      <c r="HO246" s="58"/>
      <c r="HP246" s="58"/>
      <c r="HQ246" s="58"/>
      <c r="HR246" s="58"/>
      <c r="HS246" s="58"/>
      <c r="HT246" s="58"/>
      <c r="HU246" s="58"/>
      <c r="HV246" s="58"/>
      <c r="HW246" s="58"/>
      <c r="HX246" s="58"/>
      <c r="HY246" s="58"/>
      <c r="HZ246" s="58"/>
      <c r="IA246" s="58"/>
      <c r="IB246" s="58"/>
      <c r="IC246" s="58"/>
      <c r="ID246" s="58"/>
      <c r="IE246" s="58"/>
      <c r="IF246" s="58"/>
      <c r="IG246" s="58"/>
      <c r="IH246" s="58"/>
      <c r="II246" s="58"/>
      <c r="IJ246" s="58"/>
    </row>
    <row r="247" spans="1:244" s="76" customFormat="1" x14ac:dyDescent="0.25">
      <c r="A247" s="55"/>
      <c r="B247" s="58"/>
      <c r="C247" s="59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  <c r="GL247" s="58"/>
      <c r="GM247" s="58"/>
      <c r="GN247" s="58"/>
      <c r="GO247" s="58"/>
      <c r="GP247" s="58"/>
      <c r="GQ247" s="58"/>
      <c r="GR247" s="58"/>
      <c r="GS247" s="58"/>
      <c r="GT247" s="58"/>
      <c r="GU247" s="58"/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  <c r="HH247" s="58"/>
      <c r="HI247" s="58"/>
      <c r="HJ247" s="58"/>
      <c r="HK247" s="58"/>
      <c r="HL247" s="58"/>
      <c r="HM247" s="58"/>
      <c r="HN247" s="58"/>
      <c r="HO247" s="58"/>
      <c r="HP247" s="58"/>
      <c r="HQ247" s="58"/>
      <c r="HR247" s="58"/>
      <c r="HS247" s="58"/>
      <c r="HT247" s="58"/>
      <c r="HU247" s="58"/>
      <c r="HV247" s="58"/>
      <c r="HW247" s="58"/>
      <c r="HX247" s="58"/>
      <c r="HY247" s="58"/>
      <c r="HZ247" s="58"/>
      <c r="IA247" s="58"/>
      <c r="IB247" s="58"/>
      <c r="IC247" s="58"/>
      <c r="ID247" s="58"/>
      <c r="IE247" s="58"/>
      <c r="IF247" s="58"/>
      <c r="IG247" s="58"/>
      <c r="IH247" s="58"/>
      <c r="II247" s="58"/>
      <c r="IJ247" s="58"/>
    </row>
    <row r="248" spans="1:244" s="76" customFormat="1" x14ac:dyDescent="0.25">
      <c r="A248" s="55"/>
      <c r="B248" s="58"/>
      <c r="C248" s="59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  <c r="GL248" s="58"/>
      <c r="GM248" s="58"/>
      <c r="GN248" s="58"/>
      <c r="GO248" s="58"/>
      <c r="GP248" s="58"/>
      <c r="GQ248" s="58"/>
      <c r="GR248" s="58"/>
      <c r="GS248" s="58"/>
      <c r="GT248" s="58"/>
      <c r="GU248" s="58"/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  <c r="HH248" s="58"/>
      <c r="HI248" s="58"/>
      <c r="HJ248" s="58"/>
      <c r="HK248" s="58"/>
      <c r="HL248" s="58"/>
      <c r="HM248" s="58"/>
      <c r="HN248" s="58"/>
      <c r="HO248" s="58"/>
      <c r="HP248" s="58"/>
      <c r="HQ248" s="58"/>
      <c r="HR248" s="58"/>
      <c r="HS248" s="58"/>
      <c r="HT248" s="58"/>
      <c r="HU248" s="58"/>
      <c r="HV248" s="58"/>
      <c r="HW248" s="58"/>
      <c r="HX248" s="58"/>
      <c r="HY248" s="58"/>
      <c r="HZ248" s="58"/>
      <c r="IA248" s="58"/>
      <c r="IB248" s="58"/>
      <c r="IC248" s="58"/>
      <c r="ID248" s="58"/>
      <c r="IE248" s="58"/>
      <c r="IF248" s="58"/>
      <c r="IG248" s="58"/>
      <c r="IH248" s="58"/>
      <c r="II248" s="58"/>
      <c r="IJ248" s="58"/>
    </row>
    <row r="249" spans="1:244" s="76" customFormat="1" x14ac:dyDescent="0.25">
      <c r="A249" s="55"/>
      <c r="B249" s="58"/>
      <c r="C249" s="59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  <c r="GL249" s="58"/>
      <c r="GM249" s="58"/>
      <c r="GN249" s="58"/>
      <c r="GO249" s="58"/>
      <c r="GP249" s="58"/>
      <c r="GQ249" s="58"/>
      <c r="GR249" s="58"/>
      <c r="GS249" s="58"/>
      <c r="GT249" s="58"/>
      <c r="GU249" s="58"/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  <c r="HH249" s="58"/>
      <c r="HI249" s="58"/>
      <c r="HJ249" s="58"/>
      <c r="HK249" s="58"/>
      <c r="HL249" s="58"/>
      <c r="HM249" s="58"/>
      <c r="HN249" s="58"/>
      <c r="HO249" s="58"/>
      <c r="HP249" s="58"/>
      <c r="HQ249" s="58"/>
      <c r="HR249" s="58"/>
      <c r="HS249" s="58"/>
      <c r="HT249" s="58"/>
      <c r="HU249" s="58"/>
      <c r="HV249" s="58"/>
      <c r="HW249" s="58"/>
      <c r="HX249" s="58"/>
      <c r="HY249" s="58"/>
      <c r="HZ249" s="58"/>
      <c r="IA249" s="58"/>
      <c r="IB249" s="58"/>
      <c r="IC249" s="58"/>
      <c r="ID249" s="58"/>
      <c r="IE249" s="58"/>
      <c r="IF249" s="58"/>
      <c r="IG249" s="58"/>
      <c r="IH249" s="58"/>
      <c r="II249" s="58"/>
      <c r="IJ249" s="58"/>
    </row>
    <row r="250" spans="1:244" s="76" customFormat="1" x14ac:dyDescent="0.25">
      <c r="A250" s="55"/>
      <c r="B250" s="58"/>
      <c r="C250" s="59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  <c r="GL250" s="58"/>
      <c r="GM250" s="58"/>
      <c r="GN250" s="58"/>
      <c r="GO250" s="58"/>
      <c r="GP250" s="58"/>
      <c r="GQ250" s="58"/>
      <c r="GR250" s="58"/>
      <c r="GS250" s="58"/>
      <c r="GT250" s="58"/>
      <c r="GU250" s="58"/>
      <c r="GV250" s="58"/>
      <c r="GW250" s="58"/>
      <c r="GX250" s="58"/>
      <c r="GY250" s="58"/>
      <c r="GZ250" s="58"/>
      <c r="HA250" s="58"/>
      <c r="HB250" s="58"/>
      <c r="HC250" s="58"/>
      <c r="HD250" s="58"/>
      <c r="HE250" s="58"/>
      <c r="HF250" s="58"/>
      <c r="HG250" s="58"/>
      <c r="HH250" s="58"/>
      <c r="HI250" s="58"/>
      <c r="HJ250" s="58"/>
      <c r="HK250" s="58"/>
      <c r="HL250" s="58"/>
      <c r="HM250" s="58"/>
      <c r="HN250" s="58"/>
      <c r="HO250" s="58"/>
      <c r="HP250" s="58"/>
      <c r="HQ250" s="58"/>
      <c r="HR250" s="58"/>
      <c r="HS250" s="58"/>
      <c r="HT250" s="58"/>
      <c r="HU250" s="58"/>
      <c r="HV250" s="58"/>
      <c r="HW250" s="58"/>
      <c r="HX250" s="58"/>
      <c r="HY250" s="58"/>
      <c r="HZ250" s="58"/>
      <c r="IA250" s="58"/>
      <c r="IB250" s="58"/>
      <c r="IC250" s="58"/>
      <c r="ID250" s="58"/>
      <c r="IE250" s="58"/>
      <c r="IF250" s="58"/>
      <c r="IG250" s="58"/>
      <c r="IH250" s="58"/>
      <c r="II250" s="58"/>
      <c r="IJ250" s="58"/>
    </row>
    <row r="251" spans="1:244" s="76" customFormat="1" x14ac:dyDescent="0.25">
      <c r="A251" s="55"/>
      <c r="B251" s="58"/>
      <c r="C251" s="59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8"/>
      <c r="FD251" s="58"/>
      <c r="FE251" s="58"/>
      <c r="FF251" s="58"/>
      <c r="FG251" s="58"/>
      <c r="FH251" s="58"/>
      <c r="FI251" s="58"/>
      <c r="FJ251" s="58"/>
      <c r="FK251" s="58"/>
      <c r="FL251" s="58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8"/>
      <c r="GH251" s="58"/>
      <c r="GI251" s="58"/>
      <c r="GJ251" s="58"/>
      <c r="GK251" s="58"/>
      <c r="GL251" s="58"/>
      <c r="GM251" s="58"/>
      <c r="GN251" s="58"/>
      <c r="GO251" s="58"/>
      <c r="GP251" s="58"/>
      <c r="GQ251" s="58"/>
      <c r="GR251" s="58"/>
      <c r="GS251" s="58"/>
      <c r="GT251" s="58"/>
      <c r="GU251" s="58"/>
      <c r="GV251" s="58"/>
      <c r="GW251" s="58"/>
      <c r="GX251" s="58"/>
      <c r="GY251" s="58"/>
      <c r="GZ251" s="58"/>
      <c r="HA251" s="58"/>
      <c r="HB251" s="58"/>
      <c r="HC251" s="58"/>
      <c r="HD251" s="58"/>
      <c r="HE251" s="58"/>
      <c r="HF251" s="58"/>
      <c r="HG251" s="58"/>
      <c r="HH251" s="58"/>
      <c r="HI251" s="58"/>
      <c r="HJ251" s="58"/>
      <c r="HK251" s="58"/>
      <c r="HL251" s="58"/>
      <c r="HM251" s="58"/>
      <c r="HN251" s="58"/>
      <c r="HO251" s="58"/>
      <c r="HP251" s="58"/>
      <c r="HQ251" s="58"/>
      <c r="HR251" s="58"/>
      <c r="HS251" s="58"/>
      <c r="HT251" s="58"/>
      <c r="HU251" s="58"/>
      <c r="HV251" s="58"/>
      <c r="HW251" s="58"/>
      <c r="HX251" s="58"/>
      <c r="HY251" s="58"/>
      <c r="HZ251" s="58"/>
      <c r="IA251" s="58"/>
      <c r="IB251" s="58"/>
      <c r="IC251" s="58"/>
      <c r="ID251" s="58"/>
      <c r="IE251" s="58"/>
      <c r="IF251" s="58"/>
      <c r="IG251" s="58"/>
      <c r="IH251" s="58"/>
      <c r="II251" s="58"/>
      <c r="IJ251" s="58"/>
    </row>
    <row r="252" spans="1:244" s="76" customFormat="1" x14ac:dyDescent="0.25">
      <c r="A252" s="55"/>
      <c r="B252" s="58"/>
      <c r="C252" s="59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8"/>
      <c r="FD252" s="58"/>
      <c r="FE252" s="58"/>
      <c r="FF252" s="58"/>
      <c r="FG252" s="58"/>
      <c r="FH252" s="58"/>
      <c r="FI252" s="58"/>
      <c r="FJ252" s="58"/>
      <c r="FK252" s="58"/>
      <c r="FL252" s="58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8"/>
      <c r="GH252" s="58"/>
      <c r="GI252" s="58"/>
      <c r="GJ252" s="58"/>
      <c r="GK252" s="58"/>
      <c r="GL252" s="58"/>
      <c r="GM252" s="58"/>
      <c r="GN252" s="58"/>
      <c r="GO252" s="58"/>
      <c r="GP252" s="58"/>
      <c r="GQ252" s="58"/>
      <c r="GR252" s="58"/>
      <c r="GS252" s="58"/>
      <c r="GT252" s="58"/>
      <c r="GU252" s="58"/>
      <c r="GV252" s="58"/>
      <c r="GW252" s="58"/>
      <c r="GX252" s="58"/>
      <c r="GY252" s="58"/>
      <c r="GZ252" s="58"/>
      <c r="HA252" s="58"/>
      <c r="HB252" s="58"/>
      <c r="HC252" s="58"/>
      <c r="HD252" s="58"/>
      <c r="HE252" s="58"/>
      <c r="HF252" s="58"/>
      <c r="HG252" s="58"/>
      <c r="HH252" s="58"/>
      <c r="HI252" s="58"/>
      <c r="HJ252" s="58"/>
      <c r="HK252" s="58"/>
      <c r="HL252" s="58"/>
      <c r="HM252" s="58"/>
      <c r="HN252" s="58"/>
      <c r="HO252" s="58"/>
      <c r="HP252" s="58"/>
      <c r="HQ252" s="58"/>
      <c r="HR252" s="58"/>
      <c r="HS252" s="58"/>
      <c r="HT252" s="58"/>
      <c r="HU252" s="58"/>
      <c r="HV252" s="58"/>
      <c r="HW252" s="58"/>
      <c r="HX252" s="58"/>
      <c r="HY252" s="58"/>
      <c r="HZ252" s="58"/>
      <c r="IA252" s="58"/>
      <c r="IB252" s="58"/>
      <c r="IC252" s="58"/>
      <c r="ID252" s="58"/>
      <c r="IE252" s="58"/>
      <c r="IF252" s="58"/>
      <c r="IG252" s="58"/>
      <c r="IH252" s="58"/>
      <c r="II252" s="58"/>
      <c r="IJ252" s="58"/>
    </row>
    <row r="253" spans="1:244" s="76" customFormat="1" x14ac:dyDescent="0.25">
      <c r="A253" s="55"/>
      <c r="B253" s="58"/>
      <c r="C253" s="59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8"/>
      <c r="GH253" s="58"/>
      <c r="GI253" s="58"/>
      <c r="GJ253" s="58"/>
      <c r="GK253" s="58"/>
      <c r="GL253" s="58"/>
      <c r="GM253" s="58"/>
      <c r="GN253" s="58"/>
      <c r="GO253" s="58"/>
      <c r="GP253" s="58"/>
      <c r="GQ253" s="58"/>
      <c r="GR253" s="58"/>
      <c r="GS253" s="58"/>
      <c r="GT253" s="58"/>
      <c r="GU253" s="58"/>
      <c r="GV253" s="58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  <c r="HH253" s="58"/>
      <c r="HI253" s="58"/>
      <c r="HJ253" s="58"/>
      <c r="HK253" s="58"/>
      <c r="HL253" s="58"/>
      <c r="HM253" s="58"/>
      <c r="HN253" s="58"/>
      <c r="HO253" s="58"/>
      <c r="HP253" s="58"/>
      <c r="HQ253" s="58"/>
      <c r="HR253" s="58"/>
      <c r="HS253" s="58"/>
      <c r="HT253" s="58"/>
      <c r="HU253" s="58"/>
      <c r="HV253" s="58"/>
      <c r="HW253" s="58"/>
      <c r="HX253" s="58"/>
      <c r="HY253" s="58"/>
      <c r="HZ253" s="58"/>
      <c r="IA253" s="58"/>
      <c r="IB253" s="58"/>
      <c r="IC253" s="58"/>
      <c r="ID253" s="58"/>
      <c r="IE253" s="58"/>
      <c r="IF253" s="58"/>
      <c r="IG253" s="58"/>
      <c r="IH253" s="58"/>
      <c r="II253" s="58"/>
      <c r="IJ253" s="58"/>
    </row>
    <row r="254" spans="1:244" s="76" customFormat="1" x14ac:dyDescent="0.25">
      <c r="A254" s="55"/>
      <c r="B254" s="58"/>
      <c r="C254" s="59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8"/>
      <c r="CV254" s="58"/>
      <c r="CW254" s="58"/>
      <c r="CX254" s="58"/>
      <c r="CY254" s="58"/>
      <c r="CZ254" s="58"/>
      <c r="DA254" s="58"/>
      <c r="DB254" s="58"/>
      <c r="DC254" s="58"/>
      <c r="DD254" s="58"/>
      <c r="DE254" s="58"/>
      <c r="DF254" s="58"/>
      <c r="DG254" s="58"/>
      <c r="DH254" s="58"/>
      <c r="DI254" s="58"/>
      <c r="DJ254" s="58"/>
      <c r="DK254" s="58"/>
      <c r="DL254" s="58"/>
      <c r="DM254" s="58"/>
      <c r="DN254" s="58"/>
      <c r="DO254" s="58"/>
      <c r="DP254" s="58"/>
      <c r="DQ254" s="58"/>
      <c r="DR254" s="58"/>
      <c r="DS254" s="58"/>
      <c r="DT254" s="58"/>
      <c r="DU254" s="58"/>
      <c r="DV254" s="58"/>
      <c r="DW254" s="58"/>
      <c r="DX254" s="58"/>
      <c r="DY254" s="58"/>
      <c r="DZ254" s="58"/>
      <c r="EA254" s="58"/>
      <c r="EB254" s="58"/>
      <c r="EC254" s="58"/>
      <c r="ED254" s="58"/>
      <c r="EE254" s="58"/>
      <c r="EF254" s="58"/>
      <c r="EG254" s="58"/>
      <c r="EH254" s="58"/>
      <c r="EI254" s="58"/>
      <c r="EJ254" s="58"/>
      <c r="EK254" s="58"/>
      <c r="EL254" s="58"/>
      <c r="EM254" s="58"/>
      <c r="EN254" s="58"/>
      <c r="EO254" s="58"/>
      <c r="EP254" s="58"/>
      <c r="EQ254" s="58"/>
      <c r="ER254" s="58"/>
      <c r="ES254" s="58"/>
      <c r="ET254" s="58"/>
      <c r="EU254" s="58"/>
      <c r="EV254" s="58"/>
      <c r="EW254" s="58"/>
      <c r="EX254" s="58"/>
      <c r="EY254" s="58"/>
      <c r="EZ254" s="58"/>
      <c r="FA254" s="58"/>
      <c r="FB254" s="58"/>
      <c r="FC254" s="58"/>
      <c r="FD254" s="58"/>
      <c r="FE254" s="58"/>
      <c r="FF254" s="58"/>
      <c r="FG254" s="58"/>
      <c r="FH254" s="58"/>
      <c r="FI254" s="58"/>
      <c r="FJ254" s="58"/>
      <c r="FK254" s="58"/>
      <c r="FL254" s="58"/>
      <c r="FM254" s="58"/>
      <c r="FN254" s="58"/>
      <c r="FO254" s="58"/>
      <c r="FP254" s="58"/>
      <c r="FQ254" s="58"/>
      <c r="FR254" s="58"/>
      <c r="FS254" s="58"/>
      <c r="FT254" s="58"/>
      <c r="FU254" s="58"/>
      <c r="FV254" s="58"/>
      <c r="FW254" s="58"/>
      <c r="FX254" s="58"/>
      <c r="FY254" s="58"/>
      <c r="FZ254" s="58"/>
      <c r="GA254" s="58"/>
      <c r="GB254" s="58"/>
      <c r="GC254" s="58"/>
      <c r="GD254" s="58"/>
      <c r="GE254" s="58"/>
      <c r="GF254" s="58"/>
      <c r="GG254" s="58"/>
      <c r="GH254" s="58"/>
      <c r="GI254" s="58"/>
      <c r="GJ254" s="58"/>
      <c r="GK254" s="58"/>
      <c r="GL254" s="58"/>
      <c r="GM254" s="58"/>
      <c r="GN254" s="58"/>
      <c r="GO254" s="58"/>
      <c r="GP254" s="58"/>
      <c r="GQ254" s="58"/>
      <c r="GR254" s="58"/>
      <c r="GS254" s="58"/>
      <c r="GT254" s="58"/>
      <c r="GU254" s="58"/>
      <c r="GV254" s="58"/>
      <c r="GW254" s="58"/>
      <c r="GX254" s="58"/>
      <c r="GY254" s="58"/>
      <c r="GZ254" s="58"/>
      <c r="HA254" s="58"/>
      <c r="HB254" s="58"/>
      <c r="HC254" s="58"/>
      <c r="HD254" s="58"/>
      <c r="HE254" s="58"/>
      <c r="HF254" s="58"/>
      <c r="HG254" s="58"/>
      <c r="HH254" s="58"/>
      <c r="HI254" s="58"/>
      <c r="HJ254" s="58"/>
      <c r="HK254" s="58"/>
      <c r="HL254" s="58"/>
      <c r="HM254" s="58"/>
      <c r="HN254" s="58"/>
      <c r="HO254" s="58"/>
      <c r="HP254" s="58"/>
      <c r="HQ254" s="58"/>
      <c r="HR254" s="58"/>
      <c r="HS254" s="58"/>
      <c r="HT254" s="58"/>
      <c r="HU254" s="58"/>
      <c r="HV254" s="58"/>
      <c r="HW254" s="58"/>
      <c r="HX254" s="58"/>
      <c r="HY254" s="58"/>
      <c r="HZ254" s="58"/>
      <c r="IA254" s="58"/>
      <c r="IB254" s="58"/>
      <c r="IC254" s="58"/>
      <c r="ID254" s="58"/>
      <c r="IE254" s="58"/>
      <c r="IF254" s="58"/>
      <c r="IG254" s="58"/>
      <c r="IH254" s="58"/>
      <c r="II254" s="58"/>
      <c r="IJ254" s="58"/>
    </row>
    <row r="255" spans="1:244" s="76" customFormat="1" x14ac:dyDescent="0.25">
      <c r="A255" s="55"/>
      <c r="B255" s="58"/>
      <c r="C255" s="59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8"/>
      <c r="GH255" s="58"/>
      <c r="GI255" s="58"/>
      <c r="GJ255" s="58"/>
      <c r="GK255" s="58"/>
      <c r="GL255" s="58"/>
      <c r="GM255" s="58"/>
      <c r="GN255" s="58"/>
      <c r="GO255" s="58"/>
      <c r="GP255" s="58"/>
      <c r="GQ255" s="58"/>
      <c r="GR255" s="58"/>
      <c r="GS255" s="58"/>
      <c r="GT255" s="58"/>
      <c r="GU255" s="58"/>
      <c r="GV255" s="58"/>
      <c r="GW255" s="58"/>
      <c r="GX255" s="58"/>
      <c r="GY255" s="58"/>
      <c r="GZ255" s="58"/>
      <c r="HA255" s="58"/>
      <c r="HB255" s="58"/>
      <c r="HC255" s="58"/>
      <c r="HD255" s="58"/>
      <c r="HE255" s="58"/>
      <c r="HF255" s="58"/>
      <c r="HG255" s="58"/>
      <c r="HH255" s="58"/>
      <c r="HI255" s="58"/>
      <c r="HJ255" s="58"/>
      <c r="HK255" s="58"/>
      <c r="HL255" s="58"/>
      <c r="HM255" s="58"/>
      <c r="HN255" s="58"/>
      <c r="HO255" s="58"/>
      <c r="HP255" s="58"/>
      <c r="HQ255" s="58"/>
      <c r="HR255" s="58"/>
      <c r="HS255" s="58"/>
      <c r="HT255" s="58"/>
      <c r="HU255" s="58"/>
      <c r="HV255" s="58"/>
      <c r="HW255" s="58"/>
      <c r="HX255" s="58"/>
      <c r="HY255" s="58"/>
      <c r="HZ255" s="58"/>
      <c r="IA255" s="58"/>
      <c r="IB255" s="58"/>
      <c r="IC255" s="58"/>
      <c r="ID255" s="58"/>
      <c r="IE255" s="58"/>
      <c r="IF255" s="58"/>
      <c r="IG255" s="58"/>
      <c r="IH255" s="58"/>
      <c r="II255" s="58"/>
      <c r="IJ255" s="58"/>
    </row>
    <row r="256" spans="1:244" s="76" customFormat="1" x14ac:dyDescent="0.25">
      <c r="A256" s="55"/>
      <c r="B256" s="58"/>
      <c r="C256" s="59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  <c r="GL256" s="58"/>
      <c r="GM256" s="58"/>
      <c r="GN256" s="58"/>
      <c r="GO256" s="58"/>
      <c r="GP256" s="58"/>
      <c r="GQ256" s="58"/>
      <c r="GR256" s="58"/>
      <c r="GS256" s="58"/>
      <c r="GT256" s="58"/>
      <c r="GU256" s="58"/>
      <c r="GV256" s="58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  <c r="HH256" s="58"/>
      <c r="HI256" s="58"/>
      <c r="HJ256" s="58"/>
      <c r="HK256" s="58"/>
      <c r="HL256" s="58"/>
      <c r="HM256" s="58"/>
      <c r="HN256" s="58"/>
      <c r="HO256" s="58"/>
      <c r="HP256" s="58"/>
      <c r="HQ256" s="58"/>
      <c r="HR256" s="58"/>
      <c r="HS256" s="58"/>
      <c r="HT256" s="58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8"/>
      <c r="IH256" s="58"/>
      <c r="II256" s="58"/>
      <c r="IJ256" s="58"/>
    </row>
    <row r="257" spans="1:244" s="76" customFormat="1" x14ac:dyDescent="0.25">
      <c r="A257" s="55"/>
      <c r="B257" s="58"/>
      <c r="C257" s="59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8"/>
      <c r="FD257" s="58"/>
      <c r="FE257" s="58"/>
      <c r="FF257" s="58"/>
      <c r="FG257" s="58"/>
      <c r="FH257" s="58"/>
      <c r="FI257" s="58"/>
      <c r="FJ257" s="58"/>
      <c r="FK257" s="58"/>
      <c r="FL257" s="58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8"/>
      <c r="GH257" s="58"/>
      <c r="GI257" s="58"/>
      <c r="GJ257" s="58"/>
      <c r="GK257" s="58"/>
      <c r="GL257" s="58"/>
      <c r="GM257" s="58"/>
      <c r="GN257" s="58"/>
      <c r="GO257" s="58"/>
      <c r="GP257" s="58"/>
      <c r="GQ257" s="58"/>
      <c r="GR257" s="58"/>
      <c r="GS257" s="58"/>
      <c r="GT257" s="58"/>
      <c r="GU257" s="58"/>
      <c r="GV257" s="58"/>
      <c r="GW257" s="58"/>
      <c r="GX257" s="58"/>
      <c r="GY257" s="58"/>
      <c r="GZ257" s="58"/>
      <c r="HA257" s="58"/>
      <c r="HB257" s="58"/>
      <c r="HC257" s="58"/>
      <c r="HD257" s="58"/>
      <c r="HE257" s="58"/>
      <c r="HF257" s="58"/>
      <c r="HG257" s="58"/>
      <c r="HH257" s="58"/>
      <c r="HI257" s="58"/>
      <c r="HJ257" s="58"/>
      <c r="HK257" s="58"/>
      <c r="HL257" s="58"/>
      <c r="HM257" s="58"/>
      <c r="HN257" s="58"/>
      <c r="HO257" s="58"/>
      <c r="HP257" s="58"/>
      <c r="HQ257" s="58"/>
      <c r="HR257" s="58"/>
      <c r="HS257" s="58"/>
      <c r="HT257" s="58"/>
      <c r="HU257" s="58"/>
      <c r="HV257" s="58"/>
      <c r="HW257" s="58"/>
      <c r="HX257" s="58"/>
      <c r="HY257" s="58"/>
      <c r="HZ257" s="58"/>
      <c r="IA257" s="58"/>
      <c r="IB257" s="58"/>
      <c r="IC257" s="58"/>
      <c r="ID257" s="58"/>
      <c r="IE257" s="58"/>
      <c r="IF257" s="58"/>
      <c r="IG257" s="58"/>
      <c r="IH257" s="58"/>
      <c r="II257" s="58"/>
      <c r="IJ257" s="58"/>
    </row>
    <row r="258" spans="1:244" s="76" customFormat="1" x14ac:dyDescent="0.25">
      <c r="A258" s="55"/>
      <c r="B258" s="58"/>
      <c r="C258" s="59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8"/>
      <c r="FD258" s="58"/>
      <c r="FE258" s="58"/>
      <c r="FF258" s="58"/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8"/>
      <c r="GH258" s="58"/>
      <c r="GI258" s="58"/>
      <c r="GJ258" s="58"/>
      <c r="GK258" s="58"/>
      <c r="GL258" s="58"/>
      <c r="GM258" s="58"/>
      <c r="GN258" s="58"/>
      <c r="GO258" s="58"/>
      <c r="GP258" s="58"/>
      <c r="GQ258" s="58"/>
      <c r="GR258" s="58"/>
      <c r="GS258" s="58"/>
      <c r="GT258" s="58"/>
      <c r="GU258" s="58"/>
      <c r="GV258" s="58"/>
      <c r="GW258" s="58"/>
      <c r="GX258" s="58"/>
      <c r="GY258" s="58"/>
      <c r="GZ258" s="58"/>
      <c r="HA258" s="58"/>
      <c r="HB258" s="58"/>
      <c r="HC258" s="58"/>
      <c r="HD258" s="58"/>
      <c r="HE258" s="58"/>
      <c r="HF258" s="58"/>
      <c r="HG258" s="58"/>
      <c r="HH258" s="58"/>
      <c r="HI258" s="58"/>
      <c r="HJ258" s="58"/>
      <c r="HK258" s="58"/>
      <c r="HL258" s="58"/>
      <c r="HM258" s="58"/>
      <c r="HN258" s="58"/>
      <c r="HO258" s="58"/>
      <c r="HP258" s="58"/>
      <c r="HQ258" s="58"/>
      <c r="HR258" s="58"/>
      <c r="HS258" s="58"/>
      <c r="HT258" s="58"/>
      <c r="HU258" s="58"/>
      <c r="HV258" s="58"/>
      <c r="HW258" s="58"/>
      <c r="HX258" s="58"/>
      <c r="HY258" s="58"/>
      <c r="HZ258" s="58"/>
      <c r="IA258" s="58"/>
      <c r="IB258" s="58"/>
      <c r="IC258" s="58"/>
      <c r="ID258" s="58"/>
      <c r="IE258" s="58"/>
      <c r="IF258" s="58"/>
      <c r="IG258" s="58"/>
      <c r="IH258" s="58"/>
      <c r="II258" s="58"/>
      <c r="IJ258" s="58"/>
    </row>
    <row r="259" spans="1:244" s="76" customFormat="1" x14ac:dyDescent="0.25">
      <c r="A259" s="55"/>
      <c r="B259" s="58"/>
      <c r="C259" s="59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8"/>
      <c r="FD259" s="58"/>
      <c r="FE259" s="58"/>
      <c r="FF259" s="58"/>
      <c r="FG259" s="58"/>
      <c r="FH259" s="58"/>
      <c r="FI259" s="58"/>
      <c r="FJ259" s="58"/>
      <c r="FK259" s="58"/>
      <c r="FL259" s="58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8"/>
      <c r="GH259" s="58"/>
      <c r="GI259" s="58"/>
      <c r="GJ259" s="58"/>
      <c r="GK259" s="58"/>
      <c r="GL259" s="58"/>
      <c r="GM259" s="58"/>
      <c r="GN259" s="58"/>
      <c r="GO259" s="58"/>
      <c r="GP259" s="58"/>
      <c r="GQ259" s="58"/>
      <c r="GR259" s="58"/>
      <c r="GS259" s="58"/>
      <c r="GT259" s="58"/>
      <c r="GU259" s="58"/>
      <c r="GV259" s="58"/>
      <c r="GW259" s="58"/>
      <c r="GX259" s="58"/>
      <c r="GY259" s="58"/>
      <c r="GZ259" s="58"/>
      <c r="HA259" s="58"/>
      <c r="HB259" s="58"/>
      <c r="HC259" s="58"/>
      <c r="HD259" s="58"/>
      <c r="HE259" s="58"/>
      <c r="HF259" s="58"/>
      <c r="HG259" s="58"/>
      <c r="HH259" s="58"/>
      <c r="HI259" s="58"/>
      <c r="HJ259" s="58"/>
      <c r="HK259" s="58"/>
      <c r="HL259" s="58"/>
      <c r="HM259" s="58"/>
      <c r="HN259" s="58"/>
      <c r="HO259" s="58"/>
      <c r="HP259" s="58"/>
      <c r="HQ259" s="58"/>
      <c r="HR259" s="58"/>
      <c r="HS259" s="58"/>
      <c r="HT259" s="58"/>
      <c r="HU259" s="58"/>
      <c r="HV259" s="58"/>
      <c r="HW259" s="58"/>
      <c r="HX259" s="58"/>
      <c r="HY259" s="58"/>
      <c r="HZ259" s="58"/>
      <c r="IA259" s="58"/>
      <c r="IB259" s="58"/>
      <c r="IC259" s="58"/>
      <c r="ID259" s="58"/>
      <c r="IE259" s="58"/>
      <c r="IF259" s="58"/>
      <c r="IG259" s="58"/>
      <c r="IH259" s="58"/>
      <c r="II259" s="58"/>
      <c r="IJ259" s="58"/>
    </row>
    <row r="260" spans="1:244" s="76" customFormat="1" x14ac:dyDescent="0.25">
      <c r="A260" s="55"/>
      <c r="B260" s="58"/>
      <c r="C260" s="59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8"/>
      <c r="FD260" s="58"/>
      <c r="FE260" s="58"/>
      <c r="FF260" s="58"/>
      <c r="FG260" s="58"/>
      <c r="FH260" s="58"/>
      <c r="FI260" s="58"/>
      <c r="FJ260" s="58"/>
      <c r="FK260" s="58"/>
      <c r="FL260" s="58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8"/>
      <c r="GH260" s="58"/>
      <c r="GI260" s="58"/>
      <c r="GJ260" s="58"/>
      <c r="GK260" s="58"/>
      <c r="GL260" s="58"/>
      <c r="GM260" s="58"/>
      <c r="GN260" s="58"/>
      <c r="GO260" s="58"/>
      <c r="GP260" s="58"/>
      <c r="GQ260" s="58"/>
      <c r="GR260" s="58"/>
      <c r="GS260" s="58"/>
      <c r="GT260" s="58"/>
      <c r="GU260" s="58"/>
      <c r="GV260" s="58"/>
      <c r="GW260" s="58"/>
      <c r="GX260" s="58"/>
      <c r="GY260" s="58"/>
      <c r="GZ260" s="58"/>
      <c r="HA260" s="58"/>
      <c r="HB260" s="58"/>
      <c r="HC260" s="58"/>
      <c r="HD260" s="58"/>
      <c r="HE260" s="58"/>
      <c r="HF260" s="58"/>
      <c r="HG260" s="58"/>
      <c r="HH260" s="58"/>
      <c r="HI260" s="58"/>
      <c r="HJ260" s="58"/>
      <c r="HK260" s="58"/>
      <c r="HL260" s="58"/>
      <c r="HM260" s="58"/>
      <c r="HN260" s="58"/>
      <c r="HO260" s="58"/>
      <c r="HP260" s="58"/>
      <c r="HQ260" s="58"/>
      <c r="HR260" s="58"/>
      <c r="HS260" s="58"/>
      <c r="HT260" s="58"/>
      <c r="HU260" s="58"/>
      <c r="HV260" s="58"/>
      <c r="HW260" s="58"/>
      <c r="HX260" s="58"/>
      <c r="HY260" s="58"/>
      <c r="HZ260" s="58"/>
      <c r="IA260" s="58"/>
      <c r="IB260" s="58"/>
      <c r="IC260" s="58"/>
      <c r="ID260" s="58"/>
      <c r="IE260" s="58"/>
      <c r="IF260" s="58"/>
      <c r="IG260" s="58"/>
      <c r="IH260" s="58"/>
      <c r="II260" s="58"/>
      <c r="IJ260" s="58"/>
    </row>
    <row r="261" spans="1:244" s="76" customFormat="1" x14ac:dyDescent="0.25">
      <c r="A261" s="55"/>
      <c r="B261" s="58"/>
      <c r="C261" s="59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8"/>
      <c r="DZ261" s="58"/>
      <c r="EA261" s="58"/>
      <c r="EB261" s="58"/>
      <c r="EC261" s="58"/>
      <c r="ED261" s="58"/>
      <c r="EE261" s="58"/>
      <c r="EF261" s="58"/>
      <c r="EG261" s="58"/>
      <c r="EH261" s="58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8"/>
      <c r="FD261" s="58"/>
      <c r="FE261" s="58"/>
      <c r="FF261" s="58"/>
      <c r="FG261" s="58"/>
      <c r="FH261" s="58"/>
      <c r="FI261" s="58"/>
      <c r="FJ261" s="58"/>
      <c r="FK261" s="58"/>
      <c r="FL261" s="58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8"/>
      <c r="GH261" s="58"/>
      <c r="GI261" s="58"/>
      <c r="GJ261" s="58"/>
      <c r="GK261" s="58"/>
      <c r="GL261" s="58"/>
      <c r="GM261" s="58"/>
      <c r="GN261" s="58"/>
      <c r="GO261" s="58"/>
      <c r="GP261" s="58"/>
      <c r="GQ261" s="58"/>
      <c r="GR261" s="58"/>
      <c r="GS261" s="58"/>
      <c r="GT261" s="58"/>
      <c r="GU261" s="58"/>
      <c r="GV261" s="58"/>
      <c r="GW261" s="58"/>
      <c r="GX261" s="58"/>
      <c r="GY261" s="58"/>
      <c r="GZ261" s="58"/>
      <c r="HA261" s="58"/>
      <c r="HB261" s="58"/>
      <c r="HC261" s="58"/>
      <c r="HD261" s="58"/>
      <c r="HE261" s="58"/>
      <c r="HF261" s="58"/>
      <c r="HG261" s="58"/>
      <c r="HH261" s="58"/>
      <c r="HI261" s="58"/>
      <c r="HJ261" s="58"/>
      <c r="HK261" s="58"/>
      <c r="HL261" s="58"/>
      <c r="HM261" s="58"/>
      <c r="HN261" s="58"/>
      <c r="HO261" s="58"/>
      <c r="HP261" s="58"/>
      <c r="HQ261" s="58"/>
      <c r="HR261" s="58"/>
      <c r="HS261" s="58"/>
      <c r="HT261" s="58"/>
      <c r="HU261" s="58"/>
      <c r="HV261" s="58"/>
      <c r="HW261" s="58"/>
      <c r="HX261" s="58"/>
      <c r="HY261" s="58"/>
      <c r="HZ261" s="58"/>
      <c r="IA261" s="58"/>
      <c r="IB261" s="58"/>
      <c r="IC261" s="58"/>
      <c r="ID261" s="58"/>
      <c r="IE261" s="58"/>
      <c r="IF261" s="58"/>
      <c r="IG261" s="58"/>
      <c r="IH261" s="58"/>
      <c r="II261" s="58"/>
      <c r="IJ261" s="58"/>
    </row>
    <row r="262" spans="1:244" s="76" customFormat="1" x14ac:dyDescent="0.25">
      <c r="A262" s="55"/>
      <c r="B262" s="58"/>
      <c r="C262" s="59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8"/>
      <c r="DZ262" s="58"/>
      <c r="EA262" s="58"/>
      <c r="EB262" s="58"/>
      <c r="EC262" s="58"/>
      <c r="ED262" s="58"/>
      <c r="EE262" s="58"/>
      <c r="EF262" s="58"/>
      <c r="EG262" s="58"/>
      <c r="EH262" s="58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8"/>
      <c r="FD262" s="58"/>
      <c r="FE262" s="58"/>
      <c r="FF262" s="58"/>
      <c r="FG262" s="58"/>
      <c r="FH262" s="58"/>
      <c r="FI262" s="58"/>
      <c r="FJ262" s="58"/>
      <c r="FK262" s="58"/>
      <c r="FL262" s="58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8"/>
      <c r="GH262" s="58"/>
      <c r="GI262" s="58"/>
      <c r="GJ262" s="58"/>
      <c r="GK262" s="58"/>
      <c r="GL262" s="58"/>
      <c r="GM262" s="58"/>
      <c r="GN262" s="58"/>
      <c r="GO262" s="58"/>
      <c r="GP262" s="58"/>
      <c r="GQ262" s="58"/>
      <c r="GR262" s="58"/>
      <c r="GS262" s="58"/>
      <c r="GT262" s="58"/>
      <c r="GU262" s="58"/>
      <c r="GV262" s="58"/>
      <c r="GW262" s="58"/>
      <c r="GX262" s="58"/>
      <c r="GY262" s="58"/>
      <c r="GZ262" s="58"/>
      <c r="HA262" s="58"/>
      <c r="HB262" s="58"/>
      <c r="HC262" s="58"/>
      <c r="HD262" s="58"/>
      <c r="HE262" s="58"/>
      <c r="HF262" s="58"/>
      <c r="HG262" s="58"/>
      <c r="HH262" s="58"/>
      <c r="HI262" s="58"/>
      <c r="HJ262" s="58"/>
      <c r="HK262" s="58"/>
      <c r="HL262" s="58"/>
      <c r="HM262" s="58"/>
      <c r="HN262" s="58"/>
      <c r="HO262" s="58"/>
      <c r="HP262" s="58"/>
      <c r="HQ262" s="58"/>
      <c r="HR262" s="58"/>
      <c r="HS262" s="58"/>
      <c r="HT262" s="58"/>
      <c r="HU262" s="58"/>
      <c r="HV262" s="58"/>
      <c r="HW262" s="58"/>
      <c r="HX262" s="58"/>
      <c r="HY262" s="58"/>
      <c r="HZ262" s="58"/>
      <c r="IA262" s="58"/>
      <c r="IB262" s="58"/>
      <c r="IC262" s="58"/>
      <c r="ID262" s="58"/>
      <c r="IE262" s="58"/>
      <c r="IF262" s="58"/>
      <c r="IG262" s="58"/>
      <c r="IH262" s="58"/>
      <c r="II262" s="58"/>
      <c r="IJ262" s="58"/>
    </row>
    <row r="263" spans="1:244" s="76" customFormat="1" x14ac:dyDescent="0.25">
      <c r="A263" s="55"/>
      <c r="B263" s="58"/>
      <c r="C263" s="59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8"/>
      <c r="DZ263" s="58"/>
      <c r="EA263" s="58"/>
      <c r="EB263" s="58"/>
      <c r="EC263" s="58"/>
      <c r="ED263" s="58"/>
      <c r="EE263" s="58"/>
      <c r="EF263" s="58"/>
      <c r="EG263" s="58"/>
      <c r="EH263" s="58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8"/>
      <c r="FD263" s="58"/>
      <c r="FE263" s="58"/>
      <c r="FF263" s="58"/>
      <c r="FG263" s="58"/>
      <c r="FH263" s="58"/>
      <c r="FI263" s="58"/>
      <c r="FJ263" s="58"/>
      <c r="FK263" s="58"/>
      <c r="FL263" s="58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8"/>
      <c r="GH263" s="58"/>
      <c r="GI263" s="58"/>
      <c r="GJ263" s="58"/>
      <c r="GK263" s="58"/>
      <c r="GL263" s="58"/>
      <c r="GM263" s="58"/>
      <c r="GN263" s="58"/>
      <c r="GO263" s="58"/>
      <c r="GP263" s="58"/>
      <c r="GQ263" s="58"/>
      <c r="GR263" s="58"/>
      <c r="GS263" s="58"/>
      <c r="GT263" s="58"/>
      <c r="GU263" s="58"/>
      <c r="GV263" s="58"/>
      <c r="GW263" s="58"/>
      <c r="GX263" s="58"/>
      <c r="GY263" s="58"/>
      <c r="GZ263" s="58"/>
      <c r="HA263" s="58"/>
      <c r="HB263" s="58"/>
      <c r="HC263" s="58"/>
      <c r="HD263" s="58"/>
      <c r="HE263" s="58"/>
      <c r="HF263" s="58"/>
      <c r="HG263" s="58"/>
      <c r="HH263" s="58"/>
      <c r="HI263" s="58"/>
      <c r="HJ263" s="58"/>
      <c r="HK263" s="58"/>
      <c r="HL263" s="58"/>
      <c r="HM263" s="58"/>
      <c r="HN263" s="58"/>
      <c r="HO263" s="58"/>
      <c r="HP263" s="58"/>
      <c r="HQ263" s="58"/>
      <c r="HR263" s="58"/>
      <c r="HS263" s="58"/>
      <c r="HT263" s="58"/>
      <c r="HU263" s="58"/>
      <c r="HV263" s="58"/>
      <c r="HW263" s="58"/>
      <c r="HX263" s="58"/>
      <c r="HY263" s="58"/>
      <c r="HZ263" s="58"/>
      <c r="IA263" s="58"/>
      <c r="IB263" s="58"/>
      <c r="IC263" s="58"/>
      <c r="ID263" s="58"/>
      <c r="IE263" s="58"/>
      <c r="IF263" s="58"/>
      <c r="IG263" s="58"/>
      <c r="IH263" s="58"/>
      <c r="II263" s="58"/>
      <c r="IJ263" s="58"/>
    </row>
    <row r="264" spans="1:244" s="76" customFormat="1" x14ac:dyDescent="0.25">
      <c r="A264" s="55"/>
      <c r="B264" s="58"/>
      <c r="C264" s="59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8"/>
      <c r="CV264" s="58"/>
      <c r="CW264" s="58"/>
      <c r="CX264" s="58"/>
      <c r="CY264" s="58"/>
      <c r="CZ264" s="58"/>
      <c r="DA264" s="58"/>
      <c r="DB264" s="58"/>
      <c r="DC264" s="58"/>
      <c r="DD264" s="58"/>
      <c r="DE264" s="58"/>
      <c r="DF264" s="58"/>
      <c r="DG264" s="58"/>
      <c r="DH264" s="58"/>
      <c r="DI264" s="58"/>
      <c r="DJ264" s="58"/>
      <c r="DK264" s="58"/>
      <c r="DL264" s="58"/>
      <c r="DM264" s="58"/>
      <c r="DN264" s="58"/>
      <c r="DO264" s="58"/>
      <c r="DP264" s="58"/>
      <c r="DQ264" s="58"/>
      <c r="DR264" s="58"/>
      <c r="DS264" s="58"/>
      <c r="DT264" s="58"/>
      <c r="DU264" s="58"/>
      <c r="DV264" s="58"/>
      <c r="DW264" s="58"/>
      <c r="DX264" s="58"/>
      <c r="DY264" s="58"/>
      <c r="DZ264" s="58"/>
      <c r="EA264" s="58"/>
      <c r="EB264" s="58"/>
      <c r="EC264" s="58"/>
      <c r="ED264" s="58"/>
      <c r="EE264" s="58"/>
      <c r="EF264" s="58"/>
      <c r="EG264" s="58"/>
      <c r="EH264" s="58"/>
      <c r="EI264" s="58"/>
      <c r="EJ264" s="58"/>
      <c r="EK264" s="58"/>
      <c r="EL264" s="58"/>
      <c r="EM264" s="58"/>
      <c r="EN264" s="58"/>
      <c r="EO264" s="58"/>
      <c r="EP264" s="58"/>
      <c r="EQ264" s="58"/>
      <c r="ER264" s="58"/>
      <c r="ES264" s="58"/>
      <c r="ET264" s="58"/>
      <c r="EU264" s="58"/>
      <c r="EV264" s="58"/>
      <c r="EW264" s="58"/>
      <c r="EX264" s="58"/>
      <c r="EY264" s="58"/>
      <c r="EZ264" s="58"/>
      <c r="FA264" s="58"/>
      <c r="FB264" s="58"/>
      <c r="FC264" s="58"/>
      <c r="FD264" s="58"/>
      <c r="FE264" s="58"/>
      <c r="FF264" s="58"/>
      <c r="FG264" s="58"/>
      <c r="FH264" s="58"/>
      <c r="FI264" s="58"/>
      <c r="FJ264" s="58"/>
      <c r="FK264" s="58"/>
      <c r="FL264" s="58"/>
      <c r="FM264" s="58"/>
      <c r="FN264" s="58"/>
      <c r="FO264" s="58"/>
      <c r="FP264" s="58"/>
      <c r="FQ264" s="58"/>
      <c r="FR264" s="58"/>
      <c r="FS264" s="58"/>
      <c r="FT264" s="58"/>
      <c r="FU264" s="58"/>
      <c r="FV264" s="58"/>
      <c r="FW264" s="58"/>
      <c r="FX264" s="58"/>
      <c r="FY264" s="58"/>
      <c r="FZ264" s="58"/>
      <c r="GA264" s="58"/>
      <c r="GB264" s="58"/>
      <c r="GC264" s="58"/>
      <c r="GD264" s="58"/>
      <c r="GE264" s="58"/>
      <c r="GF264" s="58"/>
      <c r="GG264" s="58"/>
      <c r="GH264" s="58"/>
      <c r="GI264" s="58"/>
      <c r="GJ264" s="58"/>
      <c r="GK264" s="58"/>
      <c r="GL264" s="58"/>
      <c r="GM264" s="58"/>
      <c r="GN264" s="58"/>
      <c r="GO264" s="58"/>
      <c r="GP264" s="58"/>
      <c r="GQ264" s="58"/>
      <c r="GR264" s="58"/>
      <c r="GS264" s="58"/>
      <c r="GT264" s="58"/>
      <c r="GU264" s="58"/>
      <c r="GV264" s="58"/>
      <c r="GW264" s="58"/>
      <c r="GX264" s="58"/>
      <c r="GY264" s="58"/>
      <c r="GZ264" s="58"/>
      <c r="HA264" s="58"/>
      <c r="HB264" s="58"/>
      <c r="HC264" s="58"/>
      <c r="HD264" s="58"/>
      <c r="HE264" s="58"/>
      <c r="HF264" s="58"/>
      <c r="HG264" s="58"/>
      <c r="HH264" s="58"/>
      <c r="HI264" s="58"/>
      <c r="HJ264" s="58"/>
      <c r="HK264" s="58"/>
      <c r="HL264" s="58"/>
      <c r="HM264" s="58"/>
      <c r="HN264" s="58"/>
      <c r="HO264" s="58"/>
      <c r="HP264" s="58"/>
      <c r="HQ264" s="58"/>
      <c r="HR264" s="58"/>
      <c r="HS264" s="58"/>
      <c r="HT264" s="58"/>
      <c r="HU264" s="58"/>
      <c r="HV264" s="58"/>
      <c r="HW264" s="58"/>
      <c r="HX264" s="58"/>
      <c r="HY264" s="58"/>
      <c r="HZ264" s="58"/>
      <c r="IA264" s="58"/>
      <c r="IB264" s="58"/>
      <c r="IC264" s="58"/>
      <c r="ID264" s="58"/>
      <c r="IE264" s="58"/>
      <c r="IF264" s="58"/>
      <c r="IG264" s="58"/>
      <c r="IH264" s="58"/>
      <c r="II264" s="58"/>
      <c r="IJ264" s="58"/>
    </row>
    <row r="265" spans="1:244" s="76" customFormat="1" x14ac:dyDescent="0.25">
      <c r="A265" s="55"/>
      <c r="B265" s="58"/>
      <c r="C265" s="59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58"/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8"/>
      <c r="FD265" s="58"/>
      <c r="FE265" s="58"/>
      <c r="FF265" s="58"/>
      <c r="FG265" s="58"/>
      <c r="FH265" s="58"/>
      <c r="FI265" s="58"/>
      <c r="FJ265" s="58"/>
      <c r="FK265" s="58"/>
      <c r="FL265" s="58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8"/>
      <c r="GH265" s="58"/>
      <c r="GI265" s="58"/>
      <c r="GJ265" s="58"/>
      <c r="GK265" s="58"/>
      <c r="GL265" s="58"/>
      <c r="GM265" s="58"/>
      <c r="GN265" s="58"/>
      <c r="GO265" s="58"/>
      <c r="GP265" s="58"/>
      <c r="GQ265" s="58"/>
      <c r="GR265" s="58"/>
      <c r="GS265" s="58"/>
      <c r="GT265" s="58"/>
      <c r="GU265" s="58"/>
      <c r="GV265" s="58"/>
      <c r="GW265" s="58"/>
      <c r="GX265" s="58"/>
      <c r="GY265" s="58"/>
      <c r="GZ265" s="58"/>
      <c r="HA265" s="58"/>
      <c r="HB265" s="58"/>
      <c r="HC265" s="58"/>
      <c r="HD265" s="58"/>
      <c r="HE265" s="58"/>
      <c r="HF265" s="58"/>
      <c r="HG265" s="58"/>
      <c r="HH265" s="58"/>
      <c r="HI265" s="58"/>
      <c r="HJ265" s="58"/>
      <c r="HK265" s="58"/>
      <c r="HL265" s="58"/>
      <c r="HM265" s="58"/>
      <c r="HN265" s="58"/>
      <c r="HO265" s="58"/>
      <c r="HP265" s="58"/>
      <c r="HQ265" s="58"/>
      <c r="HR265" s="58"/>
      <c r="HS265" s="58"/>
      <c r="HT265" s="58"/>
      <c r="HU265" s="58"/>
      <c r="HV265" s="58"/>
      <c r="HW265" s="58"/>
      <c r="HX265" s="58"/>
      <c r="HY265" s="58"/>
      <c r="HZ265" s="58"/>
      <c r="IA265" s="58"/>
      <c r="IB265" s="58"/>
      <c r="IC265" s="58"/>
      <c r="ID265" s="58"/>
      <c r="IE265" s="58"/>
      <c r="IF265" s="58"/>
      <c r="IG265" s="58"/>
      <c r="IH265" s="58"/>
      <c r="II265" s="58"/>
      <c r="IJ265" s="58"/>
    </row>
    <row r="266" spans="1:244" s="76" customFormat="1" x14ac:dyDescent="0.25">
      <c r="A266" s="55"/>
      <c r="B266" s="58"/>
      <c r="C266" s="59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58"/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8"/>
      <c r="GH266" s="58"/>
      <c r="GI266" s="58"/>
      <c r="GJ266" s="58"/>
      <c r="GK266" s="58"/>
      <c r="GL266" s="58"/>
      <c r="GM266" s="58"/>
      <c r="GN266" s="58"/>
      <c r="GO266" s="58"/>
      <c r="GP266" s="58"/>
      <c r="GQ266" s="58"/>
      <c r="GR266" s="58"/>
      <c r="GS266" s="58"/>
      <c r="GT266" s="58"/>
      <c r="GU266" s="58"/>
      <c r="GV266" s="58"/>
      <c r="GW266" s="58"/>
      <c r="GX266" s="58"/>
      <c r="GY266" s="58"/>
      <c r="GZ266" s="58"/>
      <c r="HA266" s="58"/>
      <c r="HB266" s="58"/>
      <c r="HC266" s="58"/>
      <c r="HD266" s="58"/>
      <c r="HE266" s="58"/>
      <c r="HF266" s="58"/>
      <c r="HG266" s="58"/>
      <c r="HH266" s="58"/>
      <c r="HI266" s="58"/>
      <c r="HJ266" s="58"/>
      <c r="HK266" s="58"/>
      <c r="HL266" s="58"/>
      <c r="HM266" s="58"/>
      <c r="HN266" s="58"/>
      <c r="HO266" s="58"/>
      <c r="HP266" s="58"/>
      <c r="HQ266" s="58"/>
      <c r="HR266" s="58"/>
      <c r="HS266" s="58"/>
      <c r="HT266" s="58"/>
      <c r="HU266" s="58"/>
      <c r="HV266" s="58"/>
      <c r="HW266" s="58"/>
      <c r="HX266" s="58"/>
      <c r="HY266" s="58"/>
      <c r="HZ266" s="58"/>
      <c r="IA266" s="58"/>
      <c r="IB266" s="58"/>
      <c r="IC266" s="58"/>
      <c r="ID266" s="58"/>
      <c r="IE266" s="58"/>
      <c r="IF266" s="58"/>
      <c r="IG266" s="58"/>
      <c r="IH266" s="58"/>
      <c r="II266" s="58"/>
      <c r="IJ266" s="58"/>
    </row>
    <row r="267" spans="1:244" s="76" customFormat="1" x14ac:dyDescent="0.25">
      <c r="A267" s="55"/>
      <c r="B267" s="58"/>
      <c r="C267" s="59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58"/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8"/>
      <c r="GH267" s="58"/>
      <c r="GI267" s="58"/>
      <c r="GJ267" s="58"/>
      <c r="GK267" s="58"/>
      <c r="GL267" s="58"/>
      <c r="GM267" s="58"/>
      <c r="GN267" s="58"/>
      <c r="GO267" s="58"/>
      <c r="GP267" s="58"/>
      <c r="GQ267" s="58"/>
      <c r="GR267" s="58"/>
      <c r="GS267" s="58"/>
      <c r="GT267" s="58"/>
      <c r="GU267" s="58"/>
      <c r="GV267" s="58"/>
      <c r="GW267" s="58"/>
      <c r="GX267" s="58"/>
      <c r="GY267" s="58"/>
      <c r="GZ267" s="58"/>
      <c r="HA267" s="58"/>
      <c r="HB267" s="58"/>
      <c r="HC267" s="58"/>
      <c r="HD267" s="58"/>
      <c r="HE267" s="58"/>
      <c r="HF267" s="58"/>
      <c r="HG267" s="58"/>
      <c r="HH267" s="58"/>
      <c r="HI267" s="58"/>
      <c r="HJ267" s="58"/>
      <c r="HK267" s="58"/>
      <c r="HL267" s="58"/>
      <c r="HM267" s="58"/>
      <c r="HN267" s="58"/>
      <c r="HO267" s="58"/>
      <c r="HP267" s="58"/>
      <c r="HQ267" s="58"/>
      <c r="HR267" s="58"/>
      <c r="HS267" s="58"/>
      <c r="HT267" s="58"/>
      <c r="HU267" s="58"/>
      <c r="HV267" s="58"/>
      <c r="HW267" s="58"/>
      <c r="HX267" s="58"/>
      <c r="HY267" s="58"/>
      <c r="HZ267" s="58"/>
      <c r="IA267" s="58"/>
      <c r="IB267" s="58"/>
      <c r="IC267" s="58"/>
      <c r="ID267" s="58"/>
      <c r="IE267" s="58"/>
      <c r="IF267" s="58"/>
      <c r="IG267" s="58"/>
      <c r="IH267" s="58"/>
      <c r="II267" s="58"/>
      <c r="IJ267" s="58"/>
    </row>
    <row r="268" spans="1:244" s="76" customFormat="1" x14ac:dyDescent="0.25">
      <c r="A268" s="55"/>
      <c r="B268" s="58"/>
      <c r="C268" s="59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58"/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8"/>
      <c r="GH268" s="58"/>
      <c r="GI268" s="58"/>
      <c r="GJ268" s="58"/>
      <c r="GK268" s="58"/>
      <c r="GL268" s="58"/>
      <c r="GM268" s="58"/>
      <c r="GN268" s="58"/>
      <c r="GO268" s="58"/>
      <c r="GP268" s="58"/>
      <c r="GQ268" s="58"/>
      <c r="GR268" s="58"/>
      <c r="GS268" s="58"/>
      <c r="GT268" s="58"/>
      <c r="GU268" s="58"/>
      <c r="GV268" s="58"/>
      <c r="GW268" s="58"/>
      <c r="GX268" s="58"/>
      <c r="GY268" s="58"/>
      <c r="GZ268" s="58"/>
      <c r="HA268" s="58"/>
      <c r="HB268" s="58"/>
      <c r="HC268" s="58"/>
      <c r="HD268" s="58"/>
      <c r="HE268" s="58"/>
      <c r="HF268" s="58"/>
      <c r="HG268" s="58"/>
      <c r="HH268" s="58"/>
      <c r="HI268" s="58"/>
      <c r="HJ268" s="58"/>
      <c r="HK268" s="58"/>
      <c r="HL268" s="58"/>
      <c r="HM268" s="58"/>
      <c r="HN268" s="58"/>
      <c r="HO268" s="58"/>
      <c r="HP268" s="58"/>
      <c r="HQ268" s="58"/>
      <c r="HR268" s="58"/>
      <c r="HS268" s="58"/>
      <c r="HT268" s="58"/>
      <c r="HU268" s="58"/>
      <c r="HV268" s="58"/>
      <c r="HW268" s="58"/>
      <c r="HX268" s="58"/>
      <c r="HY268" s="58"/>
      <c r="HZ268" s="58"/>
      <c r="IA268" s="58"/>
      <c r="IB268" s="58"/>
      <c r="IC268" s="58"/>
      <c r="ID268" s="58"/>
      <c r="IE268" s="58"/>
      <c r="IF268" s="58"/>
      <c r="IG268" s="58"/>
      <c r="IH268" s="58"/>
      <c r="II268" s="58"/>
      <c r="IJ268" s="58"/>
    </row>
    <row r="269" spans="1:244" s="76" customFormat="1" x14ac:dyDescent="0.25">
      <c r="A269" s="55"/>
      <c r="B269" s="58"/>
      <c r="C269" s="59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8"/>
      <c r="FD269" s="58"/>
      <c r="FE269" s="58"/>
      <c r="FF269" s="58"/>
      <c r="FG269" s="58"/>
      <c r="FH269" s="58"/>
      <c r="FI269" s="58"/>
      <c r="FJ269" s="58"/>
      <c r="FK269" s="58"/>
      <c r="FL269" s="58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8"/>
      <c r="GH269" s="58"/>
      <c r="GI269" s="58"/>
      <c r="GJ269" s="58"/>
      <c r="GK269" s="58"/>
      <c r="GL269" s="58"/>
      <c r="GM269" s="58"/>
      <c r="GN269" s="58"/>
      <c r="GO269" s="58"/>
      <c r="GP269" s="58"/>
      <c r="GQ269" s="58"/>
      <c r="GR269" s="58"/>
      <c r="GS269" s="58"/>
      <c r="GT269" s="58"/>
      <c r="GU269" s="58"/>
      <c r="GV269" s="58"/>
      <c r="GW269" s="58"/>
      <c r="GX269" s="58"/>
      <c r="GY269" s="58"/>
      <c r="GZ269" s="58"/>
      <c r="HA269" s="58"/>
      <c r="HB269" s="58"/>
      <c r="HC269" s="58"/>
      <c r="HD269" s="58"/>
      <c r="HE269" s="58"/>
      <c r="HF269" s="58"/>
      <c r="HG269" s="58"/>
      <c r="HH269" s="58"/>
      <c r="HI269" s="58"/>
      <c r="HJ269" s="58"/>
      <c r="HK269" s="58"/>
      <c r="HL269" s="58"/>
      <c r="HM269" s="58"/>
      <c r="HN269" s="58"/>
      <c r="HO269" s="58"/>
      <c r="HP269" s="58"/>
      <c r="HQ269" s="58"/>
      <c r="HR269" s="58"/>
      <c r="HS269" s="58"/>
      <c r="HT269" s="58"/>
      <c r="HU269" s="58"/>
      <c r="HV269" s="58"/>
      <c r="HW269" s="58"/>
      <c r="HX269" s="58"/>
      <c r="HY269" s="58"/>
      <c r="HZ269" s="58"/>
      <c r="IA269" s="58"/>
      <c r="IB269" s="58"/>
      <c r="IC269" s="58"/>
      <c r="ID269" s="58"/>
      <c r="IE269" s="58"/>
      <c r="IF269" s="58"/>
      <c r="IG269" s="58"/>
      <c r="IH269" s="58"/>
      <c r="II269" s="58"/>
      <c r="IJ269" s="58"/>
    </row>
    <row r="270" spans="1:244" s="76" customFormat="1" x14ac:dyDescent="0.25">
      <c r="A270" s="55"/>
      <c r="B270" s="58"/>
      <c r="C270" s="59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8"/>
      <c r="DZ270" s="58"/>
      <c r="EA270" s="58"/>
      <c r="EB270" s="58"/>
      <c r="EC270" s="58"/>
      <c r="ED270" s="58"/>
      <c r="EE270" s="58"/>
      <c r="EF270" s="58"/>
      <c r="EG270" s="58"/>
      <c r="EH270" s="58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8"/>
      <c r="FD270" s="58"/>
      <c r="FE270" s="58"/>
      <c r="FF270" s="58"/>
      <c r="FG270" s="58"/>
      <c r="FH270" s="58"/>
      <c r="FI270" s="58"/>
      <c r="FJ270" s="58"/>
      <c r="FK270" s="58"/>
      <c r="FL270" s="58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8"/>
      <c r="GH270" s="58"/>
      <c r="GI270" s="58"/>
      <c r="GJ270" s="58"/>
      <c r="GK270" s="58"/>
      <c r="GL270" s="58"/>
      <c r="GM270" s="58"/>
      <c r="GN270" s="58"/>
      <c r="GO270" s="58"/>
      <c r="GP270" s="58"/>
      <c r="GQ270" s="58"/>
      <c r="GR270" s="58"/>
      <c r="GS270" s="58"/>
      <c r="GT270" s="58"/>
      <c r="GU270" s="58"/>
      <c r="GV270" s="58"/>
      <c r="GW270" s="58"/>
      <c r="GX270" s="58"/>
      <c r="GY270" s="58"/>
      <c r="GZ270" s="58"/>
      <c r="HA270" s="58"/>
      <c r="HB270" s="58"/>
      <c r="HC270" s="58"/>
      <c r="HD270" s="58"/>
      <c r="HE270" s="58"/>
      <c r="HF270" s="58"/>
      <c r="HG270" s="58"/>
      <c r="HH270" s="58"/>
      <c r="HI270" s="58"/>
      <c r="HJ270" s="58"/>
      <c r="HK270" s="58"/>
      <c r="HL270" s="58"/>
      <c r="HM270" s="58"/>
      <c r="HN270" s="58"/>
      <c r="HO270" s="58"/>
      <c r="HP270" s="58"/>
      <c r="HQ270" s="58"/>
      <c r="HR270" s="58"/>
      <c r="HS270" s="58"/>
      <c r="HT270" s="58"/>
      <c r="HU270" s="58"/>
      <c r="HV270" s="58"/>
      <c r="HW270" s="58"/>
      <c r="HX270" s="58"/>
      <c r="HY270" s="58"/>
      <c r="HZ270" s="58"/>
      <c r="IA270" s="58"/>
      <c r="IB270" s="58"/>
      <c r="IC270" s="58"/>
      <c r="ID270" s="58"/>
      <c r="IE270" s="58"/>
      <c r="IF270" s="58"/>
      <c r="IG270" s="58"/>
      <c r="IH270" s="58"/>
      <c r="II270" s="58"/>
      <c r="IJ270" s="58"/>
    </row>
    <row r="271" spans="1:244" s="76" customFormat="1" x14ac:dyDescent="0.25">
      <c r="A271" s="55"/>
      <c r="B271" s="58"/>
      <c r="C271" s="59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  <c r="EG271" s="58"/>
      <c r="EH271" s="58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8"/>
      <c r="FD271" s="58"/>
      <c r="FE271" s="58"/>
      <c r="FF271" s="58"/>
      <c r="FG271" s="58"/>
      <c r="FH271" s="58"/>
      <c r="FI271" s="58"/>
      <c r="FJ271" s="58"/>
      <c r="FK271" s="58"/>
      <c r="FL271" s="58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8"/>
      <c r="GH271" s="58"/>
      <c r="GI271" s="58"/>
      <c r="GJ271" s="58"/>
      <c r="GK271" s="58"/>
      <c r="GL271" s="58"/>
      <c r="GM271" s="58"/>
      <c r="GN271" s="58"/>
      <c r="GO271" s="58"/>
      <c r="GP271" s="58"/>
      <c r="GQ271" s="58"/>
      <c r="GR271" s="58"/>
      <c r="GS271" s="58"/>
      <c r="GT271" s="58"/>
      <c r="GU271" s="58"/>
      <c r="GV271" s="58"/>
      <c r="GW271" s="58"/>
      <c r="GX271" s="58"/>
      <c r="GY271" s="58"/>
      <c r="GZ271" s="58"/>
      <c r="HA271" s="58"/>
      <c r="HB271" s="58"/>
      <c r="HC271" s="58"/>
      <c r="HD271" s="58"/>
      <c r="HE271" s="58"/>
      <c r="HF271" s="58"/>
      <c r="HG271" s="58"/>
      <c r="HH271" s="58"/>
      <c r="HI271" s="58"/>
      <c r="HJ271" s="58"/>
      <c r="HK271" s="58"/>
      <c r="HL271" s="58"/>
      <c r="HM271" s="58"/>
      <c r="HN271" s="58"/>
      <c r="HO271" s="58"/>
      <c r="HP271" s="58"/>
      <c r="HQ271" s="58"/>
      <c r="HR271" s="58"/>
      <c r="HS271" s="58"/>
      <c r="HT271" s="58"/>
      <c r="HU271" s="58"/>
      <c r="HV271" s="58"/>
      <c r="HW271" s="58"/>
      <c r="HX271" s="58"/>
      <c r="HY271" s="58"/>
      <c r="HZ271" s="58"/>
      <c r="IA271" s="58"/>
      <c r="IB271" s="58"/>
      <c r="IC271" s="58"/>
      <c r="ID271" s="58"/>
      <c r="IE271" s="58"/>
      <c r="IF271" s="58"/>
      <c r="IG271" s="58"/>
      <c r="IH271" s="58"/>
      <c r="II271" s="58"/>
      <c r="IJ271" s="58"/>
    </row>
    <row r="272" spans="1:244" s="76" customFormat="1" x14ac:dyDescent="0.25">
      <c r="A272" s="55"/>
      <c r="B272" s="58"/>
      <c r="C272" s="59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  <c r="EG272" s="58"/>
      <c r="EH272" s="58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8"/>
      <c r="FD272" s="58"/>
      <c r="FE272" s="58"/>
      <c r="FF272" s="58"/>
      <c r="FG272" s="58"/>
      <c r="FH272" s="58"/>
      <c r="FI272" s="58"/>
      <c r="FJ272" s="58"/>
      <c r="FK272" s="58"/>
      <c r="FL272" s="58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8"/>
      <c r="GH272" s="58"/>
      <c r="GI272" s="58"/>
      <c r="GJ272" s="58"/>
      <c r="GK272" s="58"/>
      <c r="GL272" s="58"/>
      <c r="GM272" s="58"/>
      <c r="GN272" s="58"/>
      <c r="GO272" s="58"/>
      <c r="GP272" s="58"/>
      <c r="GQ272" s="58"/>
      <c r="GR272" s="58"/>
      <c r="GS272" s="58"/>
      <c r="GT272" s="58"/>
      <c r="GU272" s="58"/>
      <c r="GV272" s="58"/>
      <c r="GW272" s="58"/>
      <c r="GX272" s="58"/>
      <c r="GY272" s="58"/>
      <c r="GZ272" s="58"/>
      <c r="HA272" s="58"/>
      <c r="HB272" s="58"/>
      <c r="HC272" s="58"/>
      <c r="HD272" s="58"/>
      <c r="HE272" s="58"/>
      <c r="HF272" s="58"/>
      <c r="HG272" s="58"/>
      <c r="HH272" s="58"/>
      <c r="HI272" s="58"/>
      <c r="HJ272" s="58"/>
      <c r="HK272" s="58"/>
      <c r="HL272" s="58"/>
      <c r="HM272" s="58"/>
      <c r="HN272" s="58"/>
      <c r="HO272" s="58"/>
      <c r="HP272" s="58"/>
      <c r="HQ272" s="58"/>
      <c r="HR272" s="58"/>
      <c r="HS272" s="58"/>
      <c r="HT272" s="58"/>
      <c r="HU272" s="58"/>
      <c r="HV272" s="58"/>
      <c r="HW272" s="58"/>
      <c r="HX272" s="58"/>
      <c r="HY272" s="58"/>
      <c r="HZ272" s="58"/>
      <c r="IA272" s="58"/>
      <c r="IB272" s="58"/>
      <c r="IC272" s="58"/>
      <c r="ID272" s="58"/>
      <c r="IE272" s="58"/>
      <c r="IF272" s="58"/>
      <c r="IG272" s="58"/>
      <c r="IH272" s="58"/>
      <c r="II272" s="58"/>
      <c r="IJ272" s="58"/>
    </row>
    <row r="273" spans="1:244" s="76" customFormat="1" x14ac:dyDescent="0.25">
      <c r="A273" s="55"/>
      <c r="B273" s="58"/>
      <c r="C273" s="59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8"/>
      <c r="GH273" s="58"/>
      <c r="GI273" s="58"/>
      <c r="GJ273" s="58"/>
      <c r="GK273" s="58"/>
      <c r="GL273" s="58"/>
      <c r="GM273" s="58"/>
      <c r="GN273" s="58"/>
      <c r="GO273" s="58"/>
      <c r="GP273" s="58"/>
      <c r="GQ273" s="58"/>
      <c r="GR273" s="58"/>
      <c r="GS273" s="58"/>
      <c r="GT273" s="58"/>
      <c r="GU273" s="58"/>
      <c r="GV273" s="58"/>
      <c r="GW273" s="58"/>
      <c r="GX273" s="58"/>
      <c r="GY273" s="58"/>
      <c r="GZ273" s="58"/>
      <c r="HA273" s="58"/>
      <c r="HB273" s="58"/>
      <c r="HC273" s="58"/>
      <c r="HD273" s="58"/>
      <c r="HE273" s="58"/>
      <c r="HF273" s="58"/>
      <c r="HG273" s="58"/>
      <c r="HH273" s="58"/>
      <c r="HI273" s="58"/>
      <c r="HJ273" s="58"/>
      <c r="HK273" s="58"/>
      <c r="HL273" s="58"/>
      <c r="HM273" s="58"/>
      <c r="HN273" s="58"/>
      <c r="HO273" s="58"/>
      <c r="HP273" s="58"/>
      <c r="HQ273" s="58"/>
      <c r="HR273" s="58"/>
      <c r="HS273" s="58"/>
      <c r="HT273" s="58"/>
      <c r="HU273" s="58"/>
      <c r="HV273" s="58"/>
      <c r="HW273" s="58"/>
      <c r="HX273" s="58"/>
      <c r="HY273" s="58"/>
      <c r="HZ273" s="58"/>
      <c r="IA273" s="58"/>
      <c r="IB273" s="58"/>
      <c r="IC273" s="58"/>
      <c r="ID273" s="58"/>
      <c r="IE273" s="58"/>
      <c r="IF273" s="58"/>
      <c r="IG273" s="58"/>
      <c r="IH273" s="58"/>
      <c r="II273" s="58"/>
      <c r="IJ273" s="58"/>
    </row>
    <row r="274" spans="1:244" s="76" customFormat="1" x14ac:dyDescent="0.25">
      <c r="A274" s="55"/>
      <c r="B274" s="58"/>
      <c r="C274" s="59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8"/>
      <c r="FD274" s="58"/>
      <c r="FE274" s="58"/>
      <c r="FF274" s="58"/>
      <c r="FG274" s="58"/>
      <c r="FH274" s="58"/>
      <c r="FI274" s="58"/>
      <c r="FJ274" s="58"/>
      <c r="FK274" s="58"/>
      <c r="FL274" s="58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8"/>
      <c r="GH274" s="58"/>
      <c r="GI274" s="58"/>
      <c r="GJ274" s="58"/>
      <c r="GK274" s="58"/>
      <c r="GL274" s="58"/>
      <c r="GM274" s="58"/>
      <c r="GN274" s="58"/>
      <c r="GO274" s="58"/>
      <c r="GP274" s="58"/>
      <c r="GQ274" s="58"/>
      <c r="GR274" s="58"/>
      <c r="GS274" s="58"/>
      <c r="GT274" s="58"/>
      <c r="GU274" s="58"/>
      <c r="GV274" s="58"/>
      <c r="GW274" s="58"/>
      <c r="GX274" s="58"/>
      <c r="GY274" s="58"/>
      <c r="GZ274" s="58"/>
      <c r="HA274" s="58"/>
      <c r="HB274" s="58"/>
      <c r="HC274" s="58"/>
      <c r="HD274" s="58"/>
      <c r="HE274" s="58"/>
      <c r="HF274" s="58"/>
      <c r="HG274" s="58"/>
      <c r="HH274" s="58"/>
      <c r="HI274" s="58"/>
      <c r="HJ274" s="58"/>
      <c r="HK274" s="58"/>
      <c r="HL274" s="58"/>
      <c r="HM274" s="58"/>
      <c r="HN274" s="58"/>
      <c r="HO274" s="58"/>
      <c r="HP274" s="58"/>
      <c r="HQ274" s="58"/>
      <c r="HR274" s="58"/>
      <c r="HS274" s="58"/>
      <c r="HT274" s="58"/>
      <c r="HU274" s="58"/>
      <c r="HV274" s="58"/>
      <c r="HW274" s="58"/>
      <c r="HX274" s="58"/>
      <c r="HY274" s="58"/>
      <c r="HZ274" s="58"/>
      <c r="IA274" s="58"/>
      <c r="IB274" s="58"/>
      <c r="IC274" s="58"/>
      <c r="ID274" s="58"/>
      <c r="IE274" s="58"/>
      <c r="IF274" s="58"/>
      <c r="IG274" s="58"/>
      <c r="IH274" s="58"/>
      <c r="II274" s="58"/>
      <c r="IJ274" s="58"/>
    </row>
    <row r="275" spans="1:244" s="76" customFormat="1" x14ac:dyDescent="0.25">
      <c r="A275" s="55"/>
      <c r="B275" s="58"/>
      <c r="C275" s="59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8"/>
      <c r="DZ275" s="58"/>
      <c r="EA275" s="58"/>
      <c r="EB275" s="58"/>
      <c r="EC275" s="58"/>
      <c r="ED275" s="58"/>
      <c r="EE275" s="58"/>
      <c r="EF275" s="58"/>
      <c r="EG275" s="58"/>
      <c r="EH275" s="58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8"/>
      <c r="FD275" s="58"/>
      <c r="FE275" s="58"/>
      <c r="FF275" s="58"/>
      <c r="FG275" s="58"/>
      <c r="FH275" s="58"/>
      <c r="FI275" s="58"/>
      <c r="FJ275" s="58"/>
      <c r="FK275" s="58"/>
      <c r="FL275" s="58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8"/>
      <c r="GH275" s="58"/>
      <c r="GI275" s="58"/>
      <c r="GJ275" s="58"/>
      <c r="GK275" s="58"/>
      <c r="GL275" s="58"/>
      <c r="GM275" s="58"/>
      <c r="GN275" s="58"/>
      <c r="GO275" s="58"/>
      <c r="GP275" s="58"/>
      <c r="GQ275" s="58"/>
      <c r="GR275" s="58"/>
      <c r="GS275" s="58"/>
      <c r="GT275" s="58"/>
      <c r="GU275" s="58"/>
      <c r="GV275" s="58"/>
      <c r="GW275" s="58"/>
      <c r="GX275" s="58"/>
      <c r="GY275" s="58"/>
      <c r="GZ275" s="58"/>
      <c r="HA275" s="58"/>
      <c r="HB275" s="58"/>
      <c r="HC275" s="58"/>
      <c r="HD275" s="58"/>
      <c r="HE275" s="58"/>
      <c r="HF275" s="58"/>
      <c r="HG275" s="58"/>
      <c r="HH275" s="58"/>
      <c r="HI275" s="58"/>
      <c r="HJ275" s="58"/>
      <c r="HK275" s="58"/>
      <c r="HL275" s="58"/>
      <c r="HM275" s="58"/>
      <c r="HN275" s="58"/>
      <c r="HO275" s="58"/>
      <c r="HP275" s="58"/>
      <c r="HQ275" s="58"/>
      <c r="HR275" s="58"/>
      <c r="HS275" s="58"/>
      <c r="HT275" s="58"/>
      <c r="HU275" s="58"/>
      <c r="HV275" s="58"/>
      <c r="HW275" s="58"/>
      <c r="HX275" s="58"/>
      <c r="HY275" s="58"/>
      <c r="HZ275" s="58"/>
      <c r="IA275" s="58"/>
      <c r="IB275" s="58"/>
      <c r="IC275" s="58"/>
      <c r="ID275" s="58"/>
      <c r="IE275" s="58"/>
      <c r="IF275" s="58"/>
      <c r="IG275" s="58"/>
      <c r="IH275" s="58"/>
      <c r="II275" s="58"/>
      <c r="IJ275" s="58"/>
    </row>
    <row r="276" spans="1:244" s="76" customFormat="1" x14ac:dyDescent="0.25">
      <c r="A276" s="55"/>
      <c r="B276" s="58"/>
      <c r="C276" s="59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8"/>
      <c r="FD276" s="58"/>
      <c r="FE276" s="58"/>
      <c r="FF276" s="58"/>
      <c r="FG276" s="58"/>
      <c r="FH276" s="58"/>
      <c r="FI276" s="58"/>
      <c r="FJ276" s="58"/>
      <c r="FK276" s="58"/>
      <c r="FL276" s="58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8"/>
      <c r="GH276" s="58"/>
      <c r="GI276" s="58"/>
      <c r="GJ276" s="58"/>
      <c r="GK276" s="58"/>
      <c r="GL276" s="58"/>
      <c r="GM276" s="58"/>
      <c r="GN276" s="58"/>
      <c r="GO276" s="58"/>
      <c r="GP276" s="58"/>
      <c r="GQ276" s="58"/>
      <c r="GR276" s="58"/>
      <c r="GS276" s="58"/>
      <c r="GT276" s="58"/>
      <c r="GU276" s="58"/>
      <c r="GV276" s="58"/>
      <c r="GW276" s="58"/>
      <c r="GX276" s="58"/>
      <c r="GY276" s="58"/>
      <c r="GZ276" s="58"/>
      <c r="HA276" s="58"/>
      <c r="HB276" s="58"/>
      <c r="HC276" s="58"/>
      <c r="HD276" s="58"/>
      <c r="HE276" s="58"/>
      <c r="HF276" s="58"/>
      <c r="HG276" s="58"/>
      <c r="HH276" s="58"/>
      <c r="HI276" s="58"/>
      <c r="HJ276" s="58"/>
      <c r="HK276" s="58"/>
      <c r="HL276" s="58"/>
      <c r="HM276" s="58"/>
      <c r="HN276" s="58"/>
      <c r="HO276" s="58"/>
      <c r="HP276" s="58"/>
      <c r="HQ276" s="58"/>
      <c r="HR276" s="58"/>
      <c r="HS276" s="58"/>
      <c r="HT276" s="58"/>
      <c r="HU276" s="58"/>
      <c r="HV276" s="58"/>
      <c r="HW276" s="58"/>
      <c r="HX276" s="58"/>
      <c r="HY276" s="58"/>
      <c r="HZ276" s="58"/>
      <c r="IA276" s="58"/>
      <c r="IB276" s="58"/>
      <c r="IC276" s="58"/>
      <c r="ID276" s="58"/>
      <c r="IE276" s="58"/>
      <c r="IF276" s="58"/>
      <c r="IG276" s="58"/>
      <c r="IH276" s="58"/>
      <c r="II276" s="58"/>
      <c r="IJ276" s="58"/>
    </row>
    <row r="277" spans="1:244" s="76" customFormat="1" x14ac:dyDescent="0.25">
      <c r="A277" s="55"/>
      <c r="B277" s="58"/>
      <c r="C277" s="59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8"/>
      <c r="FD277" s="58"/>
      <c r="FE277" s="58"/>
      <c r="FF277" s="58"/>
      <c r="FG277" s="58"/>
      <c r="FH277" s="58"/>
      <c r="FI277" s="58"/>
      <c r="FJ277" s="58"/>
      <c r="FK277" s="58"/>
      <c r="FL277" s="58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8"/>
      <c r="GH277" s="58"/>
      <c r="GI277" s="58"/>
      <c r="GJ277" s="58"/>
      <c r="GK277" s="58"/>
      <c r="GL277" s="58"/>
      <c r="GM277" s="58"/>
      <c r="GN277" s="58"/>
      <c r="GO277" s="58"/>
      <c r="GP277" s="58"/>
      <c r="GQ277" s="58"/>
      <c r="GR277" s="58"/>
      <c r="GS277" s="58"/>
      <c r="GT277" s="58"/>
      <c r="GU277" s="58"/>
      <c r="GV277" s="58"/>
      <c r="GW277" s="58"/>
      <c r="GX277" s="58"/>
      <c r="GY277" s="58"/>
      <c r="GZ277" s="58"/>
      <c r="HA277" s="58"/>
      <c r="HB277" s="58"/>
      <c r="HC277" s="58"/>
      <c r="HD277" s="58"/>
      <c r="HE277" s="58"/>
      <c r="HF277" s="58"/>
      <c r="HG277" s="58"/>
      <c r="HH277" s="58"/>
      <c r="HI277" s="58"/>
      <c r="HJ277" s="58"/>
      <c r="HK277" s="58"/>
      <c r="HL277" s="58"/>
      <c r="HM277" s="58"/>
      <c r="HN277" s="58"/>
      <c r="HO277" s="58"/>
      <c r="HP277" s="58"/>
      <c r="HQ277" s="58"/>
      <c r="HR277" s="58"/>
      <c r="HS277" s="58"/>
      <c r="HT277" s="58"/>
      <c r="HU277" s="58"/>
      <c r="HV277" s="58"/>
      <c r="HW277" s="58"/>
      <c r="HX277" s="58"/>
      <c r="HY277" s="58"/>
      <c r="HZ277" s="58"/>
      <c r="IA277" s="58"/>
      <c r="IB277" s="58"/>
      <c r="IC277" s="58"/>
      <c r="ID277" s="58"/>
      <c r="IE277" s="58"/>
      <c r="IF277" s="58"/>
      <c r="IG277" s="58"/>
      <c r="IH277" s="58"/>
      <c r="II277" s="58"/>
      <c r="IJ277" s="58"/>
    </row>
    <row r="278" spans="1:244" s="76" customFormat="1" x14ac:dyDescent="0.25">
      <c r="A278" s="55"/>
      <c r="B278" s="58"/>
      <c r="C278" s="59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8"/>
      <c r="DZ278" s="58"/>
      <c r="EA278" s="58"/>
      <c r="EB278" s="58"/>
      <c r="EC278" s="58"/>
      <c r="ED278" s="58"/>
      <c r="EE278" s="58"/>
      <c r="EF278" s="58"/>
      <c r="EG278" s="58"/>
      <c r="EH278" s="58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8"/>
      <c r="FD278" s="58"/>
      <c r="FE278" s="58"/>
      <c r="FF278" s="58"/>
      <c r="FG278" s="58"/>
      <c r="FH278" s="58"/>
      <c r="FI278" s="58"/>
      <c r="FJ278" s="58"/>
      <c r="FK278" s="58"/>
      <c r="FL278" s="58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8"/>
      <c r="GH278" s="58"/>
      <c r="GI278" s="58"/>
      <c r="GJ278" s="58"/>
      <c r="GK278" s="58"/>
      <c r="GL278" s="58"/>
      <c r="GM278" s="58"/>
      <c r="GN278" s="58"/>
      <c r="GO278" s="58"/>
      <c r="GP278" s="58"/>
      <c r="GQ278" s="58"/>
      <c r="GR278" s="58"/>
      <c r="GS278" s="58"/>
      <c r="GT278" s="58"/>
      <c r="GU278" s="58"/>
      <c r="GV278" s="58"/>
      <c r="GW278" s="58"/>
      <c r="GX278" s="58"/>
      <c r="GY278" s="58"/>
      <c r="GZ278" s="58"/>
      <c r="HA278" s="58"/>
      <c r="HB278" s="58"/>
      <c r="HC278" s="58"/>
      <c r="HD278" s="58"/>
      <c r="HE278" s="58"/>
      <c r="HF278" s="58"/>
      <c r="HG278" s="58"/>
      <c r="HH278" s="58"/>
      <c r="HI278" s="58"/>
      <c r="HJ278" s="58"/>
      <c r="HK278" s="58"/>
      <c r="HL278" s="58"/>
      <c r="HM278" s="58"/>
      <c r="HN278" s="58"/>
      <c r="HO278" s="58"/>
      <c r="HP278" s="58"/>
      <c r="HQ278" s="58"/>
      <c r="HR278" s="58"/>
      <c r="HS278" s="58"/>
      <c r="HT278" s="58"/>
      <c r="HU278" s="58"/>
      <c r="HV278" s="58"/>
      <c r="HW278" s="58"/>
      <c r="HX278" s="58"/>
      <c r="HY278" s="58"/>
      <c r="HZ278" s="58"/>
      <c r="IA278" s="58"/>
      <c r="IB278" s="58"/>
      <c r="IC278" s="58"/>
      <c r="ID278" s="58"/>
      <c r="IE278" s="58"/>
      <c r="IF278" s="58"/>
      <c r="IG278" s="58"/>
      <c r="IH278" s="58"/>
      <c r="II278" s="58"/>
      <c r="IJ278" s="58"/>
    </row>
    <row r="279" spans="1:244" s="76" customFormat="1" x14ac:dyDescent="0.25">
      <c r="A279" s="55"/>
      <c r="B279" s="58"/>
      <c r="C279" s="59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8"/>
      <c r="DZ279" s="58"/>
      <c r="EA279" s="58"/>
      <c r="EB279" s="58"/>
      <c r="EC279" s="58"/>
      <c r="ED279" s="58"/>
      <c r="EE279" s="58"/>
      <c r="EF279" s="58"/>
      <c r="EG279" s="58"/>
      <c r="EH279" s="58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8"/>
      <c r="FD279" s="58"/>
      <c r="FE279" s="58"/>
      <c r="FF279" s="58"/>
      <c r="FG279" s="58"/>
      <c r="FH279" s="58"/>
      <c r="FI279" s="58"/>
      <c r="FJ279" s="58"/>
      <c r="FK279" s="58"/>
      <c r="FL279" s="58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8"/>
      <c r="GH279" s="58"/>
      <c r="GI279" s="58"/>
      <c r="GJ279" s="58"/>
      <c r="GK279" s="58"/>
      <c r="GL279" s="58"/>
      <c r="GM279" s="58"/>
      <c r="GN279" s="58"/>
      <c r="GO279" s="58"/>
      <c r="GP279" s="58"/>
      <c r="GQ279" s="58"/>
      <c r="GR279" s="58"/>
      <c r="GS279" s="58"/>
      <c r="GT279" s="58"/>
      <c r="GU279" s="58"/>
      <c r="GV279" s="58"/>
      <c r="GW279" s="58"/>
      <c r="GX279" s="58"/>
      <c r="GY279" s="58"/>
      <c r="GZ279" s="58"/>
      <c r="HA279" s="58"/>
      <c r="HB279" s="58"/>
      <c r="HC279" s="58"/>
      <c r="HD279" s="58"/>
      <c r="HE279" s="58"/>
      <c r="HF279" s="58"/>
      <c r="HG279" s="58"/>
      <c r="HH279" s="58"/>
      <c r="HI279" s="58"/>
      <c r="HJ279" s="58"/>
      <c r="HK279" s="58"/>
      <c r="HL279" s="58"/>
      <c r="HM279" s="58"/>
      <c r="HN279" s="58"/>
      <c r="HO279" s="58"/>
      <c r="HP279" s="58"/>
      <c r="HQ279" s="58"/>
      <c r="HR279" s="58"/>
      <c r="HS279" s="58"/>
      <c r="HT279" s="58"/>
      <c r="HU279" s="58"/>
      <c r="HV279" s="58"/>
      <c r="HW279" s="58"/>
      <c r="HX279" s="58"/>
      <c r="HY279" s="58"/>
      <c r="HZ279" s="58"/>
      <c r="IA279" s="58"/>
      <c r="IB279" s="58"/>
      <c r="IC279" s="58"/>
      <c r="ID279" s="58"/>
      <c r="IE279" s="58"/>
      <c r="IF279" s="58"/>
      <c r="IG279" s="58"/>
      <c r="IH279" s="58"/>
      <c r="II279" s="58"/>
      <c r="IJ279" s="58"/>
    </row>
    <row r="280" spans="1:244" s="76" customFormat="1" x14ac:dyDescent="0.25">
      <c r="A280" s="55"/>
      <c r="B280" s="58"/>
      <c r="C280" s="59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  <c r="EG280" s="58"/>
      <c r="EH280" s="58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8"/>
      <c r="FD280" s="58"/>
      <c r="FE280" s="58"/>
      <c r="FF280" s="58"/>
      <c r="FG280" s="58"/>
      <c r="FH280" s="58"/>
      <c r="FI280" s="58"/>
      <c r="FJ280" s="58"/>
      <c r="FK280" s="58"/>
      <c r="FL280" s="58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8"/>
      <c r="GH280" s="58"/>
      <c r="GI280" s="58"/>
      <c r="GJ280" s="58"/>
      <c r="GK280" s="58"/>
      <c r="GL280" s="58"/>
      <c r="GM280" s="58"/>
      <c r="GN280" s="58"/>
      <c r="GO280" s="58"/>
      <c r="GP280" s="58"/>
      <c r="GQ280" s="58"/>
      <c r="GR280" s="58"/>
      <c r="GS280" s="58"/>
      <c r="GT280" s="58"/>
      <c r="GU280" s="58"/>
      <c r="GV280" s="58"/>
      <c r="GW280" s="58"/>
      <c r="GX280" s="58"/>
      <c r="GY280" s="58"/>
      <c r="GZ280" s="58"/>
      <c r="HA280" s="58"/>
      <c r="HB280" s="58"/>
      <c r="HC280" s="58"/>
      <c r="HD280" s="58"/>
      <c r="HE280" s="58"/>
      <c r="HF280" s="58"/>
      <c r="HG280" s="58"/>
      <c r="HH280" s="58"/>
      <c r="HI280" s="58"/>
      <c r="HJ280" s="58"/>
      <c r="HK280" s="58"/>
      <c r="HL280" s="58"/>
      <c r="HM280" s="58"/>
      <c r="HN280" s="58"/>
      <c r="HO280" s="58"/>
      <c r="HP280" s="58"/>
      <c r="HQ280" s="58"/>
      <c r="HR280" s="58"/>
      <c r="HS280" s="58"/>
      <c r="HT280" s="58"/>
      <c r="HU280" s="58"/>
      <c r="HV280" s="58"/>
      <c r="HW280" s="58"/>
      <c r="HX280" s="58"/>
      <c r="HY280" s="58"/>
      <c r="HZ280" s="58"/>
      <c r="IA280" s="58"/>
      <c r="IB280" s="58"/>
      <c r="IC280" s="58"/>
      <c r="ID280" s="58"/>
      <c r="IE280" s="58"/>
      <c r="IF280" s="58"/>
      <c r="IG280" s="58"/>
      <c r="IH280" s="58"/>
      <c r="II280" s="58"/>
      <c r="IJ280" s="58"/>
    </row>
    <row r="281" spans="1:244" s="76" customFormat="1" x14ac:dyDescent="0.25">
      <c r="A281" s="55"/>
      <c r="B281" s="58"/>
      <c r="C281" s="59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  <c r="EV281" s="58"/>
      <c r="EW281" s="58"/>
      <c r="EX281" s="58"/>
      <c r="EY281" s="58"/>
      <c r="EZ281" s="58"/>
      <c r="FA281" s="58"/>
      <c r="FB281" s="58"/>
      <c r="FC281" s="58"/>
      <c r="FD281" s="58"/>
      <c r="FE281" s="58"/>
      <c r="FF281" s="58"/>
      <c r="FG281" s="58"/>
      <c r="FH281" s="58"/>
      <c r="FI281" s="58"/>
      <c r="FJ281" s="58"/>
      <c r="FK281" s="58"/>
      <c r="FL281" s="58"/>
      <c r="FM281" s="58"/>
      <c r="FN281" s="58"/>
      <c r="FO281" s="58"/>
      <c r="FP281" s="58"/>
      <c r="FQ281" s="58"/>
      <c r="FR281" s="58"/>
      <c r="FS281" s="58"/>
      <c r="FT281" s="58"/>
      <c r="FU281" s="58"/>
      <c r="FV281" s="58"/>
      <c r="FW281" s="58"/>
      <c r="FX281" s="58"/>
      <c r="FY281" s="58"/>
      <c r="FZ281" s="58"/>
      <c r="GA281" s="58"/>
      <c r="GB281" s="58"/>
      <c r="GC281" s="58"/>
      <c r="GD281" s="58"/>
      <c r="GE281" s="58"/>
      <c r="GF281" s="58"/>
      <c r="GG281" s="58"/>
      <c r="GH281" s="58"/>
      <c r="GI281" s="58"/>
      <c r="GJ281" s="58"/>
      <c r="GK281" s="58"/>
      <c r="GL281" s="58"/>
      <c r="GM281" s="58"/>
      <c r="GN281" s="58"/>
      <c r="GO281" s="58"/>
      <c r="GP281" s="58"/>
      <c r="GQ281" s="58"/>
      <c r="GR281" s="58"/>
      <c r="GS281" s="58"/>
      <c r="GT281" s="58"/>
      <c r="GU281" s="58"/>
      <c r="GV281" s="58"/>
      <c r="GW281" s="58"/>
      <c r="GX281" s="58"/>
      <c r="GY281" s="58"/>
      <c r="GZ281" s="58"/>
      <c r="HA281" s="58"/>
      <c r="HB281" s="58"/>
      <c r="HC281" s="58"/>
      <c r="HD281" s="58"/>
      <c r="HE281" s="58"/>
      <c r="HF281" s="58"/>
      <c r="HG281" s="58"/>
      <c r="HH281" s="58"/>
      <c r="HI281" s="58"/>
      <c r="HJ281" s="58"/>
      <c r="HK281" s="58"/>
      <c r="HL281" s="58"/>
      <c r="HM281" s="58"/>
      <c r="HN281" s="58"/>
      <c r="HO281" s="58"/>
      <c r="HP281" s="58"/>
      <c r="HQ281" s="58"/>
      <c r="HR281" s="58"/>
      <c r="HS281" s="58"/>
      <c r="HT281" s="58"/>
      <c r="HU281" s="58"/>
      <c r="HV281" s="58"/>
      <c r="HW281" s="58"/>
      <c r="HX281" s="58"/>
      <c r="HY281" s="58"/>
      <c r="HZ281" s="58"/>
      <c r="IA281" s="58"/>
      <c r="IB281" s="58"/>
      <c r="IC281" s="58"/>
      <c r="ID281" s="58"/>
      <c r="IE281" s="58"/>
      <c r="IF281" s="58"/>
      <c r="IG281" s="58"/>
      <c r="IH281" s="58"/>
      <c r="II281" s="58"/>
      <c r="IJ281" s="58"/>
    </row>
    <row r="282" spans="1:244" s="76" customFormat="1" x14ac:dyDescent="0.25">
      <c r="A282" s="55"/>
      <c r="B282" s="58"/>
      <c r="C282" s="59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  <c r="EV282" s="58"/>
      <c r="EW282" s="58"/>
      <c r="EX282" s="58"/>
      <c r="EY282" s="58"/>
      <c r="EZ282" s="58"/>
      <c r="FA282" s="58"/>
      <c r="FB282" s="58"/>
      <c r="FC282" s="58"/>
      <c r="FD282" s="58"/>
      <c r="FE282" s="58"/>
      <c r="FF282" s="58"/>
      <c r="FG282" s="58"/>
      <c r="FH282" s="58"/>
      <c r="FI282" s="58"/>
      <c r="FJ282" s="58"/>
      <c r="FK282" s="58"/>
      <c r="FL282" s="58"/>
      <c r="FM282" s="58"/>
      <c r="FN282" s="58"/>
      <c r="FO282" s="58"/>
      <c r="FP282" s="58"/>
      <c r="FQ282" s="58"/>
      <c r="FR282" s="58"/>
      <c r="FS282" s="58"/>
      <c r="FT282" s="58"/>
      <c r="FU282" s="58"/>
      <c r="FV282" s="58"/>
      <c r="FW282" s="58"/>
      <c r="FX282" s="58"/>
      <c r="FY282" s="58"/>
      <c r="FZ282" s="58"/>
      <c r="GA282" s="58"/>
      <c r="GB282" s="58"/>
      <c r="GC282" s="58"/>
      <c r="GD282" s="58"/>
      <c r="GE282" s="58"/>
      <c r="GF282" s="58"/>
      <c r="GG282" s="58"/>
      <c r="GH282" s="58"/>
      <c r="GI282" s="58"/>
      <c r="GJ282" s="58"/>
      <c r="GK282" s="58"/>
      <c r="GL282" s="58"/>
      <c r="GM282" s="58"/>
      <c r="GN282" s="58"/>
      <c r="GO282" s="58"/>
      <c r="GP282" s="58"/>
      <c r="GQ282" s="58"/>
      <c r="GR282" s="58"/>
      <c r="GS282" s="58"/>
      <c r="GT282" s="58"/>
      <c r="GU282" s="58"/>
      <c r="GV282" s="58"/>
      <c r="GW282" s="58"/>
      <c r="GX282" s="58"/>
      <c r="GY282" s="58"/>
      <c r="GZ282" s="58"/>
      <c r="HA282" s="58"/>
      <c r="HB282" s="58"/>
      <c r="HC282" s="58"/>
      <c r="HD282" s="58"/>
      <c r="HE282" s="58"/>
      <c r="HF282" s="58"/>
      <c r="HG282" s="58"/>
      <c r="HH282" s="58"/>
      <c r="HI282" s="58"/>
      <c r="HJ282" s="58"/>
      <c r="HK282" s="58"/>
      <c r="HL282" s="58"/>
      <c r="HM282" s="58"/>
      <c r="HN282" s="58"/>
      <c r="HO282" s="58"/>
      <c r="HP282" s="58"/>
      <c r="HQ282" s="58"/>
      <c r="HR282" s="58"/>
      <c r="HS282" s="58"/>
      <c r="HT282" s="58"/>
      <c r="HU282" s="58"/>
      <c r="HV282" s="58"/>
      <c r="HW282" s="58"/>
      <c r="HX282" s="58"/>
      <c r="HY282" s="58"/>
      <c r="HZ282" s="58"/>
      <c r="IA282" s="58"/>
      <c r="IB282" s="58"/>
      <c r="IC282" s="58"/>
      <c r="ID282" s="58"/>
      <c r="IE282" s="58"/>
      <c r="IF282" s="58"/>
      <c r="IG282" s="58"/>
      <c r="IH282" s="58"/>
      <c r="II282" s="58"/>
      <c r="IJ282" s="58"/>
    </row>
    <row r="283" spans="1:244" s="76" customFormat="1" x14ac:dyDescent="0.25">
      <c r="A283" s="55"/>
      <c r="B283" s="58"/>
      <c r="C283" s="59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  <c r="EG283" s="58"/>
      <c r="EH283" s="58"/>
      <c r="EI283" s="58"/>
      <c r="EJ283" s="58"/>
      <c r="EK283" s="58"/>
      <c r="EL283" s="58"/>
      <c r="EM283" s="58"/>
      <c r="EN283" s="58"/>
      <c r="EO283" s="58"/>
      <c r="EP283" s="58"/>
      <c r="EQ283" s="58"/>
      <c r="ER283" s="58"/>
      <c r="ES283" s="58"/>
      <c r="ET283" s="58"/>
      <c r="EU283" s="58"/>
      <c r="EV283" s="58"/>
      <c r="EW283" s="58"/>
      <c r="EX283" s="58"/>
      <c r="EY283" s="58"/>
      <c r="EZ283" s="58"/>
      <c r="FA283" s="58"/>
      <c r="FB283" s="58"/>
      <c r="FC283" s="58"/>
      <c r="FD283" s="58"/>
      <c r="FE283" s="58"/>
      <c r="FF283" s="58"/>
      <c r="FG283" s="58"/>
      <c r="FH283" s="58"/>
      <c r="FI283" s="58"/>
      <c r="FJ283" s="58"/>
      <c r="FK283" s="58"/>
      <c r="FL283" s="58"/>
      <c r="FM283" s="58"/>
      <c r="FN283" s="58"/>
      <c r="FO283" s="58"/>
      <c r="FP283" s="58"/>
      <c r="FQ283" s="58"/>
      <c r="FR283" s="58"/>
      <c r="FS283" s="58"/>
      <c r="FT283" s="58"/>
      <c r="FU283" s="58"/>
      <c r="FV283" s="58"/>
      <c r="FW283" s="58"/>
      <c r="FX283" s="58"/>
      <c r="FY283" s="58"/>
      <c r="FZ283" s="58"/>
      <c r="GA283" s="58"/>
      <c r="GB283" s="58"/>
      <c r="GC283" s="58"/>
      <c r="GD283" s="58"/>
      <c r="GE283" s="58"/>
      <c r="GF283" s="58"/>
      <c r="GG283" s="58"/>
      <c r="GH283" s="58"/>
      <c r="GI283" s="58"/>
      <c r="GJ283" s="58"/>
      <c r="GK283" s="58"/>
      <c r="GL283" s="58"/>
      <c r="GM283" s="58"/>
      <c r="GN283" s="58"/>
      <c r="GO283" s="58"/>
      <c r="GP283" s="58"/>
      <c r="GQ283" s="58"/>
      <c r="GR283" s="58"/>
      <c r="GS283" s="58"/>
      <c r="GT283" s="58"/>
      <c r="GU283" s="58"/>
      <c r="GV283" s="58"/>
      <c r="GW283" s="58"/>
      <c r="GX283" s="58"/>
      <c r="GY283" s="58"/>
      <c r="GZ283" s="58"/>
      <c r="HA283" s="58"/>
      <c r="HB283" s="58"/>
      <c r="HC283" s="58"/>
      <c r="HD283" s="58"/>
      <c r="HE283" s="58"/>
      <c r="HF283" s="58"/>
      <c r="HG283" s="58"/>
      <c r="HH283" s="58"/>
      <c r="HI283" s="58"/>
      <c r="HJ283" s="58"/>
      <c r="HK283" s="58"/>
      <c r="HL283" s="58"/>
      <c r="HM283" s="58"/>
      <c r="HN283" s="58"/>
      <c r="HO283" s="58"/>
      <c r="HP283" s="58"/>
      <c r="HQ283" s="58"/>
      <c r="HR283" s="58"/>
      <c r="HS283" s="58"/>
      <c r="HT283" s="58"/>
      <c r="HU283" s="58"/>
      <c r="HV283" s="58"/>
      <c r="HW283" s="58"/>
      <c r="HX283" s="58"/>
      <c r="HY283" s="58"/>
      <c r="HZ283" s="58"/>
      <c r="IA283" s="58"/>
      <c r="IB283" s="58"/>
      <c r="IC283" s="58"/>
      <c r="ID283" s="58"/>
      <c r="IE283" s="58"/>
      <c r="IF283" s="58"/>
      <c r="IG283" s="58"/>
      <c r="IH283" s="58"/>
      <c r="II283" s="58"/>
      <c r="IJ283" s="58"/>
    </row>
    <row r="284" spans="1:244" s="76" customFormat="1" x14ac:dyDescent="0.25">
      <c r="A284" s="55"/>
      <c r="B284" s="58"/>
      <c r="C284" s="59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  <c r="EG284" s="58"/>
      <c r="EH284" s="58"/>
      <c r="EI284" s="58"/>
      <c r="EJ284" s="58"/>
      <c r="EK284" s="58"/>
      <c r="EL284" s="58"/>
      <c r="EM284" s="58"/>
      <c r="EN284" s="58"/>
      <c r="EO284" s="58"/>
      <c r="EP284" s="58"/>
      <c r="EQ284" s="58"/>
      <c r="ER284" s="58"/>
      <c r="ES284" s="58"/>
      <c r="ET284" s="58"/>
      <c r="EU284" s="58"/>
      <c r="EV284" s="58"/>
      <c r="EW284" s="58"/>
      <c r="EX284" s="58"/>
      <c r="EY284" s="58"/>
      <c r="EZ284" s="58"/>
      <c r="FA284" s="58"/>
      <c r="FB284" s="58"/>
      <c r="FC284" s="58"/>
      <c r="FD284" s="58"/>
      <c r="FE284" s="58"/>
      <c r="FF284" s="58"/>
      <c r="FG284" s="58"/>
      <c r="FH284" s="58"/>
      <c r="FI284" s="58"/>
      <c r="FJ284" s="58"/>
      <c r="FK284" s="58"/>
      <c r="FL284" s="58"/>
      <c r="FM284" s="58"/>
      <c r="FN284" s="58"/>
      <c r="FO284" s="58"/>
      <c r="FP284" s="58"/>
      <c r="FQ284" s="58"/>
      <c r="FR284" s="58"/>
      <c r="FS284" s="58"/>
      <c r="FT284" s="58"/>
      <c r="FU284" s="58"/>
      <c r="FV284" s="58"/>
      <c r="FW284" s="58"/>
      <c r="FX284" s="58"/>
      <c r="FY284" s="58"/>
      <c r="FZ284" s="58"/>
      <c r="GA284" s="58"/>
      <c r="GB284" s="58"/>
      <c r="GC284" s="58"/>
      <c r="GD284" s="58"/>
      <c r="GE284" s="58"/>
      <c r="GF284" s="58"/>
      <c r="GG284" s="58"/>
      <c r="GH284" s="58"/>
      <c r="GI284" s="58"/>
      <c r="GJ284" s="58"/>
      <c r="GK284" s="58"/>
      <c r="GL284" s="58"/>
      <c r="GM284" s="58"/>
      <c r="GN284" s="58"/>
      <c r="GO284" s="58"/>
      <c r="GP284" s="58"/>
      <c r="GQ284" s="58"/>
      <c r="GR284" s="58"/>
      <c r="GS284" s="58"/>
      <c r="GT284" s="58"/>
      <c r="GU284" s="58"/>
      <c r="GV284" s="58"/>
      <c r="GW284" s="58"/>
      <c r="GX284" s="58"/>
      <c r="GY284" s="58"/>
      <c r="GZ284" s="58"/>
      <c r="HA284" s="58"/>
      <c r="HB284" s="58"/>
      <c r="HC284" s="58"/>
      <c r="HD284" s="58"/>
      <c r="HE284" s="58"/>
      <c r="HF284" s="58"/>
      <c r="HG284" s="58"/>
      <c r="HH284" s="58"/>
      <c r="HI284" s="58"/>
      <c r="HJ284" s="58"/>
      <c r="HK284" s="58"/>
      <c r="HL284" s="58"/>
      <c r="HM284" s="58"/>
      <c r="HN284" s="58"/>
      <c r="HO284" s="58"/>
      <c r="HP284" s="58"/>
      <c r="HQ284" s="58"/>
      <c r="HR284" s="58"/>
      <c r="HS284" s="58"/>
      <c r="HT284" s="58"/>
      <c r="HU284" s="58"/>
      <c r="HV284" s="58"/>
      <c r="HW284" s="58"/>
      <c r="HX284" s="58"/>
      <c r="HY284" s="58"/>
      <c r="HZ284" s="58"/>
      <c r="IA284" s="58"/>
      <c r="IB284" s="58"/>
      <c r="IC284" s="58"/>
      <c r="ID284" s="58"/>
      <c r="IE284" s="58"/>
      <c r="IF284" s="58"/>
      <c r="IG284" s="58"/>
      <c r="IH284" s="58"/>
      <c r="II284" s="58"/>
      <c r="IJ284" s="58"/>
    </row>
    <row r="285" spans="1:244" s="76" customFormat="1" x14ac:dyDescent="0.25">
      <c r="A285" s="55"/>
      <c r="B285" s="58"/>
      <c r="C285" s="59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  <c r="DR285" s="58"/>
      <c r="DS285" s="58"/>
      <c r="DT285" s="58"/>
      <c r="DU285" s="58"/>
      <c r="DV285" s="58"/>
      <c r="DW285" s="58"/>
      <c r="DX285" s="58"/>
      <c r="DY285" s="58"/>
      <c r="DZ285" s="58"/>
      <c r="EA285" s="58"/>
      <c r="EB285" s="58"/>
      <c r="EC285" s="58"/>
      <c r="ED285" s="58"/>
      <c r="EE285" s="58"/>
      <c r="EF285" s="58"/>
      <c r="EG285" s="58"/>
      <c r="EH285" s="58"/>
      <c r="EI285" s="58"/>
      <c r="EJ285" s="58"/>
      <c r="EK285" s="58"/>
      <c r="EL285" s="58"/>
      <c r="EM285" s="58"/>
      <c r="EN285" s="58"/>
      <c r="EO285" s="58"/>
      <c r="EP285" s="58"/>
      <c r="EQ285" s="58"/>
      <c r="ER285" s="58"/>
      <c r="ES285" s="58"/>
      <c r="ET285" s="58"/>
      <c r="EU285" s="58"/>
      <c r="EV285" s="58"/>
      <c r="EW285" s="58"/>
      <c r="EX285" s="58"/>
      <c r="EY285" s="58"/>
      <c r="EZ285" s="58"/>
      <c r="FA285" s="58"/>
      <c r="FB285" s="58"/>
      <c r="FC285" s="58"/>
      <c r="FD285" s="58"/>
      <c r="FE285" s="58"/>
      <c r="FF285" s="58"/>
      <c r="FG285" s="58"/>
      <c r="FH285" s="58"/>
      <c r="FI285" s="58"/>
      <c r="FJ285" s="58"/>
      <c r="FK285" s="58"/>
      <c r="FL285" s="58"/>
      <c r="FM285" s="58"/>
      <c r="FN285" s="58"/>
      <c r="FO285" s="58"/>
      <c r="FP285" s="58"/>
      <c r="FQ285" s="58"/>
      <c r="FR285" s="58"/>
      <c r="FS285" s="58"/>
      <c r="FT285" s="58"/>
      <c r="FU285" s="58"/>
      <c r="FV285" s="58"/>
      <c r="FW285" s="58"/>
      <c r="FX285" s="58"/>
      <c r="FY285" s="58"/>
      <c r="FZ285" s="58"/>
      <c r="GA285" s="58"/>
      <c r="GB285" s="58"/>
      <c r="GC285" s="58"/>
      <c r="GD285" s="58"/>
      <c r="GE285" s="58"/>
      <c r="GF285" s="58"/>
      <c r="GG285" s="58"/>
      <c r="GH285" s="58"/>
      <c r="GI285" s="58"/>
      <c r="GJ285" s="58"/>
      <c r="GK285" s="58"/>
      <c r="GL285" s="58"/>
      <c r="GM285" s="58"/>
      <c r="GN285" s="58"/>
      <c r="GO285" s="58"/>
      <c r="GP285" s="58"/>
      <c r="GQ285" s="58"/>
      <c r="GR285" s="58"/>
      <c r="GS285" s="58"/>
      <c r="GT285" s="58"/>
      <c r="GU285" s="58"/>
      <c r="GV285" s="58"/>
      <c r="GW285" s="58"/>
      <c r="GX285" s="58"/>
      <c r="GY285" s="58"/>
      <c r="GZ285" s="58"/>
      <c r="HA285" s="58"/>
      <c r="HB285" s="58"/>
      <c r="HC285" s="58"/>
      <c r="HD285" s="58"/>
      <c r="HE285" s="58"/>
      <c r="HF285" s="58"/>
      <c r="HG285" s="58"/>
      <c r="HH285" s="58"/>
      <c r="HI285" s="58"/>
      <c r="HJ285" s="58"/>
      <c r="HK285" s="58"/>
      <c r="HL285" s="58"/>
      <c r="HM285" s="58"/>
      <c r="HN285" s="58"/>
      <c r="HO285" s="58"/>
      <c r="HP285" s="58"/>
      <c r="HQ285" s="58"/>
      <c r="HR285" s="58"/>
      <c r="HS285" s="58"/>
      <c r="HT285" s="58"/>
      <c r="HU285" s="58"/>
      <c r="HV285" s="58"/>
      <c r="HW285" s="58"/>
      <c r="HX285" s="58"/>
      <c r="HY285" s="58"/>
      <c r="HZ285" s="58"/>
      <c r="IA285" s="58"/>
      <c r="IB285" s="58"/>
      <c r="IC285" s="58"/>
      <c r="ID285" s="58"/>
      <c r="IE285" s="58"/>
      <c r="IF285" s="58"/>
      <c r="IG285" s="58"/>
      <c r="IH285" s="58"/>
      <c r="II285" s="58"/>
      <c r="IJ285" s="58"/>
    </row>
    <row r="286" spans="1:244" s="76" customFormat="1" x14ac:dyDescent="0.25">
      <c r="A286" s="55"/>
      <c r="B286" s="58"/>
      <c r="C286" s="59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  <c r="DR286" s="58"/>
      <c r="DS286" s="58"/>
      <c r="DT286" s="58"/>
      <c r="DU286" s="58"/>
      <c r="DV286" s="58"/>
      <c r="DW286" s="58"/>
      <c r="DX286" s="58"/>
      <c r="DY286" s="58"/>
      <c r="DZ286" s="58"/>
      <c r="EA286" s="58"/>
      <c r="EB286" s="58"/>
      <c r="EC286" s="58"/>
      <c r="ED286" s="58"/>
      <c r="EE286" s="58"/>
      <c r="EF286" s="58"/>
      <c r="EG286" s="58"/>
      <c r="EH286" s="58"/>
      <c r="EI286" s="58"/>
      <c r="EJ286" s="58"/>
      <c r="EK286" s="58"/>
      <c r="EL286" s="58"/>
      <c r="EM286" s="58"/>
      <c r="EN286" s="58"/>
      <c r="EO286" s="58"/>
      <c r="EP286" s="58"/>
      <c r="EQ286" s="58"/>
      <c r="ER286" s="58"/>
      <c r="ES286" s="58"/>
      <c r="ET286" s="58"/>
      <c r="EU286" s="58"/>
      <c r="EV286" s="58"/>
      <c r="EW286" s="58"/>
      <c r="EX286" s="58"/>
      <c r="EY286" s="58"/>
      <c r="EZ286" s="58"/>
      <c r="FA286" s="58"/>
      <c r="FB286" s="58"/>
      <c r="FC286" s="58"/>
      <c r="FD286" s="58"/>
      <c r="FE286" s="58"/>
      <c r="FF286" s="58"/>
      <c r="FG286" s="58"/>
      <c r="FH286" s="58"/>
      <c r="FI286" s="58"/>
      <c r="FJ286" s="58"/>
      <c r="FK286" s="58"/>
      <c r="FL286" s="58"/>
      <c r="FM286" s="58"/>
      <c r="FN286" s="58"/>
      <c r="FO286" s="58"/>
      <c r="FP286" s="58"/>
      <c r="FQ286" s="58"/>
      <c r="FR286" s="58"/>
      <c r="FS286" s="58"/>
      <c r="FT286" s="58"/>
      <c r="FU286" s="58"/>
      <c r="FV286" s="58"/>
      <c r="FW286" s="58"/>
      <c r="FX286" s="58"/>
      <c r="FY286" s="58"/>
      <c r="FZ286" s="58"/>
      <c r="GA286" s="58"/>
      <c r="GB286" s="58"/>
      <c r="GC286" s="58"/>
      <c r="GD286" s="58"/>
      <c r="GE286" s="58"/>
      <c r="GF286" s="58"/>
      <c r="GG286" s="58"/>
      <c r="GH286" s="58"/>
      <c r="GI286" s="58"/>
      <c r="GJ286" s="58"/>
      <c r="GK286" s="58"/>
      <c r="GL286" s="58"/>
      <c r="GM286" s="58"/>
      <c r="GN286" s="58"/>
      <c r="GO286" s="58"/>
      <c r="GP286" s="58"/>
      <c r="GQ286" s="58"/>
      <c r="GR286" s="58"/>
      <c r="GS286" s="58"/>
      <c r="GT286" s="58"/>
      <c r="GU286" s="58"/>
      <c r="GV286" s="58"/>
      <c r="GW286" s="58"/>
      <c r="GX286" s="58"/>
      <c r="GY286" s="58"/>
      <c r="GZ286" s="58"/>
      <c r="HA286" s="58"/>
      <c r="HB286" s="58"/>
      <c r="HC286" s="58"/>
      <c r="HD286" s="58"/>
      <c r="HE286" s="58"/>
      <c r="HF286" s="58"/>
      <c r="HG286" s="58"/>
      <c r="HH286" s="58"/>
      <c r="HI286" s="58"/>
      <c r="HJ286" s="58"/>
      <c r="HK286" s="58"/>
      <c r="HL286" s="58"/>
      <c r="HM286" s="58"/>
      <c r="HN286" s="58"/>
      <c r="HO286" s="58"/>
      <c r="HP286" s="58"/>
      <c r="HQ286" s="58"/>
      <c r="HR286" s="58"/>
      <c r="HS286" s="58"/>
      <c r="HT286" s="58"/>
      <c r="HU286" s="58"/>
      <c r="HV286" s="58"/>
      <c r="HW286" s="58"/>
      <c r="HX286" s="58"/>
      <c r="HY286" s="58"/>
      <c r="HZ286" s="58"/>
      <c r="IA286" s="58"/>
      <c r="IB286" s="58"/>
      <c r="IC286" s="58"/>
      <c r="ID286" s="58"/>
      <c r="IE286" s="58"/>
      <c r="IF286" s="58"/>
      <c r="IG286" s="58"/>
      <c r="IH286" s="58"/>
      <c r="II286" s="58"/>
      <c r="IJ286" s="58"/>
    </row>
    <row r="287" spans="1:244" s="76" customFormat="1" x14ac:dyDescent="0.25">
      <c r="A287" s="55"/>
      <c r="B287" s="58"/>
      <c r="C287" s="59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  <c r="DL287" s="58"/>
      <c r="DM287" s="58"/>
      <c r="DN287" s="58"/>
      <c r="DO287" s="58"/>
      <c r="DP287" s="58"/>
      <c r="DQ287" s="58"/>
      <c r="DR287" s="58"/>
      <c r="DS287" s="58"/>
      <c r="DT287" s="58"/>
      <c r="DU287" s="58"/>
      <c r="DV287" s="58"/>
      <c r="DW287" s="58"/>
      <c r="DX287" s="58"/>
      <c r="DY287" s="58"/>
      <c r="DZ287" s="58"/>
      <c r="EA287" s="58"/>
      <c r="EB287" s="58"/>
      <c r="EC287" s="58"/>
      <c r="ED287" s="58"/>
      <c r="EE287" s="58"/>
      <c r="EF287" s="58"/>
      <c r="EG287" s="58"/>
      <c r="EH287" s="58"/>
      <c r="EI287" s="58"/>
      <c r="EJ287" s="58"/>
      <c r="EK287" s="58"/>
      <c r="EL287" s="58"/>
      <c r="EM287" s="58"/>
      <c r="EN287" s="58"/>
      <c r="EO287" s="58"/>
      <c r="EP287" s="58"/>
      <c r="EQ287" s="58"/>
      <c r="ER287" s="58"/>
      <c r="ES287" s="58"/>
      <c r="ET287" s="58"/>
      <c r="EU287" s="58"/>
      <c r="EV287" s="58"/>
      <c r="EW287" s="58"/>
      <c r="EX287" s="58"/>
      <c r="EY287" s="58"/>
      <c r="EZ287" s="58"/>
      <c r="FA287" s="58"/>
      <c r="FB287" s="58"/>
      <c r="FC287" s="58"/>
      <c r="FD287" s="58"/>
      <c r="FE287" s="58"/>
      <c r="FF287" s="58"/>
      <c r="FG287" s="58"/>
      <c r="FH287" s="58"/>
      <c r="FI287" s="58"/>
      <c r="FJ287" s="58"/>
      <c r="FK287" s="58"/>
      <c r="FL287" s="58"/>
      <c r="FM287" s="58"/>
      <c r="FN287" s="58"/>
      <c r="FO287" s="58"/>
      <c r="FP287" s="58"/>
      <c r="FQ287" s="58"/>
      <c r="FR287" s="58"/>
      <c r="FS287" s="58"/>
      <c r="FT287" s="58"/>
      <c r="FU287" s="58"/>
      <c r="FV287" s="58"/>
      <c r="FW287" s="58"/>
      <c r="FX287" s="58"/>
      <c r="FY287" s="58"/>
      <c r="FZ287" s="58"/>
      <c r="GA287" s="58"/>
      <c r="GB287" s="58"/>
      <c r="GC287" s="58"/>
      <c r="GD287" s="58"/>
      <c r="GE287" s="58"/>
      <c r="GF287" s="58"/>
      <c r="GG287" s="58"/>
      <c r="GH287" s="58"/>
      <c r="GI287" s="58"/>
      <c r="GJ287" s="58"/>
      <c r="GK287" s="58"/>
      <c r="GL287" s="58"/>
      <c r="GM287" s="58"/>
      <c r="GN287" s="58"/>
      <c r="GO287" s="58"/>
      <c r="GP287" s="58"/>
      <c r="GQ287" s="58"/>
      <c r="GR287" s="58"/>
      <c r="GS287" s="58"/>
      <c r="GT287" s="58"/>
      <c r="GU287" s="58"/>
      <c r="GV287" s="58"/>
      <c r="GW287" s="58"/>
      <c r="GX287" s="58"/>
      <c r="GY287" s="58"/>
      <c r="GZ287" s="58"/>
      <c r="HA287" s="58"/>
      <c r="HB287" s="58"/>
      <c r="HC287" s="58"/>
      <c r="HD287" s="58"/>
      <c r="HE287" s="58"/>
      <c r="HF287" s="58"/>
      <c r="HG287" s="58"/>
      <c r="HH287" s="58"/>
      <c r="HI287" s="58"/>
      <c r="HJ287" s="58"/>
      <c r="HK287" s="58"/>
      <c r="HL287" s="58"/>
      <c r="HM287" s="58"/>
      <c r="HN287" s="58"/>
      <c r="HO287" s="58"/>
      <c r="HP287" s="58"/>
      <c r="HQ287" s="58"/>
      <c r="HR287" s="58"/>
      <c r="HS287" s="58"/>
      <c r="HT287" s="58"/>
      <c r="HU287" s="58"/>
      <c r="HV287" s="58"/>
      <c r="HW287" s="58"/>
      <c r="HX287" s="58"/>
      <c r="HY287" s="58"/>
      <c r="HZ287" s="58"/>
      <c r="IA287" s="58"/>
      <c r="IB287" s="58"/>
      <c r="IC287" s="58"/>
      <c r="ID287" s="58"/>
      <c r="IE287" s="58"/>
      <c r="IF287" s="58"/>
      <c r="IG287" s="58"/>
      <c r="IH287" s="58"/>
      <c r="II287" s="58"/>
      <c r="IJ287" s="58"/>
    </row>
    <row r="288" spans="1:244" s="76" customFormat="1" x14ac:dyDescent="0.25">
      <c r="A288" s="55"/>
      <c r="B288" s="58"/>
      <c r="C288" s="59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  <c r="DR288" s="58"/>
      <c r="DS288" s="58"/>
      <c r="DT288" s="58"/>
      <c r="DU288" s="58"/>
      <c r="DV288" s="58"/>
      <c r="DW288" s="58"/>
      <c r="DX288" s="58"/>
      <c r="DY288" s="58"/>
      <c r="DZ288" s="58"/>
      <c r="EA288" s="58"/>
      <c r="EB288" s="58"/>
      <c r="EC288" s="58"/>
      <c r="ED288" s="58"/>
      <c r="EE288" s="58"/>
      <c r="EF288" s="58"/>
      <c r="EG288" s="58"/>
      <c r="EH288" s="58"/>
      <c r="EI288" s="58"/>
      <c r="EJ288" s="58"/>
      <c r="EK288" s="58"/>
      <c r="EL288" s="58"/>
      <c r="EM288" s="58"/>
      <c r="EN288" s="58"/>
      <c r="EO288" s="58"/>
      <c r="EP288" s="58"/>
      <c r="EQ288" s="58"/>
      <c r="ER288" s="58"/>
      <c r="ES288" s="58"/>
      <c r="ET288" s="58"/>
      <c r="EU288" s="58"/>
      <c r="EV288" s="58"/>
      <c r="EW288" s="58"/>
      <c r="EX288" s="58"/>
      <c r="EY288" s="58"/>
      <c r="EZ288" s="58"/>
      <c r="FA288" s="58"/>
      <c r="FB288" s="58"/>
      <c r="FC288" s="58"/>
      <c r="FD288" s="58"/>
      <c r="FE288" s="58"/>
      <c r="FF288" s="58"/>
      <c r="FG288" s="58"/>
      <c r="FH288" s="58"/>
      <c r="FI288" s="58"/>
      <c r="FJ288" s="58"/>
      <c r="FK288" s="58"/>
      <c r="FL288" s="58"/>
      <c r="FM288" s="58"/>
      <c r="FN288" s="58"/>
      <c r="FO288" s="58"/>
      <c r="FP288" s="58"/>
      <c r="FQ288" s="58"/>
      <c r="FR288" s="58"/>
      <c r="FS288" s="58"/>
      <c r="FT288" s="58"/>
      <c r="FU288" s="58"/>
      <c r="FV288" s="58"/>
      <c r="FW288" s="58"/>
      <c r="FX288" s="58"/>
      <c r="FY288" s="58"/>
      <c r="FZ288" s="58"/>
      <c r="GA288" s="58"/>
      <c r="GB288" s="58"/>
      <c r="GC288" s="58"/>
      <c r="GD288" s="58"/>
      <c r="GE288" s="58"/>
      <c r="GF288" s="58"/>
      <c r="GG288" s="58"/>
      <c r="GH288" s="58"/>
      <c r="GI288" s="58"/>
      <c r="GJ288" s="58"/>
      <c r="GK288" s="58"/>
      <c r="GL288" s="58"/>
      <c r="GM288" s="58"/>
      <c r="GN288" s="58"/>
      <c r="GO288" s="58"/>
      <c r="GP288" s="58"/>
      <c r="GQ288" s="58"/>
      <c r="GR288" s="58"/>
      <c r="GS288" s="58"/>
      <c r="GT288" s="58"/>
      <c r="GU288" s="58"/>
      <c r="GV288" s="58"/>
      <c r="GW288" s="58"/>
      <c r="GX288" s="58"/>
      <c r="GY288" s="58"/>
      <c r="GZ288" s="58"/>
      <c r="HA288" s="58"/>
      <c r="HB288" s="58"/>
      <c r="HC288" s="58"/>
      <c r="HD288" s="58"/>
      <c r="HE288" s="58"/>
      <c r="HF288" s="58"/>
      <c r="HG288" s="58"/>
      <c r="HH288" s="58"/>
      <c r="HI288" s="58"/>
      <c r="HJ288" s="58"/>
      <c r="HK288" s="58"/>
      <c r="HL288" s="58"/>
      <c r="HM288" s="58"/>
      <c r="HN288" s="58"/>
      <c r="HO288" s="58"/>
      <c r="HP288" s="58"/>
      <c r="HQ288" s="58"/>
      <c r="HR288" s="58"/>
      <c r="HS288" s="58"/>
      <c r="HT288" s="58"/>
      <c r="HU288" s="58"/>
      <c r="HV288" s="58"/>
      <c r="HW288" s="58"/>
      <c r="HX288" s="58"/>
      <c r="HY288" s="58"/>
      <c r="HZ288" s="58"/>
      <c r="IA288" s="58"/>
      <c r="IB288" s="58"/>
      <c r="IC288" s="58"/>
      <c r="ID288" s="58"/>
      <c r="IE288" s="58"/>
      <c r="IF288" s="58"/>
      <c r="IG288" s="58"/>
      <c r="IH288" s="58"/>
      <c r="II288" s="58"/>
      <c r="IJ288" s="58"/>
    </row>
    <row r="289" spans="1:244" s="76" customFormat="1" x14ac:dyDescent="0.25">
      <c r="A289" s="55"/>
      <c r="B289" s="58"/>
      <c r="C289" s="59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  <c r="DR289" s="58"/>
      <c r="DS289" s="58"/>
      <c r="DT289" s="58"/>
      <c r="DU289" s="58"/>
      <c r="DV289" s="58"/>
      <c r="DW289" s="58"/>
      <c r="DX289" s="58"/>
      <c r="DY289" s="58"/>
      <c r="DZ289" s="58"/>
      <c r="EA289" s="58"/>
      <c r="EB289" s="58"/>
      <c r="EC289" s="58"/>
      <c r="ED289" s="58"/>
      <c r="EE289" s="58"/>
      <c r="EF289" s="58"/>
      <c r="EG289" s="58"/>
      <c r="EH289" s="58"/>
      <c r="EI289" s="58"/>
      <c r="EJ289" s="58"/>
      <c r="EK289" s="58"/>
      <c r="EL289" s="58"/>
      <c r="EM289" s="58"/>
      <c r="EN289" s="58"/>
      <c r="EO289" s="58"/>
      <c r="EP289" s="58"/>
      <c r="EQ289" s="58"/>
      <c r="ER289" s="58"/>
      <c r="ES289" s="58"/>
      <c r="ET289" s="58"/>
      <c r="EU289" s="58"/>
      <c r="EV289" s="58"/>
      <c r="EW289" s="58"/>
      <c r="EX289" s="58"/>
      <c r="EY289" s="58"/>
      <c r="EZ289" s="58"/>
      <c r="FA289" s="58"/>
      <c r="FB289" s="58"/>
      <c r="FC289" s="58"/>
      <c r="FD289" s="58"/>
      <c r="FE289" s="58"/>
      <c r="FF289" s="58"/>
      <c r="FG289" s="58"/>
      <c r="FH289" s="58"/>
      <c r="FI289" s="58"/>
      <c r="FJ289" s="58"/>
      <c r="FK289" s="58"/>
      <c r="FL289" s="58"/>
      <c r="FM289" s="58"/>
      <c r="FN289" s="58"/>
      <c r="FO289" s="58"/>
      <c r="FP289" s="58"/>
      <c r="FQ289" s="58"/>
      <c r="FR289" s="58"/>
      <c r="FS289" s="58"/>
      <c r="FT289" s="58"/>
      <c r="FU289" s="58"/>
      <c r="FV289" s="58"/>
      <c r="FW289" s="58"/>
      <c r="FX289" s="58"/>
      <c r="FY289" s="58"/>
      <c r="FZ289" s="58"/>
      <c r="GA289" s="58"/>
      <c r="GB289" s="58"/>
      <c r="GC289" s="58"/>
      <c r="GD289" s="58"/>
      <c r="GE289" s="58"/>
      <c r="GF289" s="58"/>
      <c r="GG289" s="58"/>
      <c r="GH289" s="58"/>
      <c r="GI289" s="58"/>
      <c r="GJ289" s="58"/>
      <c r="GK289" s="58"/>
      <c r="GL289" s="58"/>
      <c r="GM289" s="58"/>
      <c r="GN289" s="58"/>
      <c r="GO289" s="58"/>
      <c r="GP289" s="58"/>
      <c r="GQ289" s="58"/>
      <c r="GR289" s="58"/>
      <c r="GS289" s="58"/>
      <c r="GT289" s="58"/>
      <c r="GU289" s="58"/>
      <c r="GV289" s="58"/>
      <c r="GW289" s="58"/>
      <c r="GX289" s="58"/>
      <c r="GY289" s="58"/>
      <c r="GZ289" s="58"/>
      <c r="HA289" s="58"/>
      <c r="HB289" s="58"/>
      <c r="HC289" s="58"/>
      <c r="HD289" s="58"/>
      <c r="HE289" s="58"/>
      <c r="HF289" s="58"/>
      <c r="HG289" s="58"/>
      <c r="HH289" s="58"/>
      <c r="HI289" s="58"/>
      <c r="HJ289" s="58"/>
      <c r="HK289" s="58"/>
      <c r="HL289" s="58"/>
      <c r="HM289" s="58"/>
      <c r="HN289" s="58"/>
      <c r="HO289" s="58"/>
      <c r="HP289" s="58"/>
      <c r="HQ289" s="58"/>
      <c r="HR289" s="58"/>
      <c r="HS289" s="58"/>
      <c r="HT289" s="58"/>
      <c r="HU289" s="58"/>
      <c r="HV289" s="58"/>
      <c r="HW289" s="58"/>
      <c r="HX289" s="58"/>
      <c r="HY289" s="58"/>
      <c r="HZ289" s="58"/>
      <c r="IA289" s="58"/>
      <c r="IB289" s="58"/>
      <c r="IC289" s="58"/>
      <c r="ID289" s="58"/>
      <c r="IE289" s="58"/>
      <c r="IF289" s="58"/>
      <c r="IG289" s="58"/>
      <c r="IH289" s="58"/>
      <c r="II289" s="58"/>
      <c r="IJ289" s="58"/>
    </row>
    <row r="290" spans="1:244" s="76" customFormat="1" x14ac:dyDescent="0.25">
      <c r="A290" s="55"/>
      <c r="B290" s="58"/>
      <c r="C290" s="59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  <c r="DL290" s="58"/>
      <c r="DM290" s="58"/>
      <c r="DN290" s="58"/>
      <c r="DO290" s="58"/>
      <c r="DP290" s="58"/>
      <c r="DQ290" s="58"/>
      <c r="DR290" s="58"/>
      <c r="DS290" s="58"/>
      <c r="DT290" s="58"/>
      <c r="DU290" s="58"/>
      <c r="DV290" s="58"/>
      <c r="DW290" s="58"/>
      <c r="DX290" s="58"/>
      <c r="DY290" s="58"/>
      <c r="DZ290" s="58"/>
      <c r="EA290" s="58"/>
      <c r="EB290" s="58"/>
      <c r="EC290" s="58"/>
      <c r="ED290" s="58"/>
      <c r="EE290" s="58"/>
      <c r="EF290" s="58"/>
      <c r="EG290" s="58"/>
      <c r="EH290" s="58"/>
      <c r="EI290" s="58"/>
      <c r="EJ290" s="58"/>
      <c r="EK290" s="58"/>
      <c r="EL290" s="58"/>
      <c r="EM290" s="58"/>
      <c r="EN290" s="58"/>
      <c r="EO290" s="58"/>
      <c r="EP290" s="58"/>
      <c r="EQ290" s="58"/>
      <c r="ER290" s="58"/>
      <c r="ES290" s="58"/>
      <c r="ET290" s="58"/>
      <c r="EU290" s="58"/>
      <c r="EV290" s="58"/>
      <c r="EW290" s="58"/>
      <c r="EX290" s="58"/>
      <c r="EY290" s="58"/>
      <c r="EZ290" s="58"/>
      <c r="FA290" s="58"/>
      <c r="FB290" s="58"/>
      <c r="FC290" s="58"/>
      <c r="FD290" s="58"/>
      <c r="FE290" s="58"/>
      <c r="FF290" s="58"/>
      <c r="FG290" s="58"/>
      <c r="FH290" s="58"/>
      <c r="FI290" s="58"/>
      <c r="FJ290" s="58"/>
      <c r="FK290" s="58"/>
      <c r="FL290" s="58"/>
      <c r="FM290" s="58"/>
      <c r="FN290" s="58"/>
      <c r="FO290" s="58"/>
      <c r="FP290" s="58"/>
      <c r="FQ290" s="58"/>
      <c r="FR290" s="58"/>
      <c r="FS290" s="58"/>
      <c r="FT290" s="58"/>
      <c r="FU290" s="58"/>
      <c r="FV290" s="58"/>
      <c r="FW290" s="58"/>
      <c r="FX290" s="58"/>
      <c r="FY290" s="58"/>
      <c r="FZ290" s="58"/>
      <c r="GA290" s="58"/>
      <c r="GB290" s="58"/>
      <c r="GC290" s="58"/>
      <c r="GD290" s="58"/>
      <c r="GE290" s="58"/>
      <c r="GF290" s="58"/>
      <c r="GG290" s="58"/>
      <c r="GH290" s="58"/>
      <c r="GI290" s="58"/>
      <c r="GJ290" s="58"/>
      <c r="GK290" s="58"/>
      <c r="GL290" s="58"/>
      <c r="GM290" s="58"/>
      <c r="GN290" s="58"/>
      <c r="GO290" s="58"/>
      <c r="GP290" s="58"/>
      <c r="GQ290" s="58"/>
      <c r="GR290" s="58"/>
      <c r="GS290" s="58"/>
      <c r="GT290" s="58"/>
      <c r="GU290" s="58"/>
      <c r="GV290" s="58"/>
      <c r="GW290" s="58"/>
      <c r="GX290" s="58"/>
      <c r="GY290" s="58"/>
      <c r="GZ290" s="58"/>
      <c r="HA290" s="58"/>
      <c r="HB290" s="58"/>
      <c r="HC290" s="58"/>
      <c r="HD290" s="58"/>
      <c r="HE290" s="58"/>
      <c r="HF290" s="58"/>
      <c r="HG290" s="58"/>
      <c r="HH290" s="58"/>
      <c r="HI290" s="58"/>
      <c r="HJ290" s="58"/>
      <c r="HK290" s="58"/>
      <c r="HL290" s="58"/>
      <c r="HM290" s="58"/>
      <c r="HN290" s="58"/>
      <c r="HO290" s="58"/>
      <c r="HP290" s="58"/>
      <c r="HQ290" s="58"/>
      <c r="HR290" s="58"/>
      <c r="HS290" s="58"/>
      <c r="HT290" s="58"/>
      <c r="HU290" s="58"/>
      <c r="HV290" s="58"/>
      <c r="HW290" s="58"/>
      <c r="HX290" s="58"/>
      <c r="HY290" s="58"/>
      <c r="HZ290" s="58"/>
      <c r="IA290" s="58"/>
      <c r="IB290" s="58"/>
      <c r="IC290" s="58"/>
      <c r="ID290" s="58"/>
      <c r="IE290" s="58"/>
      <c r="IF290" s="58"/>
      <c r="IG290" s="58"/>
      <c r="IH290" s="58"/>
      <c r="II290" s="58"/>
      <c r="IJ290" s="58"/>
    </row>
    <row r="291" spans="1:244" s="76" customFormat="1" x14ac:dyDescent="0.25">
      <c r="A291" s="55"/>
      <c r="B291" s="58"/>
      <c r="C291" s="59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  <c r="DR291" s="58"/>
      <c r="DS291" s="58"/>
      <c r="DT291" s="58"/>
      <c r="DU291" s="58"/>
      <c r="DV291" s="58"/>
      <c r="DW291" s="58"/>
      <c r="DX291" s="58"/>
      <c r="DY291" s="58"/>
      <c r="DZ291" s="58"/>
      <c r="EA291" s="58"/>
      <c r="EB291" s="58"/>
      <c r="EC291" s="58"/>
      <c r="ED291" s="58"/>
      <c r="EE291" s="58"/>
      <c r="EF291" s="58"/>
      <c r="EG291" s="58"/>
      <c r="EH291" s="58"/>
      <c r="EI291" s="58"/>
      <c r="EJ291" s="58"/>
      <c r="EK291" s="58"/>
      <c r="EL291" s="58"/>
      <c r="EM291" s="58"/>
      <c r="EN291" s="58"/>
      <c r="EO291" s="58"/>
      <c r="EP291" s="58"/>
      <c r="EQ291" s="58"/>
      <c r="ER291" s="58"/>
      <c r="ES291" s="58"/>
      <c r="ET291" s="58"/>
      <c r="EU291" s="58"/>
      <c r="EV291" s="58"/>
      <c r="EW291" s="58"/>
      <c r="EX291" s="58"/>
      <c r="EY291" s="58"/>
      <c r="EZ291" s="58"/>
      <c r="FA291" s="58"/>
      <c r="FB291" s="58"/>
      <c r="FC291" s="58"/>
      <c r="FD291" s="58"/>
      <c r="FE291" s="58"/>
      <c r="FF291" s="58"/>
      <c r="FG291" s="58"/>
      <c r="FH291" s="58"/>
      <c r="FI291" s="58"/>
      <c r="FJ291" s="58"/>
      <c r="FK291" s="58"/>
      <c r="FL291" s="58"/>
      <c r="FM291" s="58"/>
      <c r="FN291" s="58"/>
      <c r="FO291" s="58"/>
      <c r="FP291" s="58"/>
      <c r="FQ291" s="58"/>
      <c r="FR291" s="58"/>
      <c r="FS291" s="58"/>
      <c r="FT291" s="58"/>
      <c r="FU291" s="58"/>
      <c r="FV291" s="58"/>
      <c r="FW291" s="58"/>
      <c r="FX291" s="58"/>
      <c r="FY291" s="58"/>
      <c r="FZ291" s="58"/>
      <c r="GA291" s="58"/>
      <c r="GB291" s="58"/>
      <c r="GC291" s="58"/>
      <c r="GD291" s="58"/>
      <c r="GE291" s="58"/>
      <c r="GF291" s="58"/>
      <c r="GG291" s="58"/>
      <c r="GH291" s="58"/>
      <c r="GI291" s="58"/>
      <c r="GJ291" s="58"/>
      <c r="GK291" s="58"/>
      <c r="GL291" s="58"/>
      <c r="GM291" s="58"/>
      <c r="GN291" s="58"/>
      <c r="GO291" s="58"/>
      <c r="GP291" s="58"/>
      <c r="GQ291" s="58"/>
      <c r="GR291" s="58"/>
      <c r="GS291" s="58"/>
      <c r="GT291" s="58"/>
      <c r="GU291" s="58"/>
      <c r="GV291" s="58"/>
      <c r="GW291" s="58"/>
      <c r="GX291" s="58"/>
      <c r="GY291" s="58"/>
      <c r="GZ291" s="58"/>
      <c r="HA291" s="58"/>
      <c r="HB291" s="58"/>
      <c r="HC291" s="58"/>
      <c r="HD291" s="58"/>
      <c r="HE291" s="58"/>
      <c r="HF291" s="58"/>
      <c r="HG291" s="58"/>
      <c r="HH291" s="58"/>
      <c r="HI291" s="58"/>
      <c r="HJ291" s="58"/>
      <c r="HK291" s="58"/>
      <c r="HL291" s="58"/>
      <c r="HM291" s="58"/>
      <c r="HN291" s="58"/>
      <c r="HO291" s="58"/>
      <c r="HP291" s="58"/>
      <c r="HQ291" s="58"/>
      <c r="HR291" s="58"/>
      <c r="HS291" s="58"/>
      <c r="HT291" s="58"/>
      <c r="HU291" s="58"/>
      <c r="HV291" s="58"/>
      <c r="HW291" s="58"/>
      <c r="HX291" s="58"/>
      <c r="HY291" s="58"/>
      <c r="HZ291" s="58"/>
      <c r="IA291" s="58"/>
      <c r="IB291" s="58"/>
      <c r="IC291" s="58"/>
      <c r="ID291" s="58"/>
      <c r="IE291" s="58"/>
      <c r="IF291" s="58"/>
      <c r="IG291" s="58"/>
      <c r="IH291" s="58"/>
      <c r="II291" s="58"/>
      <c r="IJ291" s="58"/>
    </row>
    <row r="292" spans="1:244" s="76" customFormat="1" x14ac:dyDescent="0.25">
      <c r="A292" s="55"/>
      <c r="B292" s="58"/>
      <c r="C292" s="59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  <c r="DR292" s="58"/>
      <c r="DS292" s="58"/>
      <c r="DT292" s="58"/>
      <c r="DU292" s="58"/>
      <c r="DV292" s="58"/>
      <c r="DW292" s="58"/>
      <c r="DX292" s="58"/>
      <c r="DY292" s="58"/>
      <c r="DZ292" s="58"/>
      <c r="EA292" s="58"/>
      <c r="EB292" s="58"/>
      <c r="EC292" s="58"/>
      <c r="ED292" s="58"/>
      <c r="EE292" s="58"/>
      <c r="EF292" s="58"/>
      <c r="EG292" s="58"/>
      <c r="EH292" s="58"/>
      <c r="EI292" s="58"/>
      <c r="EJ292" s="58"/>
      <c r="EK292" s="58"/>
      <c r="EL292" s="58"/>
      <c r="EM292" s="58"/>
      <c r="EN292" s="58"/>
      <c r="EO292" s="58"/>
      <c r="EP292" s="58"/>
      <c r="EQ292" s="58"/>
      <c r="ER292" s="58"/>
      <c r="ES292" s="58"/>
      <c r="ET292" s="58"/>
      <c r="EU292" s="58"/>
      <c r="EV292" s="58"/>
      <c r="EW292" s="58"/>
      <c r="EX292" s="58"/>
      <c r="EY292" s="58"/>
      <c r="EZ292" s="58"/>
      <c r="FA292" s="58"/>
      <c r="FB292" s="58"/>
      <c r="FC292" s="58"/>
      <c r="FD292" s="58"/>
      <c r="FE292" s="58"/>
      <c r="FF292" s="58"/>
      <c r="FG292" s="58"/>
      <c r="FH292" s="58"/>
      <c r="FI292" s="58"/>
      <c r="FJ292" s="58"/>
      <c r="FK292" s="58"/>
      <c r="FL292" s="58"/>
      <c r="FM292" s="58"/>
      <c r="FN292" s="58"/>
      <c r="FO292" s="58"/>
      <c r="FP292" s="58"/>
      <c r="FQ292" s="58"/>
      <c r="FR292" s="58"/>
      <c r="FS292" s="58"/>
      <c r="FT292" s="58"/>
      <c r="FU292" s="58"/>
      <c r="FV292" s="58"/>
      <c r="FW292" s="58"/>
      <c r="FX292" s="58"/>
      <c r="FY292" s="58"/>
      <c r="FZ292" s="58"/>
      <c r="GA292" s="58"/>
      <c r="GB292" s="58"/>
      <c r="GC292" s="58"/>
      <c r="GD292" s="58"/>
      <c r="GE292" s="58"/>
      <c r="GF292" s="58"/>
      <c r="GG292" s="58"/>
      <c r="GH292" s="58"/>
      <c r="GI292" s="58"/>
      <c r="GJ292" s="58"/>
      <c r="GK292" s="58"/>
      <c r="GL292" s="58"/>
      <c r="GM292" s="58"/>
      <c r="GN292" s="58"/>
      <c r="GO292" s="58"/>
      <c r="GP292" s="58"/>
      <c r="GQ292" s="58"/>
      <c r="GR292" s="58"/>
      <c r="GS292" s="58"/>
      <c r="GT292" s="58"/>
      <c r="GU292" s="58"/>
      <c r="GV292" s="58"/>
      <c r="GW292" s="58"/>
      <c r="GX292" s="58"/>
      <c r="GY292" s="58"/>
      <c r="GZ292" s="58"/>
      <c r="HA292" s="58"/>
      <c r="HB292" s="58"/>
      <c r="HC292" s="58"/>
      <c r="HD292" s="58"/>
      <c r="HE292" s="58"/>
      <c r="HF292" s="58"/>
      <c r="HG292" s="58"/>
      <c r="HH292" s="58"/>
      <c r="HI292" s="58"/>
      <c r="HJ292" s="58"/>
      <c r="HK292" s="58"/>
      <c r="HL292" s="58"/>
      <c r="HM292" s="58"/>
      <c r="HN292" s="58"/>
      <c r="HO292" s="58"/>
      <c r="HP292" s="58"/>
      <c r="HQ292" s="58"/>
      <c r="HR292" s="58"/>
      <c r="HS292" s="58"/>
      <c r="HT292" s="58"/>
      <c r="HU292" s="58"/>
      <c r="HV292" s="58"/>
      <c r="HW292" s="58"/>
      <c r="HX292" s="58"/>
      <c r="HY292" s="58"/>
      <c r="HZ292" s="58"/>
      <c r="IA292" s="58"/>
      <c r="IB292" s="58"/>
      <c r="IC292" s="58"/>
      <c r="ID292" s="58"/>
      <c r="IE292" s="58"/>
      <c r="IF292" s="58"/>
      <c r="IG292" s="58"/>
      <c r="IH292" s="58"/>
      <c r="II292" s="58"/>
      <c r="IJ292" s="58"/>
    </row>
    <row r="293" spans="1:244" s="76" customFormat="1" x14ac:dyDescent="0.25">
      <c r="A293" s="55"/>
      <c r="B293" s="58"/>
      <c r="C293" s="59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  <c r="DR293" s="58"/>
      <c r="DS293" s="58"/>
      <c r="DT293" s="58"/>
      <c r="DU293" s="58"/>
      <c r="DV293" s="58"/>
      <c r="DW293" s="58"/>
      <c r="DX293" s="58"/>
      <c r="DY293" s="58"/>
      <c r="DZ293" s="58"/>
      <c r="EA293" s="58"/>
      <c r="EB293" s="58"/>
      <c r="EC293" s="58"/>
      <c r="ED293" s="58"/>
      <c r="EE293" s="58"/>
      <c r="EF293" s="58"/>
      <c r="EG293" s="58"/>
      <c r="EH293" s="58"/>
      <c r="EI293" s="58"/>
      <c r="EJ293" s="58"/>
      <c r="EK293" s="58"/>
      <c r="EL293" s="58"/>
      <c r="EM293" s="58"/>
      <c r="EN293" s="58"/>
      <c r="EO293" s="58"/>
      <c r="EP293" s="58"/>
      <c r="EQ293" s="58"/>
      <c r="ER293" s="58"/>
      <c r="ES293" s="58"/>
      <c r="ET293" s="58"/>
      <c r="EU293" s="58"/>
      <c r="EV293" s="58"/>
      <c r="EW293" s="58"/>
      <c r="EX293" s="58"/>
      <c r="EY293" s="58"/>
      <c r="EZ293" s="58"/>
      <c r="FA293" s="58"/>
      <c r="FB293" s="58"/>
      <c r="FC293" s="58"/>
      <c r="FD293" s="58"/>
      <c r="FE293" s="58"/>
      <c r="FF293" s="58"/>
      <c r="FG293" s="58"/>
      <c r="FH293" s="58"/>
      <c r="FI293" s="58"/>
      <c r="FJ293" s="58"/>
      <c r="FK293" s="58"/>
      <c r="FL293" s="58"/>
      <c r="FM293" s="58"/>
      <c r="FN293" s="58"/>
      <c r="FO293" s="58"/>
      <c r="FP293" s="58"/>
      <c r="FQ293" s="58"/>
      <c r="FR293" s="58"/>
      <c r="FS293" s="58"/>
      <c r="FT293" s="58"/>
      <c r="FU293" s="58"/>
      <c r="FV293" s="58"/>
      <c r="FW293" s="58"/>
      <c r="FX293" s="58"/>
      <c r="FY293" s="58"/>
      <c r="FZ293" s="58"/>
      <c r="GA293" s="58"/>
      <c r="GB293" s="58"/>
      <c r="GC293" s="58"/>
      <c r="GD293" s="58"/>
      <c r="GE293" s="58"/>
      <c r="GF293" s="58"/>
      <c r="GG293" s="58"/>
      <c r="GH293" s="58"/>
      <c r="GI293" s="58"/>
      <c r="GJ293" s="58"/>
      <c r="GK293" s="58"/>
      <c r="GL293" s="58"/>
      <c r="GM293" s="58"/>
      <c r="GN293" s="58"/>
      <c r="GO293" s="58"/>
      <c r="GP293" s="58"/>
      <c r="GQ293" s="58"/>
      <c r="GR293" s="58"/>
      <c r="GS293" s="58"/>
      <c r="GT293" s="58"/>
      <c r="GU293" s="58"/>
      <c r="GV293" s="58"/>
      <c r="GW293" s="58"/>
      <c r="GX293" s="58"/>
      <c r="GY293" s="58"/>
      <c r="GZ293" s="58"/>
      <c r="HA293" s="58"/>
      <c r="HB293" s="58"/>
      <c r="HC293" s="58"/>
      <c r="HD293" s="58"/>
      <c r="HE293" s="58"/>
      <c r="HF293" s="58"/>
      <c r="HG293" s="58"/>
      <c r="HH293" s="58"/>
      <c r="HI293" s="58"/>
      <c r="HJ293" s="58"/>
      <c r="HK293" s="58"/>
      <c r="HL293" s="58"/>
      <c r="HM293" s="58"/>
      <c r="HN293" s="58"/>
      <c r="HO293" s="58"/>
      <c r="HP293" s="58"/>
      <c r="HQ293" s="58"/>
      <c r="HR293" s="58"/>
      <c r="HS293" s="58"/>
      <c r="HT293" s="58"/>
      <c r="HU293" s="58"/>
      <c r="HV293" s="58"/>
      <c r="HW293" s="58"/>
      <c r="HX293" s="58"/>
      <c r="HY293" s="58"/>
      <c r="HZ293" s="58"/>
      <c r="IA293" s="58"/>
      <c r="IB293" s="58"/>
      <c r="IC293" s="58"/>
      <c r="ID293" s="58"/>
      <c r="IE293" s="58"/>
      <c r="IF293" s="58"/>
      <c r="IG293" s="58"/>
      <c r="IH293" s="58"/>
      <c r="II293" s="58"/>
      <c r="IJ293" s="58"/>
    </row>
    <row r="294" spans="1:244" s="76" customFormat="1" x14ac:dyDescent="0.25">
      <c r="A294" s="55"/>
      <c r="B294" s="58"/>
      <c r="C294" s="59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  <c r="DR294" s="58"/>
      <c r="DS294" s="58"/>
      <c r="DT294" s="58"/>
      <c r="DU294" s="58"/>
      <c r="DV294" s="58"/>
      <c r="DW294" s="58"/>
      <c r="DX294" s="58"/>
      <c r="DY294" s="58"/>
      <c r="DZ294" s="58"/>
      <c r="EA294" s="58"/>
      <c r="EB294" s="58"/>
      <c r="EC294" s="58"/>
      <c r="ED294" s="58"/>
      <c r="EE294" s="58"/>
      <c r="EF294" s="58"/>
      <c r="EG294" s="58"/>
      <c r="EH294" s="58"/>
      <c r="EI294" s="58"/>
      <c r="EJ294" s="58"/>
      <c r="EK294" s="58"/>
      <c r="EL294" s="58"/>
      <c r="EM294" s="58"/>
      <c r="EN294" s="58"/>
      <c r="EO294" s="58"/>
      <c r="EP294" s="58"/>
      <c r="EQ294" s="58"/>
      <c r="ER294" s="58"/>
      <c r="ES294" s="58"/>
      <c r="ET294" s="58"/>
      <c r="EU294" s="58"/>
      <c r="EV294" s="58"/>
      <c r="EW294" s="58"/>
      <c r="EX294" s="58"/>
      <c r="EY294" s="58"/>
      <c r="EZ294" s="58"/>
      <c r="FA294" s="58"/>
      <c r="FB294" s="58"/>
      <c r="FC294" s="58"/>
      <c r="FD294" s="58"/>
      <c r="FE294" s="58"/>
      <c r="FF294" s="58"/>
      <c r="FG294" s="58"/>
      <c r="FH294" s="58"/>
      <c r="FI294" s="58"/>
      <c r="FJ294" s="58"/>
      <c r="FK294" s="58"/>
      <c r="FL294" s="58"/>
      <c r="FM294" s="58"/>
      <c r="FN294" s="58"/>
      <c r="FO294" s="58"/>
      <c r="FP294" s="58"/>
      <c r="FQ294" s="58"/>
      <c r="FR294" s="58"/>
      <c r="FS294" s="58"/>
      <c r="FT294" s="58"/>
      <c r="FU294" s="58"/>
      <c r="FV294" s="58"/>
      <c r="FW294" s="58"/>
      <c r="FX294" s="58"/>
      <c r="FY294" s="58"/>
      <c r="FZ294" s="58"/>
      <c r="GA294" s="58"/>
      <c r="GB294" s="58"/>
      <c r="GC294" s="58"/>
      <c r="GD294" s="58"/>
      <c r="GE294" s="58"/>
      <c r="GF294" s="58"/>
      <c r="GG294" s="58"/>
      <c r="GH294" s="58"/>
      <c r="GI294" s="58"/>
      <c r="GJ294" s="58"/>
      <c r="GK294" s="58"/>
      <c r="GL294" s="58"/>
      <c r="GM294" s="58"/>
      <c r="GN294" s="58"/>
      <c r="GO294" s="58"/>
      <c r="GP294" s="58"/>
      <c r="GQ294" s="58"/>
      <c r="GR294" s="58"/>
      <c r="GS294" s="58"/>
      <c r="GT294" s="58"/>
      <c r="GU294" s="58"/>
      <c r="GV294" s="58"/>
      <c r="GW294" s="58"/>
      <c r="GX294" s="58"/>
      <c r="GY294" s="58"/>
      <c r="GZ294" s="58"/>
      <c r="HA294" s="58"/>
      <c r="HB294" s="58"/>
      <c r="HC294" s="58"/>
      <c r="HD294" s="58"/>
      <c r="HE294" s="58"/>
      <c r="HF294" s="58"/>
      <c r="HG294" s="58"/>
      <c r="HH294" s="58"/>
      <c r="HI294" s="58"/>
      <c r="HJ294" s="58"/>
      <c r="HK294" s="58"/>
      <c r="HL294" s="58"/>
      <c r="HM294" s="58"/>
      <c r="HN294" s="58"/>
      <c r="HO294" s="58"/>
      <c r="HP294" s="58"/>
      <c r="HQ294" s="58"/>
      <c r="HR294" s="58"/>
      <c r="HS294" s="58"/>
      <c r="HT294" s="58"/>
      <c r="HU294" s="58"/>
      <c r="HV294" s="58"/>
      <c r="HW294" s="58"/>
      <c r="HX294" s="58"/>
      <c r="HY294" s="58"/>
      <c r="HZ294" s="58"/>
      <c r="IA294" s="58"/>
      <c r="IB294" s="58"/>
      <c r="IC294" s="58"/>
      <c r="ID294" s="58"/>
      <c r="IE294" s="58"/>
      <c r="IF294" s="58"/>
      <c r="IG294" s="58"/>
      <c r="IH294" s="58"/>
      <c r="II294" s="58"/>
      <c r="IJ294" s="58"/>
    </row>
    <row r="295" spans="1:244" s="76" customFormat="1" x14ac:dyDescent="0.25">
      <c r="A295" s="55"/>
      <c r="B295" s="58"/>
      <c r="C295" s="59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  <c r="EV295" s="58"/>
      <c r="EW295" s="58"/>
      <c r="EX295" s="58"/>
      <c r="EY295" s="58"/>
      <c r="EZ295" s="58"/>
      <c r="FA295" s="58"/>
      <c r="FB295" s="58"/>
      <c r="FC295" s="58"/>
      <c r="FD295" s="58"/>
      <c r="FE295" s="58"/>
      <c r="FF295" s="58"/>
      <c r="FG295" s="58"/>
      <c r="FH295" s="58"/>
      <c r="FI295" s="58"/>
      <c r="FJ295" s="58"/>
      <c r="FK295" s="58"/>
      <c r="FL295" s="58"/>
      <c r="FM295" s="58"/>
      <c r="FN295" s="58"/>
      <c r="FO295" s="58"/>
      <c r="FP295" s="58"/>
      <c r="FQ295" s="58"/>
      <c r="FR295" s="58"/>
      <c r="FS295" s="58"/>
      <c r="FT295" s="58"/>
      <c r="FU295" s="58"/>
      <c r="FV295" s="58"/>
      <c r="FW295" s="58"/>
      <c r="FX295" s="58"/>
      <c r="FY295" s="58"/>
      <c r="FZ295" s="58"/>
      <c r="GA295" s="58"/>
      <c r="GB295" s="58"/>
      <c r="GC295" s="58"/>
      <c r="GD295" s="58"/>
      <c r="GE295" s="58"/>
      <c r="GF295" s="58"/>
      <c r="GG295" s="58"/>
      <c r="GH295" s="58"/>
      <c r="GI295" s="58"/>
      <c r="GJ295" s="58"/>
      <c r="GK295" s="58"/>
      <c r="GL295" s="58"/>
      <c r="GM295" s="58"/>
      <c r="GN295" s="58"/>
      <c r="GO295" s="58"/>
      <c r="GP295" s="58"/>
      <c r="GQ295" s="58"/>
      <c r="GR295" s="58"/>
      <c r="GS295" s="58"/>
      <c r="GT295" s="58"/>
      <c r="GU295" s="58"/>
      <c r="GV295" s="58"/>
      <c r="GW295" s="58"/>
      <c r="GX295" s="58"/>
      <c r="GY295" s="58"/>
      <c r="GZ295" s="58"/>
      <c r="HA295" s="58"/>
      <c r="HB295" s="58"/>
      <c r="HC295" s="58"/>
      <c r="HD295" s="58"/>
      <c r="HE295" s="58"/>
      <c r="HF295" s="58"/>
      <c r="HG295" s="58"/>
      <c r="HH295" s="58"/>
      <c r="HI295" s="58"/>
      <c r="HJ295" s="58"/>
      <c r="HK295" s="58"/>
      <c r="HL295" s="58"/>
      <c r="HM295" s="58"/>
      <c r="HN295" s="58"/>
      <c r="HO295" s="58"/>
      <c r="HP295" s="58"/>
      <c r="HQ295" s="58"/>
      <c r="HR295" s="58"/>
      <c r="HS295" s="58"/>
      <c r="HT295" s="58"/>
      <c r="HU295" s="58"/>
      <c r="HV295" s="58"/>
      <c r="HW295" s="58"/>
      <c r="HX295" s="58"/>
      <c r="HY295" s="58"/>
      <c r="HZ295" s="58"/>
      <c r="IA295" s="58"/>
      <c r="IB295" s="58"/>
      <c r="IC295" s="58"/>
      <c r="ID295" s="58"/>
      <c r="IE295" s="58"/>
      <c r="IF295" s="58"/>
      <c r="IG295" s="58"/>
      <c r="IH295" s="58"/>
      <c r="II295" s="58"/>
      <c r="IJ295" s="58"/>
    </row>
    <row r="296" spans="1:244" s="76" customFormat="1" x14ac:dyDescent="0.25">
      <c r="A296" s="55"/>
      <c r="B296" s="58"/>
      <c r="C296" s="59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  <c r="DR296" s="58"/>
      <c r="DS296" s="58"/>
      <c r="DT296" s="58"/>
      <c r="DU296" s="58"/>
      <c r="DV296" s="58"/>
      <c r="DW296" s="58"/>
      <c r="DX296" s="58"/>
      <c r="DY296" s="58"/>
      <c r="DZ296" s="58"/>
      <c r="EA296" s="58"/>
      <c r="EB296" s="58"/>
      <c r="EC296" s="58"/>
      <c r="ED296" s="58"/>
      <c r="EE296" s="58"/>
      <c r="EF296" s="58"/>
      <c r="EG296" s="58"/>
      <c r="EH296" s="58"/>
      <c r="EI296" s="58"/>
      <c r="EJ296" s="58"/>
      <c r="EK296" s="58"/>
      <c r="EL296" s="58"/>
      <c r="EM296" s="58"/>
      <c r="EN296" s="58"/>
      <c r="EO296" s="58"/>
      <c r="EP296" s="58"/>
      <c r="EQ296" s="58"/>
      <c r="ER296" s="58"/>
      <c r="ES296" s="58"/>
      <c r="ET296" s="58"/>
      <c r="EU296" s="58"/>
      <c r="EV296" s="58"/>
      <c r="EW296" s="58"/>
      <c r="EX296" s="58"/>
      <c r="EY296" s="58"/>
      <c r="EZ296" s="58"/>
      <c r="FA296" s="58"/>
      <c r="FB296" s="58"/>
      <c r="FC296" s="58"/>
      <c r="FD296" s="58"/>
      <c r="FE296" s="58"/>
      <c r="FF296" s="58"/>
      <c r="FG296" s="58"/>
      <c r="FH296" s="58"/>
      <c r="FI296" s="58"/>
      <c r="FJ296" s="58"/>
      <c r="FK296" s="58"/>
      <c r="FL296" s="58"/>
      <c r="FM296" s="58"/>
      <c r="FN296" s="58"/>
      <c r="FO296" s="58"/>
      <c r="FP296" s="58"/>
      <c r="FQ296" s="58"/>
      <c r="FR296" s="58"/>
      <c r="FS296" s="58"/>
      <c r="FT296" s="58"/>
      <c r="FU296" s="58"/>
      <c r="FV296" s="58"/>
      <c r="FW296" s="58"/>
      <c r="FX296" s="58"/>
      <c r="FY296" s="58"/>
      <c r="FZ296" s="58"/>
      <c r="GA296" s="58"/>
      <c r="GB296" s="58"/>
      <c r="GC296" s="58"/>
      <c r="GD296" s="58"/>
      <c r="GE296" s="58"/>
      <c r="GF296" s="58"/>
      <c r="GG296" s="58"/>
      <c r="GH296" s="58"/>
      <c r="GI296" s="58"/>
      <c r="GJ296" s="58"/>
      <c r="GK296" s="58"/>
      <c r="GL296" s="58"/>
      <c r="GM296" s="58"/>
      <c r="GN296" s="58"/>
      <c r="GO296" s="58"/>
      <c r="GP296" s="58"/>
      <c r="GQ296" s="58"/>
      <c r="GR296" s="58"/>
      <c r="GS296" s="58"/>
      <c r="GT296" s="58"/>
      <c r="GU296" s="58"/>
      <c r="GV296" s="58"/>
      <c r="GW296" s="58"/>
      <c r="GX296" s="58"/>
      <c r="GY296" s="58"/>
      <c r="GZ296" s="58"/>
      <c r="HA296" s="58"/>
      <c r="HB296" s="58"/>
      <c r="HC296" s="58"/>
      <c r="HD296" s="58"/>
      <c r="HE296" s="58"/>
      <c r="HF296" s="58"/>
      <c r="HG296" s="58"/>
      <c r="HH296" s="58"/>
      <c r="HI296" s="58"/>
      <c r="HJ296" s="58"/>
      <c r="HK296" s="58"/>
      <c r="HL296" s="58"/>
      <c r="HM296" s="58"/>
      <c r="HN296" s="58"/>
      <c r="HO296" s="58"/>
      <c r="HP296" s="58"/>
      <c r="HQ296" s="58"/>
      <c r="HR296" s="58"/>
      <c r="HS296" s="58"/>
      <c r="HT296" s="58"/>
      <c r="HU296" s="58"/>
      <c r="HV296" s="58"/>
      <c r="HW296" s="58"/>
      <c r="HX296" s="58"/>
      <c r="HY296" s="58"/>
      <c r="HZ296" s="58"/>
      <c r="IA296" s="58"/>
      <c r="IB296" s="58"/>
      <c r="IC296" s="58"/>
      <c r="ID296" s="58"/>
      <c r="IE296" s="58"/>
      <c r="IF296" s="58"/>
      <c r="IG296" s="58"/>
      <c r="IH296" s="58"/>
      <c r="II296" s="58"/>
      <c r="IJ296" s="58"/>
    </row>
    <row r="297" spans="1:244" s="76" customFormat="1" x14ac:dyDescent="0.25">
      <c r="A297" s="55"/>
      <c r="B297" s="58"/>
      <c r="C297" s="59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  <c r="DL297" s="58"/>
      <c r="DM297" s="58"/>
      <c r="DN297" s="58"/>
      <c r="DO297" s="58"/>
      <c r="DP297" s="58"/>
      <c r="DQ297" s="58"/>
      <c r="DR297" s="58"/>
      <c r="DS297" s="58"/>
      <c r="DT297" s="58"/>
      <c r="DU297" s="58"/>
      <c r="DV297" s="58"/>
      <c r="DW297" s="58"/>
      <c r="DX297" s="58"/>
      <c r="DY297" s="58"/>
      <c r="DZ297" s="58"/>
      <c r="EA297" s="58"/>
      <c r="EB297" s="58"/>
      <c r="EC297" s="58"/>
      <c r="ED297" s="58"/>
      <c r="EE297" s="58"/>
      <c r="EF297" s="58"/>
      <c r="EG297" s="58"/>
      <c r="EH297" s="58"/>
      <c r="EI297" s="58"/>
      <c r="EJ297" s="58"/>
      <c r="EK297" s="58"/>
      <c r="EL297" s="58"/>
      <c r="EM297" s="58"/>
      <c r="EN297" s="58"/>
      <c r="EO297" s="58"/>
      <c r="EP297" s="58"/>
      <c r="EQ297" s="58"/>
      <c r="ER297" s="58"/>
      <c r="ES297" s="58"/>
      <c r="ET297" s="58"/>
      <c r="EU297" s="58"/>
      <c r="EV297" s="58"/>
      <c r="EW297" s="58"/>
      <c r="EX297" s="58"/>
      <c r="EY297" s="58"/>
      <c r="EZ297" s="58"/>
      <c r="FA297" s="58"/>
      <c r="FB297" s="58"/>
      <c r="FC297" s="58"/>
      <c r="FD297" s="58"/>
      <c r="FE297" s="58"/>
      <c r="FF297" s="58"/>
      <c r="FG297" s="58"/>
      <c r="FH297" s="58"/>
      <c r="FI297" s="58"/>
      <c r="FJ297" s="58"/>
      <c r="FK297" s="58"/>
      <c r="FL297" s="58"/>
      <c r="FM297" s="58"/>
      <c r="FN297" s="58"/>
      <c r="FO297" s="58"/>
      <c r="FP297" s="58"/>
      <c r="FQ297" s="58"/>
      <c r="FR297" s="58"/>
      <c r="FS297" s="58"/>
      <c r="FT297" s="58"/>
      <c r="FU297" s="58"/>
      <c r="FV297" s="58"/>
      <c r="FW297" s="58"/>
      <c r="FX297" s="58"/>
      <c r="FY297" s="58"/>
      <c r="FZ297" s="58"/>
      <c r="GA297" s="58"/>
      <c r="GB297" s="58"/>
      <c r="GC297" s="58"/>
      <c r="GD297" s="58"/>
      <c r="GE297" s="58"/>
      <c r="GF297" s="58"/>
      <c r="GG297" s="58"/>
      <c r="GH297" s="58"/>
      <c r="GI297" s="58"/>
      <c r="GJ297" s="58"/>
      <c r="GK297" s="58"/>
      <c r="GL297" s="58"/>
      <c r="GM297" s="58"/>
      <c r="GN297" s="58"/>
      <c r="GO297" s="58"/>
      <c r="GP297" s="58"/>
      <c r="GQ297" s="58"/>
      <c r="GR297" s="58"/>
      <c r="GS297" s="58"/>
      <c r="GT297" s="58"/>
      <c r="GU297" s="58"/>
      <c r="GV297" s="58"/>
      <c r="GW297" s="58"/>
      <c r="GX297" s="58"/>
      <c r="GY297" s="58"/>
      <c r="GZ297" s="58"/>
      <c r="HA297" s="58"/>
      <c r="HB297" s="58"/>
      <c r="HC297" s="58"/>
      <c r="HD297" s="58"/>
      <c r="HE297" s="58"/>
      <c r="HF297" s="58"/>
      <c r="HG297" s="58"/>
      <c r="HH297" s="58"/>
      <c r="HI297" s="58"/>
      <c r="HJ297" s="58"/>
      <c r="HK297" s="58"/>
      <c r="HL297" s="58"/>
      <c r="HM297" s="58"/>
      <c r="HN297" s="58"/>
      <c r="HO297" s="58"/>
      <c r="HP297" s="58"/>
      <c r="HQ297" s="58"/>
      <c r="HR297" s="58"/>
      <c r="HS297" s="58"/>
      <c r="HT297" s="58"/>
      <c r="HU297" s="58"/>
      <c r="HV297" s="58"/>
      <c r="HW297" s="58"/>
      <c r="HX297" s="58"/>
      <c r="HY297" s="58"/>
      <c r="HZ297" s="58"/>
      <c r="IA297" s="58"/>
      <c r="IB297" s="58"/>
      <c r="IC297" s="58"/>
      <c r="ID297" s="58"/>
      <c r="IE297" s="58"/>
      <c r="IF297" s="58"/>
      <c r="IG297" s="58"/>
      <c r="IH297" s="58"/>
      <c r="II297" s="58"/>
      <c r="IJ297" s="58"/>
    </row>
    <row r="298" spans="1:244" s="76" customFormat="1" x14ac:dyDescent="0.25">
      <c r="A298" s="55"/>
      <c r="B298" s="58"/>
      <c r="C298" s="59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  <c r="DR298" s="58"/>
      <c r="DS298" s="58"/>
      <c r="DT298" s="58"/>
      <c r="DU298" s="58"/>
      <c r="DV298" s="58"/>
      <c r="DW298" s="58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58"/>
      <c r="EJ298" s="58"/>
      <c r="EK298" s="58"/>
      <c r="EL298" s="58"/>
      <c r="EM298" s="58"/>
      <c r="EN298" s="58"/>
      <c r="EO298" s="58"/>
      <c r="EP298" s="58"/>
      <c r="EQ298" s="58"/>
      <c r="ER298" s="58"/>
      <c r="ES298" s="58"/>
      <c r="ET298" s="58"/>
      <c r="EU298" s="58"/>
      <c r="EV298" s="58"/>
      <c r="EW298" s="58"/>
      <c r="EX298" s="58"/>
      <c r="EY298" s="58"/>
      <c r="EZ298" s="58"/>
      <c r="FA298" s="58"/>
      <c r="FB298" s="58"/>
      <c r="FC298" s="58"/>
      <c r="FD298" s="58"/>
      <c r="FE298" s="58"/>
      <c r="FF298" s="58"/>
      <c r="FG298" s="58"/>
      <c r="FH298" s="58"/>
      <c r="FI298" s="58"/>
      <c r="FJ298" s="58"/>
      <c r="FK298" s="58"/>
      <c r="FL298" s="58"/>
      <c r="FM298" s="58"/>
      <c r="FN298" s="58"/>
      <c r="FO298" s="58"/>
      <c r="FP298" s="58"/>
      <c r="FQ298" s="58"/>
      <c r="FR298" s="58"/>
      <c r="FS298" s="58"/>
      <c r="FT298" s="58"/>
      <c r="FU298" s="58"/>
      <c r="FV298" s="58"/>
      <c r="FW298" s="58"/>
      <c r="FX298" s="58"/>
      <c r="FY298" s="58"/>
      <c r="FZ298" s="58"/>
      <c r="GA298" s="58"/>
      <c r="GB298" s="58"/>
      <c r="GC298" s="58"/>
      <c r="GD298" s="58"/>
      <c r="GE298" s="58"/>
      <c r="GF298" s="58"/>
      <c r="GG298" s="58"/>
      <c r="GH298" s="58"/>
      <c r="GI298" s="58"/>
      <c r="GJ298" s="58"/>
      <c r="GK298" s="58"/>
      <c r="GL298" s="58"/>
      <c r="GM298" s="58"/>
      <c r="GN298" s="58"/>
      <c r="GO298" s="58"/>
      <c r="GP298" s="58"/>
      <c r="GQ298" s="58"/>
      <c r="GR298" s="58"/>
      <c r="GS298" s="58"/>
      <c r="GT298" s="58"/>
      <c r="GU298" s="58"/>
      <c r="GV298" s="58"/>
      <c r="GW298" s="58"/>
      <c r="GX298" s="58"/>
      <c r="GY298" s="58"/>
      <c r="GZ298" s="58"/>
      <c r="HA298" s="58"/>
      <c r="HB298" s="58"/>
      <c r="HC298" s="58"/>
      <c r="HD298" s="58"/>
      <c r="HE298" s="58"/>
      <c r="HF298" s="58"/>
      <c r="HG298" s="58"/>
      <c r="HH298" s="58"/>
      <c r="HI298" s="58"/>
      <c r="HJ298" s="58"/>
      <c r="HK298" s="58"/>
      <c r="HL298" s="58"/>
      <c r="HM298" s="58"/>
      <c r="HN298" s="58"/>
      <c r="HO298" s="58"/>
      <c r="HP298" s="58"/>
      <c r="HQ298" s="58"/>
      <c r="HR298" s="58"/>
      <c r="HS298" s="58"/>
      <c r="HT298" s="58"/>
      <c r="HU298" s="58"/>
      <c r="HV298" s="58"/>
      <c r="HW298" s="58"/>
      <c r="HX298" s="58"/>
      <c r="HY298" s="58"/>
      <c r="HZ298" s="58"/>
      <c r="IA298" s="58"/>
      <c r="IB298" s="58"/>
      <c r="IC298" s="58"/>
      <c r="ID298" s="58"/>
      <c r="IE298" s="58"/>
      <c r="IF298" s="58"/>
      <c r="IG298" s="58"/>
      <c r="IH298" s="58"/>
      <c r="II298" s="58"/>
      <c r="IJ298" s="58"/>
    </row>
    <row r="299" spans="1:244" s="76" customFormat="1" x14ac:dyDescent="0.25">
      <c r="A299" s="55"/>
      <c r="B299" s="58"/>
      <c r="C299" s="59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  <c r="EV299" s="58"/>
      <c r="EW299" s="58"/>
      <c r="EX299" s="58"/>
      <c r="EY299" s="58"/>
      <c r="EZ299" s="58"/>
      <c r="FA299" s="58"/>
      <c r="FB299" s="58"/>
      <c r="FC299" s="58"/>
      <c r="FD299" s="58"/>
      <c r="FE299" s="58"/>
      <c r="FF299" s="58"/>
      <c r="FG299" s="58"/>
      <c r="FH299" s="58"/>
      <c r="FI299" s="58"/>
      <c r="FJ299" s="58"/>
      <c r="FK299" s="58"/>
      <c r="FL299" s="58"/>
      <c r="FM299" s="58"/>
      <c r="FN299" s="58"/>
      <c r="FO299" s="58"/>
      <c r="FP299" s="58"/>
      <c r="FQ299" s="58"/>
      <c r="FR299" s="58"/>
      <c r="FS299" s="58"/>
      <c r="FT299" s="58"/>
      <c r="FU299" s="58"/>
      <c r="FV299" s="58"/>
      <c r="FW299" s="58"/>
      <c r="FX299" s="58"/>
      <c r="FY299" s="58"/>
      <c r="FZ299" s="58"/>
      <c r="GA299" s="58"/>
      <c r="GB299" s="58"/>
      <c r="GC299" s="58"/>
      <c r="GD299" s="58"/>
      <c r="GE299" s="58"/>
      <c r="GF299" s="58"/>
      <c r="GG299" s="58"/>
      <c r="GH299" s="58"/>
      <c r="GI299" s="58"/>
      <c r="GJ299" s="58"/>
      <c r="GK299" s="58"/>
      <c r="GL299" s="58"/>
      <c r="GM299" s="58"/>
      <c r="GN299" s="58"/>
      <c r="GO299" s="58"/>
      <c r="GP299" s="58"/>
      <c r="GQ299" s="58"/>
      <c r="GR299" s="58"/>
      <c r="GS299" s="58"/>
      <c r="GT299" s="58"/>
      <c r="GU299" s="58"/>
      <c r="GV299" s="58"/>
      <c r="GW299" s="58"/>
      <c r="GX299" s="58"/>
      <c r="GY299" s="58"/>
      <c r="GZ299" s="58"/>
      <c r="HA299" s="58"/>
      <c r="HB299" s="58"/>
      <c r="HC299" s="58"/>
      <c r="HD299" s="58"/>
      <c r="HE299" s="58"/>
      <c r="HF299" s="58"/>
      <c r="HG299" s="58"/>
      <c r="HH299" s="58"/>
      <c r="HI299" s="58"/>
      <c r="HJ299" s="58"/>
      <c r="HK299" s="58"/>
      <c r="HL299" s="58"/>
      <c r="HM299" s="58"/>
      <c r="HN299" s="58"/>
      <c r="HO299" s="58"/>
      <c r="HP299" s="58"/>
      <c r="HQ299" s="58"/>
      <c r="HR299" s="58"/>
      <c r="HS299" s="58"/>
      <c r="HT299" s="58"/>
      <c r="HU299" s="58"/>
      <c r="HV299" s="58"/>
      <c r="HW299" s="58"/>
      <c r="HX299" s="58"/>
      <c r="HY299" s="58"/>
      <c r="HZ299" s="58"/>
      <c r="IA299" s="58"/>
      <c r="IB299" s="58"/>
      <c r="IC299" s="58"/>
      <c r="ID299" s="58"/>
      <c r="IE299" s="58"/>
      <c r="IF299" s="58"/>
      <c r="IG299" s="58"/>
      <c r="IH299" s="58"/>
      <c r="II299" s="58"/>
      <c r="IJ299" s="58"/>
    </row>
    <row r="300" spans="1:244" s="76" customFormat="1" x14ac:dyDescent="0.25">
      <c r="A300" s="55"/>
      <c r="B300" s="58"/>
      <c r="C300" s="59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  <c r="DL300" s="58"/>
      <c r="DM300" s="58"/>
      <c r="DN300" s="58"/>
      <c r="DO300" s="58"/>
      <c r="DP300" s="58"/>
      <c r="DQ300" s="58"/>
      <c r="DR300" s="58"/>
      <c r="DS300" s="58"/>
      <c r="DT300" s="58"/>
      <c r="DU300" s="58"/>
      <c r="DV300" s="58"/>
      <c r="DW300" s="58"/>
      <c r="DX300" s="58"/>
      <c r="DY300" s="58"/>
      <c r="DZ300" s="58"/>
      <c r="EA300" s="58"/>
      <c r="EB300" s="58"/>
      <c r="EC300" s="58"/>
      <c r="ED300" s="58"/>
      <c r="EE300" s="58"/>
      <c r="EF300" s="58"/>
      <c r="EG300" s="58"/>
      <c r="EH300" s="58"/>
      <c r="EI300" s="58"/>
      <c r="EJ300" s="58"/>
      <c r="EK300" s="58"/>
      <c r="EL300" s="58"/>
      <c r="EM300" s="58"/>
      <c r="EN300" s="58"/>
      <c r="EO300" s="58"/>
      <c r="EP300" s="58"/>
      <c r="EQ300" s="58"/>
      <c r="ER300" s="58"/>
      <c r="ES300" s="58"/>
      <c r="ET300" s="58"/>
      <c r="EU300" s="58"/>
      <c r="EV300" s="58"/>
      <c r="EW300" s="58"/>
      <c r="EX300" s="58"/>
      <c r="EY300" s="58"/>
      <c r="EZ300" s="58"/>
      <c r="FA300" s="58"/>
      <c r="FB300" s="58"/>
      <c r="FC300" s="58"/>
      <c r="FD300" s="58"/>
      <c r="FE300" s="58"/>
      <c r="FF300" s="58"/>
      <c r="FG300" s="58"/>
      <c r="FH300" s="58"/>
      <c r="FI300" s="58"/>
      <c r="FJ300" s="58"/>
      <c r="FK300" s="58"/>
      <c r="FL300" s="58"/>
      <c r="FM300" s="58"/>
      <c r="FN300" s="58"/>
      <c r="FO300" s="58"/>
      <c r="FP300" s="58"/>
      <c r="FQ300" s="58"/>
      <c r="FR300" s="58"/>
      <c r="FS300" s="58"/>
      <c r="FT300" s="58"/>
      <c r="FU300" s="58"/>
      <c r="FV300" s="58"/>
      <c r="FW300" s="58"/>
      <c r="FX300" s="58"/>
      <c r="FY300" s="58"/>
      <c r="FZ300" s="58"/>
      <c r="GA300" s="58"/>
      <c r="GB300" s="58"/>
      <c r="GC300" s="58"/>
      <c r="GD300" s="58"/>
      <c r="GE300" s="58"/>
      <c r="GF300" s="58"/>
      <c r="GG300" s="58"/>
      <c r="GH300" s="58"/>
      <c r="GI300" s="58"/>
      <c r="GJ300" s="58"/>
      <c r="GK300" s="58"/>
      <c r="GL300" s="58"/>
      <c r="GM300" s="58"/>
      <c r="GN300" s="58"/>
      <c r="GO300" s="58"/>
      <c r="GP300" s="58"/>
      <c r="GQ300" s="58"/>
      <c r="GR300" s="58"/>
      <c r="GS300" s="58"/>
      <c r="GT300" s="58"/>
      <c r="GU300" s="58"/>
      <c r="GV300" s="58"/>
      <c r="GW300" s="58"/>
      <c r="GX300" s="58"/>
      <c r="GY300" s="58"/>
      <c r="GZ300" s="58"/>
      <c r="HA300" s="58"/>
      <c r="HB300" s="58"/>
      <c r="HC300" s="58"/>
      <c r="HD300" s="58"/>
      <c r="HE300" s="58"/>
      <c r="HF300" s="58"/>
      <c r="HG300" s="58"/>
      <c r="HH300" s="58"/>
      <c r="HI300" s="58"/>
      <c r="HJ300" s="58"/>
      <c r="HK300" s="58"/>
      <c r="HL300" s="58"/>
      <c r="HM300" s="58"/>
      <c r="HN300" s="58"/>
      <c r="HO300" s="58"/>
      <c r="HP300" s="58"/>
      <c r="HQ300" s="58"/>
      <c r="HR300" s="58"/>
      <c r="HS300" s="58"/>
      <c r="HT300" s="58"/>
      <c r="HU300" s="58"/>
      <c r="HV300" s="58"/>
      <c r="HW300" s="58"/>
      <c r="HX300" s="58"/>
      <c r="HY300" s="58"/>
      <c r="HZ300" s="58"/>
      <c r="IA300" s="58"/>
      <c r="IB300" s="58"/>
      <c r="IC300" s="58"/>
      <c r="ID300" s="58"/>
      <c r="IE300" s="58"/>
      <c r="IF300" s="58"/>
      <c r="IG300" s="58"/>
      <c r="IH300" s="58"/>
      <c r="II300" s="58"/>
      <c r="IJ300" s="58"/>
    </row>
    <row r="301" spans="1:244" s="76" customFormat="1" x14ac:dyDescent="0.25">
      <c r="A301" s="55"/>
      <c r="B301" s="58"/>
      <c r="C301" s="59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  <c r="DL301" s="58"/>
      <c r="DM301" s="58"/>
      <c r="DN301" s="58"/>
      <c r="DO301" s="58"/>
      <c r="DP301" s="58"/>
      <c r="DQ301" s="58"/>
      <c r="DR301" s="58"/>
      <c r="DS301" s="58"/>
      <c r="DT301" s="58"/>
      <c r="DU301" s="58"/>
      <c r="DV301" s="58"/>
      <c r="DW301" s="58"/>
      <c r="DX301" s="58"/>
      <c r="DY301" s="58"/>
      <c r="DZ301" s="58"/>
      <c r="EA301" s="58"/>
      <c r="EB301" s="58"/>
      <c r="EC301" s="58"/>
      <c r="ED301" s="58"/>
      <c r="EE301" s="58"/>
      <c r="EF301" s="58"/>
      <c r="EG301" s="58"/>
      <c r="EH301" s="58"/>
      <c r="EI301" s="58"/>
      <c r="EJ301" s="58"/>
      <c r="EK301" s="58"/>
      <c r="EL301" s="58"/>
      <c r="EM301" s="58"/>
      <c r="EN301" s="58"/>
      <c r="EO301" s="58"/>
      <c r="EP301" s="58"/>
      <c r="EQ301" s="58"/>
      <c r="ER301" s="58"/>
      <c r="ES301" s="58"/>
      <c r="ET301" s="58"/>
      <c r="EU301" s="58"/>
      <c r="EV301" s="58"/>
      <c r="EW301" s="58"/>
      <c r="EX301" s="58"/>
      <c r="EY301" s="58"/>
      <c r="EZ301" s="58"/>
      <c r="FA301" s="58"/>
      <c r="FB301" s="58"/>
      <c r="FC301" s="58"/>
      <c r="FD301" s="58"/>
      <c r="FE301" s="58"/>
      <c r="FF301" s="58"/>
      <c r="FG301" s="58"/>
      <c r="FH301" s="58"/>
      <c r="FI301" s="58"/>
      <c r="FJ301" s="58"/>
      <c r="FK301" s="58"/>
      <c r="FL301" s="58"/>
      <c r="FM301" s="58"/>
      <c r="FN301" s="58"/>
      <c r="FO301" s="58"/>
      <c r="FP301" s="58"/>
      <c r="FQ301" s="58"/>
      <c r="FR301" s="58"/>
      <c r="FS301" s="58"/>
      <c r="FT301" s="58"/>
      <c r="FU301" s="58"/>
      <c r="FV301" s="58"/>
      <c r="FW301" s="58"/>
      <c r="FX301" s="58"/>
      <c r="FY301" s="58"/>
      <c r="FZ301" s="58"/>
      <c r="GA301" s="58"/>
      <c r="GB301" s="58"/>
      <c r="GC301" s="58"/>
      <c r="GD301" s="58"/>
      <c r="GE301" s="58"/>
      <c r="GF301" s="58"/>
      <c r="GG301" s="58"/>
      <c r="GH301" s="58"/>
      <c r="GI301" s="58"/>
      <c r="GJ301" s="58"/>
      <c r="GK301" s="58"/>
      <c r="GL301" s="58"/>
      <c r="GM301" s="58"/>
      <c r="GN301" s="58"/>
      <c r="GO301" s="58"/>
      <c r="GP301" s="58"/>
      <c r="GQ301" s="58"/>
      <c r="GR301" s="58"/>
      <c r="GS301" s="58"/>
      <c r="GT301" s="58"/>
      <c r="GU301" s="58"/>
      <c r="GV301" s="58"/>
      <c r="GW301" s="58"/>
      <c r="GX301" s="58"/>
      <c r="GY301" s="58"/>
      <c r="GZ301" s="58"/>
      <c r="HA301" s="58"/>
      <c r="HB301" s="58"/>
      <c r="HC301" s="58"/>
      <c r="HD301" s="58"/>
      <c r="HE301" s="58"/>
      <c r="HF301" s="58"/>
      <c r="HG301" s="58"/>
      <c r="HH301" s="58"/>
      <c r="HI301" s="58"/>
      <c r="HJ301" s="58"/>
      <c r="HK301" s="58"/>
      <c r="HL301" s="58"/>
      <c r="HM301" s="58"/>
      <c r="HN301" s="58"/>
      <c r="HO301" s="58"/>
      <c r="HP301" s="58"/>
      <c r="HQ301" s="58"/>
      <c r="HR301" s="58"/>
      <c r="HS301" s="58"/>
      <c r="HT301" s="58"/>
      <c r="HU301" s="58"/>
      <c r="HV301" s="58"/>
      <c r="HW301" s="58"/>
      <c r="HX301" s="58"/>
      <c r="HY301" s="58"/>
      <c r="HZ301" s="58"/>
      <c r="IA301" s="58"/>
      <c r="IB301" s="58"/>
      <c r="IC301" s="58"/>
      <c r="ID301" s="58"/>
      <c r="IE301" s="58"/>
      <c r="IF301" s="58"/>
      <c r="IG301" s="58"/>
      <c r="IH301" s="58"/>
      <c r="II301" s="58"/>
      <c r="IJ301" s="58"/>
    </row>
    <row r="302" spans="1:244" s="76" customFormat="1" x14ac:dyDescent="0.25">
      <c r="A302" s="55"/>
      <c r="B302" s="58"/>
      <c r="C302" s="59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  <c r="DL302" s="58"/>
      <c r="DM302" s="58"/>
      <c r="DN302" s="58"/>
      <c r="DO302" s="58"/>
      <c r="DP302" s="58"/>
      <c r="DQ302" s="58"/>
      <c r="DR302" s="58"/>
      <c r="DS302" s="58"/>
      <c r="DT302" s="58"/>
      <c r="DU302" s="58"/>
      <c r="DV302" s="58"/>
      <c r="DW302" s="58"/>
      <c r="DX302" s="58"/>
      <c r="DY302" s="58"/>
      <c r="DZ302" s="58"/>
      <c r="EA302" s="58"/>
      <c r="EB302" s="58"/>
      <c r="EC302" s="58"/>
      <c r="ED302" s="58"/>
      <c r="EE302" s="58"/>
      <c r="EF302" s="58"/>
      <c r="EG302" s="58"/>
      <c r="EH302" s="58"/>
      <c r="EI302" s="58"/>
      <c r="EJ302" s="58"/>
      <c r="EK302" s="58"/>
      <c r="EL302" s="58"/>
      <c r="EM302" s="58"/>
      <c r="EN302" s="58"/>
      <c r="EO302" s="58"/>
      <c r="EP302" s="58"/>
      <c r="EQ302" s="58"/>
      <c r="ER302" s="58"/>
      <c r="ES302" s="58"/>
      <c r="ET302" s="58"/>
      <c r="EU302" s="58"/>
      <c r="EV302" s="58"/>
      <c r="EW302" s="58"/>
      <c r="EX302" s="58"/>
      <c r="EY302" s="58"/>
      <c r="EZ302" s="58"/>
      <c r="FA302" s="58"/>
      <c r="FB302" s="58"/>
      <c r="FC302" s="58"/>
      <c r="FD302" s="58"/>
      <c r="FE302" s="58"/>
      <c r="FF302" s="58"/>
      <c r="FG302" s="58"/>
      <c r="FH302" s="58"/>
      <c r="FI302" s="58"/>
      <c r="FJ302" s="58"/>
      <c r="FK302" s="58"/>
      <c r="FL302" s="58"/>
      <c r="FM302" s="58"/>
      <c r="FN302" s="58"/>
      <c r="FO302" s="58"/>
      <c r="FP302" s="58"/>
      <c r="FQ302" s="58"/>
      <c r="FR302" s="58"/>
      <c r="FS302" s="58"/>
      <c r="FT302" s="58"/>
      <c r="FU302" s="58"/>
      <c r="FV302" s="58"/>
      <c r="FW302" s="58"/>
      <c r="FX302" s="58"/>
      <c r="FY302" s="58"/>
      <c r="FZ302" s="58"/>
      <c r="GA302" s="58"/>
      <c r="GB302" s="58"/>
      <c r="GC302" s="58"/>
      <c r="GD302" s="58"/>
      <c r="GE302" s="58"/>
      <c r="GF302" s="58"/>
      <c r="GG302" s="58"/>
      <c r="GH302" s="58"/>
      <c r="GI302" s="58"/>
      <c r="GJ302" s="58"/>
      <c r="GK302" s="58"/>
      <c r="GL302" s="58"/>
      <c r="GM302" s="58"/>
      <c r="GN302" s="58"/>
      <c r="GO302" s="58"/>
      <c r="GP302" s="58"/>
      <c r="GQ302" s="58"/>
      <c r="GR302" s="58"/>
      <c r="GS302" s="58"/>
      <c r="GT302" s="58"/>
      <c r="GU302" s="58"/>
      <c r="GV302" s="58"/>
      <c r="GW302" s="58"/>
      <c r="GX302" s="58"/>
      <c r="GY302" s="58"/>
      <c r="GZ302" s="58"/>
      <c r="HA302" s="58"/>
      <c r="HB302" s="58"/>
      <c r="HC302" s="58"/>
      <c r="HD302" s="58"/>
      <c r="HE302" s="58"/>
      <c r="HF302" s="58"/>
      <c r="HG302" s="58"/>
      <c r="HH302" s="58"/>
      <c r="HI302" s="58"/>
      <c r="HJ302" s="58"/>
      <c r="HK302" s="58"/>
      <c r="HL302" s="58"/>
      <c r="HM302" s="58"/>
      <c r="HN302" s="58"/>
      <c r="HO302" s="58"/>
      <c r="HP302" s="58"/>
      <c r="HQ302" s="58"/>
      <c r="HR302" s="58"/>
      <c r="HS302" s="58"/>
      <c r="HT302" s="58"/>
      <c r="HU302" s="58"/>
      <c r="HV302" s="58"/>
      <c r="HW302" s="58"/>
      <c r="HX302" s="58"/>
      <c r="HY302" s="58"/>
      <c r="HZ302" s="58"/>
      <c r="IA302" s="58"/>
      <c r="IB302" s="58"/>
      <c r="IC302" s="58"/>
      <c r="ID302" s="58"/>
      <c r="IE302" s="58"/>
      <c r="IF302" s="58"/>
      <c r="IG302" s="58"/>
      <c r="IH302" s="58"/>
      <c r="II302" s="58"/>
      <c r="IJ302" s="58"/>
    </row>
    <row r="303" spans="1:244" s="76" customFormat="1" x14ac:dyDescent="0.25">
      <c r="A303" s="55"/>
      <c r="B303" s="58"/>
      <c r="C303" s="59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  <c r="CR303" s="58"/>
      <c r="CS303" s="58"/>
      <c r="CT303" s="58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  <c r="DE303" s="58"/>
      <c r="DF303" s="58"/>
      <c r="DG303" s="58"/>
      <c r="DH303" s="58"/>
      <c r="DI303" s="58"/>
      <c r="DJ303" s="58"/>
      <c r="DK303" s="58"/>
      <c r="DL303" s="58"/>
      <c r="DM303" s="58"/>
      <c r="DN303" s="58"/>
      <c r="DO303" s="58"/>
      <c r="DP303" s="58"/>
      <c r="DQ303" s="58"/>
      <c r="DR303" s="58"/>
      <c r="DS303" s="58"/>
      <c r="DT303" s="58"/>
      <c r="DU303" s="58"/>
      <c r="DV303" s="58"/>
      <c r="DW303" s="58"/>
      <c r="DX303" s="58"/>
      <c r="DY303" s="58"/>
      <c r="DZ303" s="58"/>
      <c r="EA303" s="58"/>
      <c r="EB303" s="58"/>
      <c r="EC303" s="58"/>
      <c r="ED303" s="58"/>
      <c r="EE303" s="58"/>
      <c r="EF303" s="58"/>
      <c r="EG303" s="58"/>
      <c r="EH303" s="58"/>
      <c r="EI303" s="58"/>
      <c r="EJ303" s="58"/>
      <c r="EK303" s="58"/>
      <c r="EL303" s="58"/>
      <c r="EM303" s="58"/>
      <c r="EN303" s="58"/>
      <c r="EO303" s="58"/>
      <c r="EP303" s="58"/>
      <c r="EQ303" s="58"/>
      <c r="ER303" s="58"/>
      <c r="ES303" s="58"/>
      <c r="ET303" s="58"/>
      <c r="EU303" s="58"/>
      <c r="EV303" s="58"/>
      <c r="EW303" s="58"/>
      <c r="EX303" s="58"/>
      <c r="EY303" s="58"/>
      <c r="EZ303" s="58"/>
      <c r="FA303" s="58"/>
      <c r="FB303" s="58"/>
      <c r="FC303" s="58"/>
      <c r="FD303" s="58"/>
      <c r="FE303" s="58"/>
      <c r="FF303" s="58"/>
      <c r="FG303" s="58"/>
      <c r="FH303" s="58"/>
      <c r="FI303" s="58"/>
      <c r="FJ303" s="58"/>
      <c r="FK303" s="58"/>
      <c r="FL303" s="58"/>
      <c r="FM303" s="58"/>
      <c r="FN303" s="58"/>
      <c r="FO303" s="58"/>
      <c r="FP303" s="58"/>
      <c r="FQ303" s="58"/>
      <c r="FR303" s="58"/>
      <c r="FS303" s="58"/>
      <c r="FT303" s="58"/>
      <c r="FU303" s="58"/>
      <c r="FV303" s="58"/>
      <c r="FW303" s="58"/>
      <c r="FX303" s="58"/>
      <c r="FY303" s="58"/>
      <c r="FZ303" s="58"/>
      <c r="GA303" s="58"/>
      <c r="GB303" s="58"/>
      <c r="GC303" s="58"/>
      <c r="GD303" s="58"/>
      <c r="GE303" s="58"/>
      <c r="GF303" s="58"/>
      <c r="GG303" s="58"/>
      <c r="GH303" s="58"/>
      <c r="GI303" s="58"/>
      <c r="GJ303" s="58"/>
      <c r="GK303" s="58"/>
      <c r="GL303" s="58"/>
      <c r="GM303" s="58"/>
      <c r="GN303" s="58"/>
      <c r="GO303" s="58"/>
      <c r="GP303" s="58"/>
      <c r="GQ303" s="58"/>
      <c r="GR303" s="58"/>
      <c r="GS303" s="58"/>
      <c r="GT303" s="58"/>
      <c r="GU303" s="58"/>
      <c r="GV303" s="58"/>
      <c r="GW303" s="58"/>
      <c r="GX303" s="58"/>
      <c r="GY303" s="58"/>
      <c r="GZ303" s="58"/>
      <c r="HA303" s="58"/>
      <c r="HB303" s="58"/>
      <c r="HC303" s="58"/>
      <c r="HD303" s="58"/>
      <c r="HE303" s="58"/>
      <c r="HF303" s="58"/>
      <c r="HG303" s="58"/>
      <c r="HH303" s="58"/>
      <c r="HI303" s="58"/>
      <c r="HJ303" s="58"/>
      <c r="HK303" s="58"/>
      <c r="HL303" s="58"/>
      <c r="HM303" s="58"/>
      <c r="HN303" s="58"/>
      <c r="HO303" s="58"/>
      <c r="HP303" s="58"/>
      <c r="HQ303" s="58"/>
      <c r="HR303" s="58"/>
      <c r="HS303" s="58"/>
      <c r="HT303" s="58"/>
      <c r="HU303" s="58"/>
      <c r="HV303" s="58"/>
      <c r="HW303" s="58"/>
      <c r="HX303" s="58"/>
      <c r="HY303" s="58"/>
      <c r="HZ303" s="58"/>
      <c r="IA303" s="58"/>
      <c r="IB303" s="58"/>
      <c r="IC303" s="58"/>
      <c r="ID303" s="58"/>
      <c r="IE303" s="58"/>
      <c r="IF303" s="58"/>
      <c r="IG303" s="58"/>
      <c r="IH303" s="58"/>
      <c r="II303" s="58"/>
      <c r="IJ303" s="58"/>
    </row>
    <row r="304" spans="1:244" s="76" customFormat="1" x14ac:dyDescent="0.25">
      <c r="A304" s="55"/>
      <c r="B304" s="58"/>
      <c r="C304" s="59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/>
      <c r="DK304" s="58"/>
      <c r="DL304" s="58"/>
      <c r="DM304" s="58"/>
      <c r="DN304" s="58"/>
      <c r="DO304" s="58"/>
      <c r="DP304" s="58"/>
      <c r="DQ304" s="58"/>
      <c r="DR304" s="58"/>
      <c r="DS304" s="58"/>
      <c r="DT304" s="58"/>
      <c r="DU304" s="58"/>
      <c r="DV304" s="58"/>
      <c r="DW304" s="58"/>
      <c r="DX304" s="58"/>
      <c r="DY304" s="58"/>
      <c r="DZ304" s="58"/>
      <c r="EA304" s="58"/>
      <c r="EB304" s="58"/>
      <c r="EC304" s="58"/>
      <c r="ED304" s="58"/>
      <c r="EE304" s="58"/>
      <c r="EF304" s="58"/>
      <c r="EG304" s="58"/>
      <c r="EH304" s="58"/>
      <c r="EI304" s="58"/>
      <c r="EJ304" s="58"/>
      <c r="EK304" s="58"/>
      <c r="EL304" s="58"/>
      <c r="EM304" s="58"/>
      <c r="EN304" s="58"/>
      <c r="EO304" s="58"/>
      <c r="EP304" s="58"/>
      <c r="EQ304" s="58"/>
      <c r="ER304" s="58"/>
      <c r="ES304" s="58"/>
      <c r="ET304" s="58"/>
      <c r="EU304" s="58"/>
      <c r="EV304" s="58"/>
      <c r="EW304" s="58"/>
      <c r="EX304" s="58"/>
      <c r="EY304" s="58"/>
      <c r="EZ304" s="58"/>
      <c r="FA304" s="58"/>
      <c r="FB304" s="58"/>
      <c r="FC304" s="58"/>
      <c r="FD304" s="58"/>
      <c r="FE304" s="58"/>
      <c r="FF304" s="58"/>
      <c r="FG304" s="58"/>
      <c r="FH304" s="58"/>
      <c r="FI304" s="58"/>
      <c r="FJ304" s="58"/>
      <c r="FK304" s="58"/>
      <c r="FL304" s="58"/>
      <c r="FM304" s="58"/>
      <c r="FN304" s="58"/>
      <c r="FO304" s="58"/>
      <c r="FP304" s="58"/>
      <c r="FQ304" s="58"/>
      <c r="FR304" s="58"/>
      <c r="FS304" s="58"/>
      <c r="FT304" s="58"/>
      <c r="FU304" s="58"/>
      <c r="FV304" s="58"/>
      <c r="FW304" s="58"/>
      <c r="FX304" s="58"/>
      <c r="FY304" s="58"/>
      <c r="FZ304" s="58"/>
      <c r="GA304" s="58"/>
      <c r="GB304" s="58"/>
      <c r="GC304" s="58"/>
      <c r="GD304" s="58"/>
      <c r="GE304" s="58"/>
      <c r="GF304" s="58"/>
      <c r="GG304" s="58"/>
      <c r="GH304" s="58"/>
      <c r="GI304" s="58"/>
      <c r="GJ304" s="58"/>
      <c r="GK304" s="58"/>
      <c r="GL304" s="58"/>
      <c r="GM304" s="58"/>
      <c r="GN304" s="58"/>
      <c r="GO304" s="58"/>
      <c r="GP304" s="58"/>
      <c r="GQ304" s="58"/>
      <c r="GR304" s="58"/>
      <c r="GS304" s="58"/>
      <c r="GT304" s="58"/>
      <c r="GU304" s="58"/>
      <c r="GV304" s="58"/>
      <c r="GW304" s="58"/>
      <c r="GX304" s="58"/>
      <c r="GY304" s="58"/>
      <c r="GZ304" s="58"/>
      <c r="HA304" s="58"/>
      <c r="HB304" s="58"/>
      <c r="HC304" s="58"/>
      <c r="HD304" s="58"/>
      <c r="HE304" s="58"/>
      <c r="HF304" s="58"/>
      <c r="HG304" s="58"/>
      <c r="HH304" s="58"/>
      <c r="HI304" s="58"/>
      <c r="HJ304" s="58"/>
      <c r="HK304" s="58"/>
      <c r="HL304" s="58"/>
      <c r="HM304" s="58"/>
      <c r="HN304" s="58"/>
      <c r="HO304" s="58"/>
      <c r="HP304" s="58"/>
      <c r="HQ304" s="58"/>
      <c r="HR304" s="58"/>
      <c r="HS304" s="58"/>
      <c r="HT304" s="58"/>
      <c r="HU304" s="58"/>
      <c r="HV304" s="58"/>
      <c r="HW304" s="58"/>
      <c r="HX304" s="58"/>
      <c r="HY304" s="58"/>
      <c r="HZ304" s="58"/>
      <c r="IA304" s="58"/>
      <c r="IB304" s="58"/>
      <c r="IC304" s="58"/>
      <c r="ID304" s="58"/>
      <c r="IE304" s="58"/>
      <c r="IF304" s="58"/>
      <c r="IG304" s="58"/>
      <c r="IH304" s="58"/>
      <c r="II304" s="58"/>
      <c r="IJ304" s="58"/>
    </row>
    <row r="305" spans="1:244" s="76" customFormat="1" x14ac:dyDescent="0.25">
      <c r="A305" s="55"/>
      <c r="B305" s="58"/>
      <c r="C305" s="59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  <c r="DL305" s="58"/>
      <c r="DM305" s="58"/>
      <c r="DN305" s="58"/>
      <c r="DO305" s="58"/>
      <c r="DP305" s="58"/>
      <c r="DQ305" s="58"/>
      <c r="DR305" s="58"/>
      <c r="DS305" s="58"/>
      <c r="DT305" s="58"/>
      <c r="DU305" s="58"/>
      <c r="DV305" s="58"/>
      <c r="DW305" s="58"/>
      <c r="DX305" s="58"/>
      <c r="DY305" s="58"/>
      <c r="DZ305" s="58"/>
      <c r="EA305" s="58"/>
      <c r="EB305" s="58"/>
      <c r="EC305" s="58"/>
      <c r="ED305" s="58"/>
      <c r="EE305" s="58"/>
      <c r="EF305" s="58"/>
      <c r="EG305" s="58"/>
      <c r="EH305" s="58"/>
      <c r="EI305" s="58"/>
      <c r="EJ305" s="58"/>
      <c r="EK305" s="58"/>
      <c r="EL305" s="58"/>
      <c r="EM305" s="58"/>
      <c r="EN305" s="58"/>
      <c r="EO305" s="58"/>
      <c r="EP305" s="58"/>
      <c r="EQ305" s="58"/>
      <c r="ER305" s="58"/>
      <c r="ES305" s="58"/>
      <c r="ET305" s="58"/>
      <c r="EU305" s="58"/>
      <c r="EV305" s="58"/>
      <c r="EW305" s="58"/>
      <c r="EX305" s="58"/>
      <c r="EY305" s="58"/>
      <c r="EZ305" s="58"/>
      <c r="FA305" s="58"/>
      <c r="FB305" s="58"/>
      <c r="FC305" s="58"/>
      <c r="FD305" s="58"/>
      <c r="FE305" s="58"/>
      <c r="FF305" s="58"/>
      <c r="FG305" s="58"/>
      <c r="FH305" s="58"/>
      <c r="FI305" s="58"/>
      <c r="FJ305" s="58"/>
      <c r="FK305" s="58"/>
      <c r="FL305" s="58"/>
      <c r="FM305" s="58"/>
      <c r="FN305" s="58"/>
      <c r="FO305" s="58"/>
      <c r="FP305" s="58"/>
      <c r="FQ305" s="58"/>
      <c r="FR305" s="58"/>
      <c r="FS305" s="58"/>
      <c r="FT305" s="58"/>
      <c r="FU305" s="58"/>
      <c r="FV305" s="58"/>
      <c r="FW305" s="58"/>
      <c r="FX305" s="58"/>
      <c r="FY305" s="58"/>
      <c r="FZ305" s="58"/>
      <c r="GA305" s="58"/>
      <c r="GB305" s="58"/>
      <c r="GC305" s="58"/>
      <c r="GD305" s="58"/>
      <c r="GE305" s="58"/>
      <c r="GF305" s="58"/>
      <c r="GG305" s="58"/>
      <c r="GH305" s="58"/>
      <c r="GI305" s="58"/>
      <c r="GJ305" s="58"/>
      <c r="GK305" s="58"/>
      <c r="GL305" s="58"/>
      <c r="GM305" s="58"/>
      <c r="GN305" s="58"/>
      <c r="GO305" s="58"/>
      <c r="GP305" s="58"/>
      <c r="GQ305" s="58"/>
      <c r="GR305" s="58"/>
      <c r="GS305" s="58"/>
      <c r="GT305" s="58"/>
      <c r="GU305" s="58"/>
      <c r="GV305" s="58"/>
      <c r="GW305" s="58"/>
      <c r="GX305" s="58"/>
      <c r="GY305" s="58"/>
      <c r="GZ305" s="58"/>
      <c r="HA305" s="58"/>
      <c r="HB305" s="58"/>
      <c r="HC305" s="58"/>
      <c r="HD305" s="58"/>
      <c r="HE305" s="58"/>
      <c r="HF305" s="58"/>
      <c r="HG305" s="58"/>
      <c r="HH305" s="58"/>
      <c r="HI305" s="58"/>
      <c r="HJ305" s="58"/>
      <c r="HK305" s="58"/>
      <c r="HL305" s="58"/>
      <c r="HM305" s="58"/>
      <c r="HN305" s="58"/>
      <c r="HO305" s="58"/>
      <c r="HP305" s="58"/>
      <c r="HQ305" s="58"/>
      <c r="HR305" s="58"/>
      <c r="HS305" s="58"/>
      <c r="HT305" s="58"/>
      <c r="HU305" s="58"/>
      <c r="HV305" s="58"/>
      <c r="HW305" s="58"/>
      <c r="HX305" s="58"/>
      <c r="HY305" s="58"/>
      <c r="HZ305" s="58"/>
      <c r="IA305" s="58"/>
      <c r="IB305" s="58"/>
      <c r="IC305" s="58"/>
      <c r="ID305" s="58"/>
      <c r="IE305" s="58"/>
      <c r="IF305" s="58"/>
      <c r="IG305" s="58"/>
      <c r="IH305" s="58"/>
      <c r="II305" s="58"/>
      <c r="IJ305" s="58"/>
    </row>
    <row r="306" spans="1:244" s="76" customFormat="1" x14ac:dyDescent="0.25">
      <c r="A306" s="55"/>
      <c r="B306" s="58"/>
      <c r="C306" s="59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  <c r="DT306" s="58"/>
      <c r="DU306" s="58"/>
      <c r="DV306" s="58"/>
      <c r="DW306" s="58"/>
      <c r="DX306" s="58"/>
      <c r="DY306" s="58"/>
      <c r="DZ306" s="58"/>
      <c r="EA306" s="58"/>
      <c r="EB306" s="58"/>
      <c r="EC306" s="58"/>
      <c r="ED306" s="58"/>
      <c r="EE306" s="58"/>
      <c r="EF306" s="58"/>
      <c r="EG306" s="58"/>
      <c r="EH306" s="58"/>
      <c r="EI306" s="58"/>
      <c r="EJ306" s="58"/>
      <c r="EK306" s="58"/>
      <c r="EL306" s="58"/>
      <c r="EM306" s="58"/>
      <c r="EN306" s="58"/>
      <c r="EO306" s="58"/>
      <c r="EP306" s="58"/>
      <c r="EQ306" s="58"/>
      <c r="ER306" s="58"/>
      <c r="ES306" s="58"/>
      <c r="ET306" s="58"/>
      <c r="EU306" s="58"/>
      <c r="EV306" s="58"/>
      <c r="EW306" s="58"/>
      <c r="EX306" s="58"/>
      <c r="EY306" s="58"/>
      <c r="EZ306" s="58"/>
      <c r="FA306" s="58"/>
      <c r="FB306" s="58"/>
      <c r="FC306" s="58"/>
      <c r="FD306" s="58"/>
      <c r="FE306" s="58"/>
      <c r="FF306" s="58"/>
      <c r="FG306" s="58"/>
      <c r="FH306" s="58"/>
      <c r="FI306" s="58"/>
      <c r="FJ306" s="58"/>
      <c r="FK306" s="58"/>
      <c r="FL306" s="58"/>
      <c r="FM306" s="58"/>
      <c r="FN306" s="58"/>
      <c r="FO306" s="58"/>
      <c r="FP306" s="58"/>
      <c r="FQ306" s="58"/>
      <c r="FR306" s="58"/>
      <c r="FS306" s="58"/>
      <c r="FT306" s="58"/>
      <c r="FU306" s="58"/>
      <c r="FV306" s="58"/>
      <c r="FW306" s="58"/>
      <c r="FX306" s="58"/>
      <c r="FY306" s="58"/>
      <c r="FZ306" s="58"/>
      <c r="GA306" s="58"/>
      <c r="GB306" s="58"/>
      <c r="GC306" s="58"/>
      <c r="GD306" s="58"/>
      <c r="GE306" s="58"/>
      <c r="GF306" s="58"/>
      <c r="GG306" s="58"/>
      <c r="GH306" s="58"/>
      <c r="GI306" s="58"/>
      <c r="GJ306" s="58"/>
      <c r="GK306" s="58"/>
      <c r="GL306" s="58"/>
      <c r="GM306" s="58"/>
      <c r="GN306" s="58"/>
      <c r="GO306" s="58"/>
      <c r="GP306" s="58"/>
      <c r="GQ306" s="58"/>
      <c r="GR306" s="58"/>
      <c r="GS306" s="58"/>
      <c r="GT306" s="58"/>
      <c r="GU306" s="58"/>
      <c r="GV306" s="58"/>
      <c r="GW306" s="58"/>
      <c r="GX306" s="58"/>
      <c r="GY306" s="58"/>
      <c r="GZ306" s="58"/>
      <c r="HA306" s="58"/>
      <c r="HB306" s="58"/>
      <c r="HC306" s="58"/>
      <c r="HD306" s="58"/>
      <c r="HE306" s="58"/>
      <c r="HF306" s="58"/>
      <c r="HG306" s="58"/>
      <c r="HH306" s="58"/>
      <c r="HI306" s="58"/>
      <c r="HJ306" s="58"/>
      <c r="HK306" s="58"/>
      <c r="HL306" s="58"/>
      <c r="HM306" s="58"/>
      <c r="HN306" s="58"/>
      <c r="HO306" s="58"/>
      <c r="HP306" s="58"/>
      <c r="HQ306" s="58"/>
      <c r="HR306" s="58"/>
      <c r="HS306" s="58"/>
      <c r="HT306" s="58"/>
      <c r="HU306" s="58"/>
      <c r="HV306" s="58"/>
      <c r="HW306" s="58"/>
      <c r="HX306" s="58"/>
      <c r="HY306" s="58"/>
      <c r="HZ306" s="58"/>
      <c r="IA306" s="58"/>
      <c r="IB306" s="58"/>
      <c r="IC306" s="58"/>
      <c r="ID306" s="58"/>
      <c r="IE306" s="58"/>
      <c r="IF306" s="58"/>
      <c r="IG306" s="58"/>
      <c r="IH306" s="58"/>
      <c r="II306" s="58"/>
      <c r="IJ306" s="58"/>
    </row>
    <row r="307" spans="1:244" s="76" customFormat="1" x14ac:dyDescent="0.25">
      <c r="A307" s="55"/>
      <c r="B307" s="58"/>
      <c r="C307" s="59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  <c r="DL307" s="58"/>
      <c r="DM307" s="58"/>
      <c r="DN307" s="58"/>
      <c r="DO307" s="58"/>
      <c r="DP307" s="58"/>
      <c r="DQ307" s="58"/>
      <c r="DR307" s="58"/>
      <c r="DS307" s="58"/>
      <c r="DT307" s="58"/>
      <c r="DU307" s="58"/>
      <c r="DV307" s="58"/>
      <c r="DW307" s="58"/>
      <c r="DX307" s="58"/>
      <c r="DY307" s="58"/>
      <c r="DZ307" s="58"/>
      <c r="EA307" s="58"/>
      <c r="EB307" s="58"/>
      <c r="EC307" s="58"/>
      <c r="ED307" s="58"/>
      <c r="EE307" s="58"/>
      <c r="EF307" s="58"/>
      <c r="EG307" s="58"/>
      <c r="EH307" s="58"/>
      <c r="EI307" s="58"/>
      <c r="EJ307" s="58"/>
      <c r="EK307" s="58"/>
      <c r="EL307" s="58"/>
      <c r="EM307" s="58"/>
      <c r="EN307" s="58"/>
      <c r="EO307" s="58"/>
      <c r="EP307" s="58"/>
      <c r="EQ307" s="58"/>
      <c r="ER307" s="58"/>
      <c r="ES307" s="58"/>
      <c r="ET307" s="58"/>
      <c r="EU307" s="58"/>
      <c r="EV307" s="58"/>
      <c r="EW307" s="58"/>
      <c r="EX307" s="58"/>
      <c r="EY307" s="58"/>
      <c r="EZ307" s="58"/>
      <c r="FA307" s="58"/>
      <c r="FB307" s="58"/>
      <c r="FC307" s="58"/>
      <c r="FD307" s="58"/>
      <c r="FE307" s="58"/>
      <c r="FF307" s="58"/>
      <c r="FG307" s="58"/>
      <c r="FH307" s="58"/>
      <c r="FI307" s="58"/>
      <c r="FJ307" s="58"/>
      <c r="FK307" s="58"/>
      <c r="FL307" s="58"/>
      <c r="FM307" s="58"/>
      <c r="FN307" s="58"/>
      <c r="FO307" s="58"/>
      <c r="FP307" s="58"/>
      <c r="FQ307" s="58"/>
      <c r="FR307" s="58"/>
      <c r="FS307" s="58"/>
      <c r="FT307" s="58"/>
      <c r="FU307" s="58"/>
      <c r="FV307" s="58"/>
      <c r="FW307" s="58"/>
      <c r="FX307" s="58"/>
      <c r="FY307" s="58"/>
      <c r="FZ307" s="58"/>
      <c r="GA307" s="58"/>
      <c r="GB307" s="58"/>
      <c r="GC307" s="58"/>
      <c r="GD307" s="58"/>
      <c r="GE307" s="58"/>
      <c r="GF307" s="58"/>
      <c r="GG307" s="58"/>
      <c r="GH307" s="58"/>
      <c r="GI307" s="58"/>
      <c r="GJ307" s="58"/>
      <c r="GK307" s="58"/>
      <c r="GL307" s="58"/>
      <c r="GM307" s="58"/>
      <c r="GN307" s="58"/>
      <c r="GO307" s="58"/>
      <c r="GP307" s="58"/>
      <c r="GQ307" s="58"/>
      <c r="GR307" s="58"/>
      <c r="GS307" s="58"/>
      <c r="GT307" s="58"/>
      <c r="GU307" s="58"/>
      <c r="GV307" s="58"/>
      <c r="GW307" s="58"/>
      <c r="GX307" s="58"/>
      <c r="GY307" s="58"/>
      <c r="GZ307" s="58"/>
      <c r="HA307" s="58"/>
      <c r="HB307" s="58"/>
      <c r="HC307" s="58"/>
      <c r="HD307" s="58"/>
      <c r="HE307" s="58"/>
      <c r="HF307" s="58"/>
      <c r="HG307" s="58"/>
      <c r="HH307" s="58"/>
      <c r="HI307" s="58"/>
      <c r="HJ307" s="58"/>
      <c r="HK307" s="58"/>
      <c r="HL307" s="58"/>
      <c r="HM307" s="58"/>
      <c r="HN307" s="58"/>
      <c r="HO307" s="58"/>
      <c r="HP307" s="58"/>
      <c r="HQ307" s="58"/>
      <c r="HR307" s="58"/>
      <c r="HS307" s="58"/>
      <c r="HT307" s="58"/>
      <c r="HU307" s="58"/>
      <c r="HV307" s="58"/>
      <c r="HW307" s="58"/>
      <c r="HX307" s="58"/>
      <c r="HY307" s="58"/>
      <c r="HZ307" s="58"/>
      <c r="IA307" s="58"/>
      <c r="IB307" s="58"/>
      <c r="IC307" s="58"/>
      <c r="ID307" s="58"/>
      <c r="IE307" s="58"/>
      <c r="IF307" s="58"/>
      <c r="IG307" s="58"/>
      <c r="IH307" s="58"/>
      <c r="II307" s="58"/>
      <c r="IJ307" s="58"/>
    </row>
    <row r="308" spans="1:244" s="76" customFormat="1" x14ac:dyDescent="0.25">
      <c r="A308" s="55"/>
      <c r="B308" s="58"/>
      <c r="C308" s="59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  <c r="EV308" s="58"/>
      <c r="EW308" s="58"/>
      <c r="EX308" s="58"/>
      <c r="EY308" s="58"/>
      <c r="EZ308" s="58"/>
      <c r="FA308" s="58"/>
      <c r="FB308" s="58"/>
      <c r="FC308" s="58"/>
      <c r="FD308" s="58"/>
      <c r="FE308" s="58"/>
      <c r="FF308" s="58"/>
      <c r="FG308" s="58"/>
      <c r="FH308" s="58"/>
      <c r="FI308" s="58"/>
      <c r="FJ308" s="58"/>
      <c r="FK308" s="58"/>
      <c r="FL308" s="58"/>
      <c r="FM308" s="58"/>
      <c r="FN308" s="58"/>
      <c r="FO308" s="58"/>
      <c r="FP308" s="58"/>
      <c r="FQ308" s="58"/>
      <c r="FR308" s="58"/>
      <c r="FS308" s="58"/>
      <c r="FT308" s="58"/>
      <c r="FU308" s="58"/>
      <c r="FV308" s="58"/>
      <c r="FW308" s="58"/>
      <c r="FX308" s="58"/>
      <c r="FY308" s="58"/>
      <c r="FZ308" s="58"/>
      <c r="GA308" s="58"/>
      <c r="GB308" s="58"/>
      <c r="GC308" s="58"/>
      <c r="GD308" s="58"/>
      <c r="GE308" s="58"/>
      <c r="GF308" s="58"/>
      <c r="GG308" s="58"/>
      <c r="GH308" s="58"/>
      <c r="GI308" s="58"/>
      <c r="GJ308" s="58"/>
      <c r="GK308" s="58"/>
      <c r="GL308" s="58"/>
      <c r="GM308" s="58"/>
      <c r="GN308" s="58"/>
      <c r="GO308" s="58"/>
      <c r="GP308" s="58"/>
      <c r="GQ308" s="58"/>
      <c r="GR308" s="58"/>
      <c r="GS308" s="58"/>
      <c r="GT308" s="58"/>
      <c r="GU308" s="58"/>
      <c r="GV308" s="58"/>
      <c r="GW308" s="58"/>
      <c r="GX308" s="58"/>
      <c r="GY308" s="58"/>
      <c r="GZ308" s="58"/>
      <c r="HA308" s="58"/>
      <c r="HB308" s="58"/>
      <c r="HC308" s="58"/>
      <c r="HD308" s="58"/>
      <c r="HE308" s="58"/>
      <c r="HF308" s="58"/>
      <c r="HG308" s="58"/>
      <c r="HH308" s="58"/>
      <c r="HI308" s="58"/>
      <c r="HJ308" s="58"/>
      <c r="HK308" s="58"/>
      <c r="HL308" s="58"/>
      <c r="HM308" s="58"/>
      <c r="HN308" s="58"/>
      <c r="HO308" s="58"/>
      <c r="HP308" s="58"/>
      <c r="HQ308" s="58"/>
      <c r="HR308" s="58"/>
      <c r="HS308" s="58"/>
      <c r="HT308" s="58"/>
      <c r="HU308" s="58"/>
      <c r="HV308" s="58"/>
      <c r="HW308" s="58"/>
      <c r="HX308" s="58"/>
      <c r="HY308" s="58"/>
      <c r="HZ308" s="58"/>
      <c r="IA308" s="58"/>
      <c r="IB308" s="58"/>
      <c r="IC308" s="58"/>
      <c r="ID308" s="58"/>
      <c r="IE308" s="58"/>
      <c r="IF308" s="58"/>
      <c r="IG308" s="58"/>
      <c r="IH308" s="58"/>
      <c r="II308" s="58"/>
      <c r="IJ308" s="58"/>
    </row>
    <row r="309" spans="1:244" s="76" customFormat="1" x14ac:dyDescent="0.25">
      <c r="A309" s="55"/>
      <c r="B309" s="58"/>
      <c r="C309" s="59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  <c r="EV309" s="58"/>
      <c r="EW309" s="58"/>
      <c r="EX309" s="58"/>
      <c r="EY309" s="58"/>
      <c r="EZ309" s="58"/>
      <c r="FA309" s="58"/>
      <c r="FB309" s="58"/>
      <c r="FC309" s="58"/>
      <c r="FD309" s="58"/>
      <c r="FE309" s="58"/>
      <c r="FF309" s="58"/>
      <c r="FG309" s="58"/>
      <c r="FH309" s="58"/>
      <c r="FI309" s="58"/>
      <c r="FJ309" s="58"/>
      <c r="FK309" s="58"/>
      <c r="FL309" s="58"/>
      <c r="FM309" s="58"/>
      <c r="FN309" s="58"/>
      <c r="FO309" s="58"/>
      <c r="FP309" s="58"/>
      <c r="FQ309" s="58"/>
      <c r="FR309" s="58"/>
      <c r="FS309" s="58"/>
      <c r="FT309" s="58"/>
      <c r="FU309" s="58"/>
      <c r="FV309" s="58"/>
      <c r="FW309" s="58"/>
      <c r="FX309" s="58"/>
      <c r="FY309" s="58"/>
      <c r="FZ309" s="58"/>
      <c r="GA309" s="58"/>
      <c r="GB309" s="58"/>
      <c r="GC309" s="58"/>
      <c r="GD309" s="58"/>
      <c r="GE309" s="58"/>
      <c r="GF309" s="58"/>
      <c r="GG309" s="58"/>
      <c r="GH309" s="58"/>
      <c r="GI309" s="58"/>
      <c r="GJ309" s="58"/>
      <c r="GK309" s="58"/>
      <c r="GL309" s="58"/>
      <c r="GM309" s="58"/>
      <c r="GN309" s="58"/>
      <c r="GO309" s="58"/>
      <c r="GP309" s="58"/>
      <c r="GQ309" s="58"/>
      <c r="GR309" s="58"/>
      <c r="GS309" s="58"/>
      <c r="GT309" s="58"/>
      <c r="GU309" s="58"/>
      <c r="GV309" s="58"/>
      <c r="GW309" s="58"/>
      <c r="GX309" s="58"/>
      <c r="GY309" s="58"/>
      <c r="GZ309" s="58"/>
      <c r="HA309" s="58"/>
      <c r="HB309" s="58"/>
      <c r="HC309" s="58"/>
      <c r="HD309" s="58"/>
      <c r="HE309" s="58"/>
      <c r="HF309" s="58"/>
      <c r="HG309" s="58"/>
      <c r="HH309" s="58"/>
      <c r="HI309" s="58"/>
      <c r="HJ309" s="58"/>
      <c r="HK309" s="58"/>
      <c r="HL309" s="58"/>
      <c r="HM309" s="58"/>
      <c r="HN309" s="58"/>
      <c r="HO309" s="58"/>
      <c r="HP309" s="58"/>
      <c r="HQ309" s="58"/>
      <c r="HR309" s="58"/>
      <c r="HS309" s="58"/>
      <c r="HT309" s="58"/>
      <c r="HU309" s="58"/>
      <c r="HV309" s="58"/>
      <c r="HW309" s="58"/>
      <c r="HX309" s="58"/>
      <c r="HY309" s="58"/>
      <c r="HZ309" s="58"/>
      <c r="IA309" s="58"/>
      <c r="IB309" s="58"/>
      <c r="IC309" s="58"/>
      <c r="ID309" s="58"/>
      <c r="IE309" s="58"/>
      <c r="IF309" s="58"/>
      <c r="IG309" s="58"/>
      <c r="IH309" s="58"/>
      <c r="II309" s="58"/>
      <c r="IJ309" s="58"/>
    </row>
    <row r="310" spans="1:244" s="76" customFormat="1" x14ac:dyDescent="0.25">
      <c r="A310" s="55"/>
      <c r="B310" s="58"/>
      <c r="C310" s="59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  <c r="EV310" s="58"/>
      <c r="EW310" s="58"/>
      <c r="EX310" s="58"/>
      <c r="EY310" s="58"/>
      <c r="EZ310" s="58"/>
      <c r="FA310" s="58"/>
      <c r="FB310" s="58"/>
      <c r="FC310" s="58"/>
      <c r="FD310" s="58"/>
      <c r="FE310" s="58"/>
      <c r="FF310" s="58"/>
      <c r="FG310" s="58"/>
      <c r="FH310" s="58"/>
      <c r="FI310" s="58"/>
      <c r="FJ310" s="58"/>
      <c r="FK310" s="58"/>
      <c r="FL310" s="58"/>
      <c r="FM310" s="58"/>
      <c r="FN310" s="58"/>
      <c r="FO310" s="58"/>
      <c r="FP310" s="58"/>
      <c r="FQ310" s="58"/>
      <c r="FR310" s="58"/>
      <c r="FS310" s="58"/>
      <c r="FT310" s="58"/>
      <c r="FU310" s="58"/>
      <c r="FV310" s="58"/>
      <c r="FW310" s="58"/>
      <c r="FX310" s="58"/>
      <c r="FY310" s="58"/>
      <c r="FZ310" s="58"/>
      <c r="GA310" s="58"/>
      <c r="GB310" s="58"/>
      <c r="GC310" s="58"/>
      <c r="GD310" s="58"/>
      <c r="GE310" s="58"/>
      <c r="GF310" s="58"/>
      <c r="GG310" s="58"/>
      <c r="GH310" s="58"/>
      <c r="GI310" s="58"/>
      <c r="GJ310" s="58"/>
      <c r="GK310" s="58"/>
      <c r="GL310" s="58"/>
      <c r="GM310" s="58"/>
      <c r="GN310" s="58"/>
      <c r="GO310" s="58"/>
      <c r="GP310" s="58"/>
      <c r="GQ310" s="58"/>
      <c r="GR310" s="58"/>
      <c r="GS310" s="58"/>
      <c r="GT310" s="58"/>
      <c r="GU310" s="58"/>
      <c r="GV310" s="58"/>
      <c r="GW310" s="58"/>
      <c r="GX310" s="58"/>
      <c r="GY310" s="58"/>
      <c r="GZ310" s="58"/>
      <c r="HA310" s="58"/>
      <c r="HB310" s="58"/>
      <c r="HC310" s="58"/>
      <c r="HD310" s="58"/>
      <c r="HE310" s="58"/>
      <c r="HF310" s="58"/>
      <c r="HG310" s="58"/>
      <c r="HH310" s="58"/>
      <c r="HI310" s="58"/>
      <c r="HJ310" s="58"/>
      <c r="HK310" s="58"/>
      <c r="HL310" s="58"/>
      <c r="HM310" s="58"/>
      <c r="HN310" s="58"/>
      <c r="HO310" s="58"/>
      <c r="HP310" s="58"/>
      <c r="HQ310" s="58"/>
      <c r="HR310" s="58"/>
      <c r="HS310" s="58"/>
      <c r="HT310" s="58"/>
      <c r="HU310" s="58"/>
      <c r="HV310" s="58"/>
      <c r="HW310" s="58"/>
      <c r="HX310" s="58"/>
      <c r="HY310" s="58"/>
      <c r="HZ310" s="58"/>
      <c r="IA310" s="58"/>
      <c r="IB310" s="58"/>
      <c r="IC310" s="58"/>
      <c r="ID310" s="58"/>
      <c r="IE310" s="58"/>
      <c r="IF310" s="58"/>
      <c r="IG310" s="58"/>
      <c r="IH310" s="58"/>
      <c r="II310" s="58"/>
      <c r="IJ310" s="58"/>
    </row>
    <row r="311" spans="1:244" s="76" customFormat="1" x14ac:dyDescent="0.25">
      <c r="A311" s="55"/>
      <c r="B311" s="58"/>
      <c r="C311" s="59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  <c r="EV311" s="58"/>
      <c r="EW311" s="58"/>
      <c r="EX311" s="58"/>
      <c r="EY311" s="58"/>
      <c r="EZ311" s="58"/>
      <c r="FA311" s="58"/>
      <c r="FB311" s="58"/>
      <c r="FC311" s="58"/>
      <c r="FD311" s="58"/>
      <c r="FE311" s="58"/>
      <c r="FF311" s="58"/>
      <c r="FG311" s="58"/>
      <c r="FH311" s="58"/>
      <c r="FI311" s="58"/>
      <c r="FJ311" s="58"/>
      <c r="FK311" s="58"/>
      <c r="FL311" s="58"/>
      <c r="FM311" s="58"/>
      <c r="FN311" s="58"/>
      <c r="FO311" s="58"/>
      <c r="FP311" s="58"/>
      <c r="FQ311" s="58"/>
      <c r="FR311" s="58"/>
      <c r="FS311" s="58"/>
      <c r="FT311" s="58"/>
      <c r="FU311" s="58"/>
      <c r="FV311" s="58"/>
      <c r="FW311" s="58"/>
      <c r="FX311" s="58"/>
      <c r="FY311" s="58"/>
      <c r="FZ311" s="58"/>
      <c r="GA311" s="58"/>
      <c r="GB311" s="58"/>
      <c r="GC311" s="58"/>
      <c r="GD311" s="58"/>
      <c r="GE311" s="58"/>
      <c r="GF311" s="58"/>
      <c r="GG311" s="58"/>
      <c r="GH311" s="58"/>
      <c r="GI311" s="58"/>
      <c r="GJ311" s="58"/>
      <c r="GK311" s="58"/>
      <c r="GL311" s="58"/>
      <c r="GM311" s="58"/>
      <c r="GN311" s="58"/>
      <c r="GO311" s="58"/>
      <c r="GP311" s="58"/>
      <c r="GQ311" s="58"/>
      <c r="GR311" s="58"/>
      <c r="GS311" s="58"/>
      <c r="GT311" s="58"/>
      <c r="GU311" s="58"/>
      <c r="GV311" s="58"/>
      <c r="GW311" s="58"/>
      <c r="GX311" s="58"/>
      <c r="GY311" s="58"/>
      <c r="GZ311" s="58"/>
      <c r="HA311" s="58"/>
      <c r="HB311" s="58"/>
      <c r="HC311" s="58"/>
      <c r="HD311" s="58"/>
      <c r="HE311" s="58"/>
      <c r="HF311" s="58"/>
      <c r="HG311" s="58"/>
      <c r="HH311" s="58"/>
      <c r="HI311" s="58"/>
      <c r="HJ311" s="58"/>
      <c r="HK311" s="58"/>
      <c r="HL311" s="58"/>
      <c r="HM311" s="58"/>
      <c r="HN311" s="58"/>
      <c r="HO311" s="58"/>
      <c r="HP311" s="58"/>
      <c r="HQ311" s="58"/>
      <c r="HR311" s="58"/>
      <c r="HS311" s="58"/>
      <c r="HT311" s="58"/>
      <c r="HU311" s="58"/>
      <c r="HV311" s="58"/>
      <c r="HW311" s="58"/>
      <c r="HX311" s="58"/>
      <c r="HY311" s="58"/>
      <c r="HZ311" s="58"/>
      <c r="IA311" s="58"/>
      <c r="IB311" s="58"/>
      <c r="IC311" s="58"/>
      <c r="ID311" s="58"/>
      <c r="IE311" s="58"/>
      <c r="IF311" s="58"/>
      <c r="IG311" s="58"/>
      <c r="IH311" s="58"/>
      <c r="II311" s="58"/>
      <c r="IJ311" s="58"/>
    </row>
    <row r="312" spans="1:244" s="76" customFormat="1" x14ac:dyDescent="0.25">
      <c r="A312" s="55"/>
      <c r="B312" s="58"/>
      <c r="C312" s="59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  <c r="DL312" s="58"/>
      <c r="DM312" s="58"/>
      <c r="DN312" s="58"/>
      <c r="DO312" s="58"/>
      <c r="DP312" s="58"/>
      <c r="DQ312" s="58"/>
      <c r="DR312" s="58"/>
      <c r="DS312" s="58"/>
      <c r="DT312" s="58"/>
      <c r="DU312" s="58"/>
      <c r="DV312" s="58"/>
      <c r="DW312" s="58"/>
      <c r="DX312" s="58"/>
      <c r="DY312" s="58"/>
      <c r="DZ312" s="58"/>
      <c r="EA312" s="58"/>
      <c r="EB312" s="58"/>
      <c r="EC312" s="58"/>
      <c r="ED312" s="58"/>
      <c r="EE312" s="58"/>
      <c r="EF312" s="58"/>
      <c r="EG312" s="58"/>
      <c r="EH312" s="58"/>
      <c r="EI312" s="58"/>
      <c r="EJ312" s="58"/>
      <c r="EK312" s="58"/>
      <c r="EL312" s="58"/>
      <c r="EM312" s="58"/>
      <c r="EN312" s="58"/>
      <c r="EO312" s="58"/>
      <c r="EP312" s="58"/>
      <c r="EQ312" s="58"/>
      <c r="ER312" s="58"/>
      <c r="ES312" s="58"/>
      <c r="ET312" s="58"/>
      <c r="EU312" s="58"/>
      <c r="EV312" s="58"/>
      <c r="EW312" s="58"/>
      <c r="EX312" s="58"/>
      <c r="EY312" s="58"/>
      <c r="EZ312" s="58"/>
      <c r="FA312" s="58"/>
      <c r="FB312" s="58"/>
      <c r="FC312" s="58"/>
      <c r="FD312" s="58"/>
      <c r="FE312" s="58"/>
      <c r="FF312" s="58"/>
      <c r="FG312" s="58"/>
      <c r="FH312" s="58"/>
      <c r="FI312" s="58"/>
      <c r="FJ312" s="58"/>
      <c r="FK312" s="58"/>
      <c r="FL312" s="58"/>
      <c r="FM312" s="58"/>
      <c r="FN312" s="58"/>
      <c r="FO312" s="58"/>
      <c r="FP312" s="58"/>
      <c r="FQ312" s="58"/>
      <c r="FR312" s="58"/>
      <c r="FS312" s="58"/>
      <c r="FT312" s="58"/>
      <c r="FU312" s="58"/>
      <c r="FV312" s="58"/>
      <c r="FW312" s="58"/>
      <c r="FX312" s="58"/>
      <c r="FY312" s="58"/>
      <c r="FZ312" s="58"/>
      <c r="GA312" s="58"/>
      <c r="GB312" s="58"/>
      <c r="GC312" s="58"/>
      <c r="GD312" s="58"/>
      <c r="GE312" s="58"/>
      <c r="GF312" s="58"/>
      <c r="GG312" s="58"/>
      <c r="GH312" s="58"/>
      <c r="GI312" s="58"/>
      <c r="GJ312" s="58"/>
      <c r="GK312" s="58"/>
      <c r="GL312" s="58"/>
      <c r="GM312" s="58"/>
      <c r="GN312" s="58"/>
      <c r="GO312" s="58"/>
      <c r="GP312" s="58"/>
      <c r="GQ312" s="58"/>
      <c r="GR312" s="58"/>
      <c r="GS312" s="58"/>
      <c r="GT312" s="58"/>
      <c r="GU312" s="58"/>
      <c r="GV312" s="58"/>
      <c r="GW312" s="58"/>
      <c r="GX312" s="58"/>
      <c r="GY312" s="58"/>
      <c r="GZ312" s="58"/>
      <c r="HA312" s="58"/>
      <c r="HB312" s="58"/>
      <c r="HC312" s="58"/>
      <c r="HD312" s="58"/>
      <c r="HE312" s="58"/>
      <c r="HF312" s="58"/>
      <c r="HG312" s="58"/>
      <c r="HH312" s="58"/>
      <c r="HI312" s="58"/>
      <c r="HJ312" s="58"/>
      <c r="HK312" s="58"/>
      <c r="HL312" s="58"/>
      <c r="HM312" s="58"/>
      <c r="HN312" s="58"/>
      <c r="HO312" s="58"/>
      <c r="HP312" s="58"/>
      <c r="HQ312" s="58"/>
      <c r="HR312" s="58"/>
      <c r="HS312" s="58"/>
      <c r="HT312" s="58"/>
      <c r="HU312" s="58"/>
      <c r="HV312" s="58"/>
      <c r="HW312" s="58"/>
      <c r="HX312" s="58"/>
      <c r="HY312" s="58"/>
      <c r="HZ312" s="58"/>
      <c r="IA312" s="58"/>
      <c r="IB312" s="58"/>
      <c r="IC312" s="58"/>
      <c r="ID312" s="58"/>
      <c r="IE312" s="58"/>
      <c r="IF312" s="58"/>
      <c r="IG312" s="58"/>
      <c r="IH312" s="58"/>
      <c r="II312" s="58"/>
      <c r="IJ312" s="58"/>
    </row>
    <row r="313" spans="1:244" s="76" customFormat="1" x14ac:dyDescent="0.25">
      <c r="A313" s="55"/>
      <c r="B313" s="58"/>
      <c r="C313" s="59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  <c r="EV313" s="58"/>
      <c r="EW313" s="58"/>
      <c r="EX313" s="58"/>
      <c r="EY313" s="58"/>
      <c r="EZ313" s="58"/>
      <c r="FA313" s="58"/>
      <c r="FB313" s="58"/>
      <c r="FC313" s="58"/>
      <c r="FD313" s="58"/>
      <c r="FE313" s="58"/>
      <c r="FF313" s="58"/>
      <c r="FG313" s="58"/>
      <c r="FH313" s="58"/>
      <c r="FI313" s="58"/>
      <c r="FJ313" s="58"/>
      <c r="FK313" s="58"/>
      <c r="FL313" s="58"/>
      <c r="FM313" s="58"/>
      <c r="FN313" s="58"/>
      <c r="FO313" s="58"/>
      <c r="FP313" s="58"/>
      <c r="FQ313" s="58"/>
      <c r="FR313" s="58"/>
      <c r="FS313" s="58"/>
      <c r="FT313" s="58"/>
      <c r="FU313" s="58"/>
      <c r="FV313" s="58"/>
      <c r="FW313" s="58"/>
      <c r="FX313" s="58"/>
      <c r="FY313" s="58"/>
      <c r="FZ313" s="58"/>
      <c r="GA313" s="58"/>
      <c r="GB313" s="58"/>
      <c r="GC313" s="58"/>
      <c r="GD313" s="58"/>
      <c r="GE313" s="58"/>
      <c r="GF313" s="58"/>
      <c r="GG313" s="58"/>
      <c r="GH313" s="58"/>
      <c r="GI313" s="58"/>
      <c r="GJ313" s="58"/>
      <c r="GK313" s="58"/>
      <c r="GL313" s="58"/>
      <c r="GM313" s="58"/>
      <c r="GN313" s="58"/>
      <c r="GO313" s="58"/>
      <c r="GP313" s="58"/>
      <c r="GQ313" s="58"/>
      <c r="GR313" s="58"/>
      <c r="GS313" s="58"/>
      <c r="GT313" s="58"/>
      <c r="GU313" s="58"/>
      <c r="GV313" s="58"/>
      <c r="GW313" s="58"/>
      <c r="GX313" s="58"/>
      <c r="GY313" s="58"/>
      <c r="GZ313" s="58"/>
      <c r="HA313" s="58"/>
      <c r="HB313" s="58"/>
      <c r="HC313" s="58"/>
      <c r="HD313" s="58"/>
      <c r="HE313" s="58"/>
      <c r="HF313" s="58"/>
      <c r="HG313" s="58"/>
      <c r="HH313" s="58"/>
      <c r="HI313" s="58"/>
      <c r="HJ313" s="58"/>
      <c r="HK313" s="58"/>
      <c r="HL313" s="58"/>
      <c r="HM313" s="58"/>
      <c r="HN313" s="58"/>
      <c r="HO313" s="58"/>
      <c r="HP313" s="58"/>
      <c r="HQ313" s="58"/>
      <c r="HR313" s="58"/>
      <c r="HS313" s="58"/>
      <c r="HT313" s="58"/>
      <c r="HU313" s="58"/>
      <c r="HV313" s="58"/>
      <c r="HW313" s="58"/>
      <c r="HX313" s="58"/>
      <c r="HY313" s="58"/>
      <c r="HZ313" s="58"/>
      <c r="IA313" s="58"/>
      <c r="IB313" s="58"/>
      <c r="IC313" s="58"/>
      <c r="ID313" s="58"/>
      <c r="IE313" s="58"/>
      <c r="IF313" s="58"/>
      <c r="IG313" s="58"/>
      <c r="IH313" s="58"/>
      <c r="II313" s="58"/>
      <c r="IJ313" s="58"/>
    </row>
    <row r="314" spans="1:244" s="76" customFormat="1" x14ac:dyDescent="0.25">
      <c r="A314" s="55"/>
      <c r="B314" s="58"/>
      <c r="C314" s="59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  <c r="GL314" s="58"/>
      <c r="GM314" s="58"/>
      <c r="GN314" s="58"/>
      <c r="GO314" s="58"/>
      <c r="GP314" s="58"/>
      <c r="GQ314" s="58"/>
      <c r="GR314" s="58"/>
      <c r="GS314" s="58"/>
      <c r="GT314" s="58"/>
      <c r="GU314" s="58"/>
      <c r="GV314" s="58"/>
      <c r="GW314" s="58"/>
      <c r="GX314" s="58"/>
      <c r="GY314" s="58"/>
      <c r="GZ314" s="58"/>
      <c r="HA314" s="58"/>
      <c r="HB314" s="58"/>
      <c r="HC314" s="58"/>
      <c r="HD314" s="58"/>
      <c r="HE314" s="58"/>
      <c r="HF314" s="58"/>
      <c r="HG314" s="58"/>
      <c r="HH314" s="58"/>
      <c r="HI314" s="58"/>
      <c r="HJ314" s="58"/>
      <c r="HK314" s="58"/>
      <c r="HL314" s="58"/>
      <c r="HM314" s="58"/>
      <c r="HN314" s="58"/>
      <c r="HO314" s="58"/>
      <c r="HP314" s="58"/>
      <c r="HQ314" s="58"/>
      <c r="HR314" s="58"/>
      <c r="HS314" s="58"/>
      <c r="HT314" s="58"/>
      <c r="HU314" s="58"/>
      <c r="HV314" s="58"/>
      <c r="HW314" s="58"/>
      <c r="HX314" s="58"/>
      <c r="HY314" s="58"/>
      <c r="HZ314" s="58"/>
      <c r="IA314" s="58"/>
      <c r="IB314" s="58"/>
      <c r="IC314" s="58"/>
      <c r="ID314" s="58"/>
      <c r="IE314" s="58"/>
      <c r="IF314" s="58"/>
      <c r="IG314" s="58"/>
      <c r="IH314" s="58"/>
      <c r="II314" s="58"/>
      <c r="IJ314" s="58"/>
    </row>
    <row r="315" spans="1:244" s="76" customFormat="1" x14ac:dyDescent="0.25">
      <c r="A315" s="55"/>
      <c r="B315" s="58"/>
      <c r="C315" s="59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  <c r="DL315" s="58"/>
      <c r="DM315" s="58"/>
      <c r="DN315" s="58"/>
      <c r="DO315" s="58"/>
      <c r="DP315" s="58"/>
      <c r="DQ315" s="58"/>
      <c r="DR315" s="58"/>
      <c r="DS315" s="58"/>
      <c r="DT315" s="58"/>
      <c r="DU315" s="58"/>
      <c r="DV315" s="58"/>
      <c r="DW315" s="58"/>
      <c r="DX315" s="58"/>
      <c r="DY315" s="58"/>
      <c r="DZ315" s="58"/>
      <c r="EA315" s="58"/>
      <c r="EB315" s="58"/>
      <c r="EC315" s="58"/>
      <c r="ED315" s="58"/>
      <c r="EE315" s="58"/>
      <c r="EF315" s="58"/>
      <c r="EG315" s="58"/>
      <c r="EH315" s="58"/>
      <c r="EI315" s="58"/>
      <c r="EJ315" s="58"/>
      <c r="EK315" s="58"/>
      <c r="EL315" s="58"/>
      <c r="EM315" s="58"/>
      <c r="EN315" s="58"/>
      <c r="EO315" s="58"/>
      <c r="EP315" s="58"/>
      <c r="EQ315" s="58"/>
      <c r="ER315" s="58"/>
      <c r="ES315" s="58"/>
      <c r="ET315" s="58"/>
      <c r="EU315" s="58"/>
      <c r="EV315" s="58"/>
      <c r="EW315" s="58"/>
      <c r="EX315" s="58"/>
      <c r="EY315" s="58"/>
      <c r="EZ315" s="58"/>
      <c r="FA315" s="58"/>
      <c r="FB315" s="58"/>
      <c r="FC315" s="58"/>
      <c r="FD315" s="58"/>
      <c r="FE315" s="58"/>
      <c r="FF315" s="58"/>
      <c r="FG315" s="58"/>
      <c r="FH315" s="58"/>
      <c r="FI315" s="58"/>
      <c r="FJ315" s="58"/>
      <c r="FK315" s="58"/>
      <c r="FL315" s="58"/>
      <c r="FM315" s="58"/>
      <c r="FN315" s="58"/>
      <c r="FO315" s="58"/>
      <c r="FP315" s="58"/>
      <c r="FQ315" s="58"/>
      <c r="FR315" s="58"/>
      <c r="FS315" s="58"/>
      <c r="FT315" s="58"/>
      <c r="FU315" s="58"/>
      <c r="FV315" s="58"/>
      <c r="FW315" s="58"/>
      <c r="FX315" s="58"/>
      <c r="FY315" s="58"/>
      <c r="FZ315" s="58"/>
      <c r="GA315" s="58"/>
      <c r="GB315" s="58"/>
      <c r="GC315" s="58"/>
      <c r="GD315" s="58"/>
      <c r="GE315" s="58"/>
      <c r="GF315" s="58"/>
      <c r="GG315" s="58"/>
      <c r="GH315" s="58"/>
      <c r="GI315" s="58"/>
      <c r="GJ315" s="58"/>
      <c r="GK315" s="58"/>
      <c r="GL315" s="58"/>
      <c r="GM315" s="58"/>
      <c r="GN315" s="58"/>
      <c r="GO315" s="58"/>
      <c r="GP315" s="58"/>
      <c r="GQ315" s="58"/>
      <c r="GR315" s="58"/>
      <c r="GS315" s="58"/>
      <c r="GT315" s="58"/>
      <c r="GU315" s="58"/>
      <c r="GV315" s="58"/>
      <c r="GW315" s="58"/>
      <c r="GX315" s="58"/>
      <c r="GY315" s="58"/>
      <c r="GZ315" s="58"/>
      <c r="HA315" s="58"/>
      <c r="HB315" s="58"/>
      <c r="HC315" s="58"/>
      <c r="HD315" s="58"/>
      <c r="HE315" s="58"/>
      <c r="HF315" s="58"/>
      <c r="HG315" s="58"/>
      <c r="HH315" s="58"/>
      <c r="HI315" s="58"/>
      <c r="HJ315" s="58"/>
      <c r="HK315" s="58"/>
      <c r="HL315" s="58"/>
      <c r="HM315" s="58"/>
      <c r="HN315" s="58"/>
      <c r="HO315" s="58"/>
      <c r="HP315" s="58"/>
      <c r="HQ315" s="58"/>
      <c r="HR315" s="58"/>
      <c r="HS315" s="58"/>
      <c r="HT315" s="58"/>
      <c r="HU315" s="58"/>
      <c r="HV315" s="58"/>
      <c r="HW315" s="58"/>
      <c r="HX315" s="58"/>
      <c r="HY315" s="58"/>
      <c r="HZ315" s="58"/>
      <c r="IA315" s="58"/>
      <c r="IB315" s="58"/>
      <c r="IC315" s="58"/>
      <c r="ID315" s="58"/>
      <c r="IE315" s="58"/>
      <c r="IF315" s="58"/>
      <c r="IG315" s="58"/>
      <c r="IH315" s="58"/>
      <c r="II315" s="58"/>
      <c r="IJ315" s="58"/>
    </row>
    <row r="316" spans="1:244" s="76" customFormat="1" x14ac:dyDescent="0.25">
      <c r="A316" s="55"/>
      <c r="B316" s="58"/>
      <c r="C316" s="59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  <c r="EV316" s="58"/>
      <c r="EW316" s="58"/>
      <c r="EX316" s="58"/>
      <c r="EY316" s="58"/>
      <c r="EZ316" s="58"/>
      <c r="FA316" s="58"/>
      <c r="FB316" s="58"/>
      <c r="FC316" s="58"/>
      <c r="FD316" s="58"/>
      <c r="FE316" s="58"/>
      <c r="FF316" s="58"/>
      <c r="FG316" s="58"/>
      <c r="FH316" s="58"/>
      <c r="FI316" s="58"/>
      <c r="FJ316" s="58"/>
      <c r="FK316" s="58"/>
      <c r="FL316" s="58"/>
      <c r="FM316" s="58"/>
      <c r="FN316" s="58"/>
      <c r="FO316" s="58"/>
      <c r="FP316" s="58"/>
      <c r="FQ316" s="58"/>
      <c r="FR316" s="58"/>
      <c r="FS316" s="58"/>
      <c r="FT316" s="58"/>
      <c r="FU316" s="58"/>
      <c r="FV316" s="58"/>
      <c r="FW316" s="58"/>
      <c r="FX316" s="58"/>
      <c r="FY316" s="58"/>
      <c r="FZ316" s="58"/>
      <c r="GA316" s="58"/>
      <c r="GB316" s="58"/>
      <c r="GC316" s="58"/>
      <c r="GD316" s="58"/>
      <c r="GE316" s="58"/>
      <c r="GF316" s="58"/>
      <c r="GG316" s="58"/>
      <c r="GH316" s="58"/>
      <c r="GI316" s="58"/>
      <c r="GJ316" s="58"/>
      <c r="GK316" s="58"/>
      <c r="GL316" s="58"/>
      <c r="GM316" s="58"/>
      <c r="GN316" s="58"/>
      <c r="GO316" s="58"/>
      <c r="GP316" s="58"/>
      <c r="GQ316" s="58"/>
      <c r="GR316" s="58"/>
      <c r="GS316" s="58"/>
      <c r="GT316" s="58"/>
      <c r="GU316" s="58"/>
      <c r="GV316" s="58"/>
      <c r="GW316" s="58"/>
      <c r="GX316" s="58"/>
      <c r="GY316" s="58"/>
      <c r="GZ316" s="58"/>
      <c r="HA316" s="58"/>
      <c r="HB316" s="58"/>
      <c r="HC316" s="58"/>
      <c r="HD316" s="58"/>
      <c r="HE316" s="58"/>
      <c r="HF316" s="58"/>
      <c r="HG316" s="58"/>
      <c r="HH316" s="58"/>
      <c r="HI316" s="58"/>
      <c r="HJ316" s="58"/>
      <c r="HK316" s="58"/>
      <c r="HL316" s="58"/>
      <c r="HM316" s="58"/>
      <c r="HN316" s="58"/>
      <c r="HO316" s="58"/>
      <c r="HP316" s="58"/>
      <c r="HQ316" s="58"/>
      <c r="HR316" s="58"/>
      <c r="HS316" s="58"/>
      <c r="HT316" s="58"/>
      <c r="HU316" s="58"/>
      <c r="HV316" s="58"/>
      <c r="HW316" s="58"/>
      <c r="HX316" s="58"/>
      <c r="HY316" s="58"/>
      <c r="HZ316" s="58"/>
      <c r="IA316" s="58"/>
      <c r="IB316" s="58"/>
      <c r="IC316" s="58"/>
      <c r="ID316" s="58"/>
      <c r="IE316" s="58"/>
      <c r="IF316" s="58"/>
      <c r="IG316" s="58"/>
      <c r="IH316" s="58"/>
      <c r="II316" s="58"/>
      <c r="IJ316" s="58"/>
    </row>
    <row r="317" spans="1:244" s="76" customFormat="1" x14ac:dyDescent="0.25">
      <c r="A317" s="55"/>
      <c r="B317" s="58"/>
      <c r="C317" s="59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  <c r="EV317" s="58"/>
      <c r="EW317" s="58"/>
      <c r="EX317" s="58"/>
      <c r="EY317" s="58"/>
      <c r="EZ317" s="58"/>
      <c r="FA317" s="58"/>
      <c r="FB317" s="58"/>
      <c r="FC317" s="58"/>
      <c r="FD317" s="58"/>
      <c r="FE317" s="58"/>
      <c r="FF317" s="58"/>
      <c r="FG317" s="58"/>
      <c r="FH317" s="58"/>
      <c r="FI317" s="58"/>
      <c r="FJ317" s="58"/>
      <c r="FK317" s="58"/>
      <c r="FL317" s="58"/>
      <c r="FM317" s="58"/>
      <c r="FN317" s="58"/>
      <c r="FO317" s="58"/>
      <c r="FP317" s="58"/>
      <c r="FQ317" s="58"/>
      <c r="FR317" s="58"/>
      <c r="FS317" s="58"/>
      <c r="FT317" s="58"/>
      <c r="FU317" s="58"/>
      <c r="FV317" s="58"/>
      <c r="FW317" s="58"/>
      <c r="FX317" s="58"/>
      <c r="FY317" s="58"/>
      <c r="FZ317" s="58"/>
      <c r="GA317" s="58"/>
      <c r="GB317" s="58"/>
      <c r="GC317" s="58"/>
      <c r="GD317" s="58"/>
      <c r="GE317" s="58"/>
      <c r="GF317" s="58"/>
      <c r="GG317" s="58"/>
      <c r="GH317" s="58"/>
      <c r="GI317" s="58"/>
      <c r="GJ317" s="58"/>
      <c r="GK317" s="58"/>
      <c r="GL317" s="58"/>
      <c r="GM317" s="58"/>
      <c r="GN317" s="58"/>
      <c r="GO317" s="58"/>
      <c r="GP317" s="58"/>
      <c r="GQ317" s="58"/>
      <c r="GR317" s="58"/>
      <c r="GS317" s="58"/>
      <c r="GT317" s="58"/>
      <c r="GU317" s="58"/>
      <c r="GV317" s="58"/>
      <c r="GW317" s="58"/>
      <c r="GX317" s="58"/>
      <c r="GY317" s="58"/>
      <c r="GZ317" s="58"/>
      <c r="HA317" s="58"/>
      <c r="HB317" s="58"/>
      <c r="HC317" s="58"/>
      <c r="HD317" s="58"/>
      <c r="HE317" s="58"/>
      <c r="HF317" s="58"/>
      <c r="HG317" s="58"/>
      <c r="HH317" s="58"/>
      <c r="HI317" s="58"/>
      <c r="HJ317" s="58"/>
      <c r="HK317" s="58"/>
      <c r="HL317" s="58"/>
      <c r="HM317" s="58"/>
      <c r="HN317" s="58"/>
      <c r="HO317" s="58"/>
      <c r="HP317" s="58"/>
      <c r="HQ317" s="58"/>
      <c r="HR317" s="58"/>
      <c r="HS317" s="58"/>
      <c r="HT317" s="58"/>
      <c r="HU317" s="58"/>
      <c r="HV317" s="58"/>
      <c r="HW317" s="58"/>
      <c r="HX317" s="58"/>
      <c r="HY317" s="58"/>
      <c r="HZ317" s="58"/>
      <c r="IA317" s="58"/>
      <c r="IB317" s="58"/>
      <c r="IC317" s="58"/>
      <c r="ID317" s="58"/>
      <c r="IE317" s="58"/>
      <c r="IF317" s="58"/>
      <c r="IG317" s="58"/>
      <c r="IH317" s="58"/>
      <c r="II317" s="58"/>
      <c r="IJ317" s="58"/>
    </row>
    <row r="318" spans="1:244" s="76" customFormat="1" x14ac:dyDescent="0.25">
      <c r="A318" s="55"/>
      <c r="B318" s="58"/>
      <c r="C318" s="59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  <c r="EV318" s="58"/>
      <c r="EW318" s="58"/>
      <c r="EX318" s="58"/>
      <c r="EY318" s="58"/>
      <c r="EZ318" s="58"/>
      <c r="FA318" s="58"/>
      <c r="FB318" s="58"/>
      <c r="FC318" s="58"/>
      <c r="FD318" s="58"/>
      <c r="FE318" s="58"/>
      <c r="FF318" s="58"/>
      <c r="FG318" s="58"/>
      <c r="FH318" s="58"/>
      <c r="FI318" s="58"/>
      <c r="FJ318" s="58"/>
      <c r="FK318" s="58"/>
      <c r="FL318" s="58"/>
      <c r="FM318" s="58"/>
      <c r="FN318" s="58"/>
      <c r="FO318" s="58"/>
      <c r="FP318" s="58"/>
      <c r="FQ318" s="58"/>
      <c r="FR318" s="58"/>
      <c r="FS318" s="58"/>
      <c r="FT318" s="58"/>
      <c r="FU318" s="58"/>
      <c r="FV318" s="58"/>
      <c r="FW318" s="58"/>
      <c r="FX318" s="58"/>
      <c r="FY318" s="58"/>
      <c r="FZ318" s="58"/>
      <c r="GA318" s="58"/>
      <c r="GB318" s="58"/>
      <c r="GC318" s="58"/>
      <c r="GD318" s="58"/>
      <c r="GE318" s="58"/>
      <c r="GF318" s="58"/>
      <c r="GG318" s="58"/>
      <c r="GH318" s="58"/>
      <c r="GI318" s="58"/>
      <c r="GJ318" s="58"/>
      <c r="GK318" s="58"/>
      <c r="GL318" s="58"/>
      <c r="GM318" s="58"/>
      <c r="GN318" s="58"/>
      <c r="GO318" s="58"/>
      <c r="GP318" s="58"/>
      <c r="GQ318" s="58"/>
      <c r="GR318" s="58"/>
      <c r="GS318" s="58"/>
      <c r="GT318" s="58"/>
      <c r="GU318" s="58"/>
      <c r="GV318" s="58"/>
      <c r="GW318" s="58"/>
      <c r="GX318" s="58"/>
      <c r="GY318" s="58"/>
      <c r="GZ318" s="58"/>
      <c r="HA318" s="58"/>
      <c r="HB318" s="58"/>
      <c r="HC318" s="58"/>
      <c r="HD318" s="58"/>
      <c r="HE318" s="58"/>
      <c r="HF318" s="58"/>
      <c r="HG318" s="58"/>
      <c r="HH318" s="58"/>
      <c r="HI318" s="58"/>
      <c r="HJ318" s="58"/>
      <c r="HK318" s="58"/>
      <c r="HL318" s="58"/>
      <c r="HM318" s="58"/>
      <c r="HN318" s="58"/>
      <c r="HO318" s="58"/>
      <c r="HP318" s="58"/>
      <c r="HQ318" s="58"/>
      <c r="HR318" s="58"/>
      <c r="HS318" s="58"/>
      <c r="HT318" s="58"/>
      <c r="HU318" s="58"/>
      <c r="HV318" s="58"/>
      <c r="HW318" s="58"/>
      <c r="HX318" s="58"/>
      <c r="HY318" s="58"/>
      <c r="HZ318" s="58"/>
      <c r="IA318" s="58"/>
      <c r="IB318" s="58"/>
      <c r="IC318" s="58"/>
      <c r="ID318" s="58"/>
      <c r="IE318" s="58"/>
      <c r="IF318" s="58"/>
      <c r="IG318" s="58"/>
      <c r="IH318" s="58"/>
      <c r="II318" s="58"/>
      <c r="IJ318" s="58"/>
    </row>
    <row r="319" spans="1:244" s="76" customFormat="1" x14ac:dyDescent="0.25">
      <c r="A319" s="55"/>
      <c r="B319" s="58"/>
      <c r="C319" s="59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  <c r="EV319" s="58"/>
      <c r="EW319" s="58"/>
      <c r="EX319" s="58"/>
      <c r="EY319" s="58"/>
      <c r="EZ319" s="58"/>
      <c r="FA319" s="58"/>
      <c r="FB319" s="58"/>
      <c r="FC319" s="58"/>
      <c r="FD319" s="58"/>
      <c r="FE319" s="58"/>
      <c r="FF319" s="58"/>
      <c r="FG319" s="58"/>
      <c r="FH319" s="58"/>
      <c r="FI319" s="58"/>
      <c r="FJ319" s="58"/>
      <c r="FK319" s="58"/>
      <c r="FL319" s="58"/>
      <c r="FM319" s="58"/>
      <c r="FN319" s="58"/>
      <c r="FO319" s="58"/>
      <c r="FP319" s="58"/>
      <c r="FQ319" s="58"/>
      <c r="FR319" s="58"/>
      <c r="FS319" s="58"/>
      <c r="FT319" s="58"/>
      <c r="FU319" s="58"/>
      <c r="FV319" s="58"/>
      <c r="FW319" s="58"/>
      <c r="FX319" s="58"/>
      <c r="FY319" s="58"/>
      <c r="FZ319" s="58"/>
      <c r="GA319" s="58"/>
      <c r="GB319" s="58"/>
      <c r="GC319" s="58"/>
      <c r="GD319" s="58"/>
      <c r="GE319" s="58"/>
      <c r="GF319" s="58"/>
      <c r="GG319" s="58"/>
      <c r="GH319" s="58"/>
      <c r="GI319" s="58"/>
      <c r="GJ319" s="58"/>
      <c r="GK319" s="58"/>
      <c r="GL319" s="58"/>
      <c r="GM319" s="58"/>
      <c r="GN319" s="58"/>
      <c r="GO319" s="58"/>
      <c r="GP319" s="58"/>
      <c r="GQ319" s="58"/>
      <c r="GR319" s="58"/>
      <c r="GS319" s="58"/>
      <c r="GT319" s="58"/>
      <c r="GU319" s="58"/>
      <c r="GV319" s="58"/>
      <c r="GW319" s="58"/>
      <c r="GX319" s="58"/>
      <c r="GY319" s="58"/>
      <c r="GZ319" s="58"/>
      <c r="HA319" s="58"/>
      <c r="HB319" s="58"/>
      <c r="HC319" s="58"/>
      <c r="HD319" s="58"/>
      <c r="HE319" s="58"/>
      <c r="HF319" s="58"/>
      <c r="HG319" s="58"/>
      <c r="HH319" s="58"/>
      <c r="HI319" s="58"/>
      <c r="HJ319" s="58"/>
      <c r="HK319" s="58"/>
      <c r="HL319" s="58"/>
      <c r="HM319" s="58"/>
      <c r="HN319" s="58"/>
      <c r="HO319" s="58"/>
      <c r="HP319" s="58"/>
      <c r="HQ319" s="58"/>
      <c r="HR319" s="58"/>
      <c r="HS319" s="58"/>
      <c r="HT319" s="58"/>
      <c r="HU319" s="58"/>
      <c r="HV319" s="58"/>
      <c r="HW319" s="58"/>
      <c r="HX319" s="58"/>
      <c r="HY319" s="58"/>
      <c r="HZ319" s="58"/>
      <c r="IA319" s="58"/>
      <c r="IB319" s="58"/>
      <c r="IC319" s="58"/>
      <c r="ID319" s="58"/>
      <c r="IE319" s="58"/>
      <c r="IF319" s="58"/>
      <c r="IG319" s="58"/>
      <c r="IH319" s="58"/>
      <c r="II319" s="58"/>
      <c r="IJ319" s="58"/>
    </row>
    <row r="320" spans="1:244" s="76" customFormat="1" x14ac:dyDescent="0.25">
      <c r="A320" s="55"/>
      <c r="B320" s="58"/>
      <c r="C320" s="59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58"/>
      <c r="DV320" s="58"/>
      <c r="DW320" s="58"/>
      <c r="DX320" s="58"/>
      <c r="DY320" s="58"/>
      <c r="DZ320" s="58"/>
      <c r="EA320" s="58"/>
      <c r="EB320" s="58"/>
      <c r="EC320" s="58"/>
      <c r="ED320" s="58"/>
      <c r="EE320" s="58"/>
      <c r="EF320" s="58"/>
      <c r="EG320" s="58"/>
      <c r="EH320" s="58"/>
      <c r="EI320" s="58"/>
      <c r="EJ320" s="58"/>
      <c r="EK320" s="58"/>
      <c r="EL320" s="58"/>
      <c r="EM320" s="58"/>
      <c r="EN320" s="58"/>
      <c r="EO320" s="58"/>
      <c r="EP320" s="58"/>
      <c r="EQ320" s="58"/>
      <c r="ER320" s="58"/>
      <c r="ES320" s="58"/>
      <c r="ET320" s="58"/>
      <c r="EU320" s="58"/>
      <c r="EV320" s="58"/>
      <c r="EW320" s="58"/>
      <c r="EX320" s="58"/>
      <c r="EY320" s="58"/>
      <c r="EZ320" s="58"/>
      <c r="FA320" s="58"/>
      <c r="FB320" s="58"/>
      <c r="FC320" s="58"/>
      <c r="FD320" s="58"/>
      <c r="FE320" s="58"/>
      <c r="FF320" s="58"/>
      <c r="FG320" s="58"/>
      <c r="FH320" s="58"/>
      <c r="FI320" s="58"/>
      <c r="FJ320" s="58"/>
      <c r="FK320" s="58"/>
      <c r="FL320" s="58"/>
      <c r="FM320" s="58"/>
      <c r="FN320" s="58"/>
      <c r="FO320" s="58"/>
      <c r="FP320" s="58"/>
      <c r="FQ320" s="58"/>
      <c r="FR320" s="58"/>
      <c r="FS320" s="58"/>
      <c r="FT320" s="58"/>
      <c r="FU320" s="58"/>
      <c r="FV320" s="58"/>
      <c r="FW320" s="58"/>
      <c r="FX320" s="58"/>
      <c r="FY320" s="58"/>
      <c r="FZ320" s="58"/>
      <c r="GA320" s="58"/>
      <c r="GB320" s="58"/>
      <c r="GC320" s="58"/>
      <c r="GD320" s="58"/>
      <c r="GE320" s="58"/>
      <c r="GF320" s="58"/>
      <c r="GG320" s="58"/>
      <c r="GH320" s="58"/>
      <c r="GI320" s="58"/>
      <c r="GJ320" s="58"/>
      <c r="GK320" s="58"/>
      <c r="GL320" s="58"/>
      <c r="GM320" s="58"/>
      <c r="GN320" s="58"/>
      <c r="GO320" s="58"/>
      <c r="GP320" s="58"/>
      <c r="GQ320" s="58"/>
      <c r="GR320" s="58"/>
      <c r="GS320" s="58"/>
      <c r="GT320" s="58"/>
      <c r="GU320" s="58"/>
      <c r="GV320" s="58"/>
      <c r="GW320" s="58"/>
      <c r="GX320" s="58"/>
      <c r="GY320" s="58"/>
      <c r="GZ320" s="58"/>
      <c r="HA320" s="58"/>
      <c r="HB320" s="58"/>
      <c r="HC320" s="58"/>
      <c r="HD320" s="58"/>
      <c r="HE320" s="58"/>
      <c r="HF320" s="58"/>
      <c r="HG320" s="58"/>
      <c r="HH320" s="58"/>
      <c r="HI320" s="58"/>
      <c r="HJ320" s="58"/>
      <c r="HK320" s="58"/>
      <c r="HL320" s="58"/>
      <c r="HM320" s="58"/>
      <c r="HN320" s="58"/>
      <c r="HO320" s="58"/>
      <c r="HP320" s="58"/>
      <c r="HQ320" s="58"/>
      <c r="HR320" s="58"/>
      <c r="HS320" s="58"/>
      <c r="HT320" s="58"/>
      <c r="HU320" s="58"/>
      <c r="HV320" s="58"/>
      <c r="HW320" s="58"/>
      <c r="HX320" s="58"/>
      <c r="HY320" s="58"/>
      <c r="HZ320" s="58"/>
      <c r="IA320" s="58"/>
      <c r="IB320" s="58"/>
      <c r="IC320" s="58"/>
      <c r="ID320" s="58"/>
      <c r="IE320" s="58"/>
      <c r="IF320" s="58"/>
      <c r="IG320" s="58"/>
      <c r="IH320" s="58"/>
      <c r="II320" s="58"/>
      <c r="IJ320" s="58"/>
    </row>
    <row r="321" spans="1:244" s="76" customFormat="1" x14ac:dyDescent="0.25">
      <c r="A321" s="55"/>
      <c r="B321" s="58"/>
      <c r="C321" s="59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  <c r="EV321" s="58"/>
      <c r="EW321" s="58"/>
      <c r="EX321" s="58"/>
      <c r="EY321" s="58"/>
      <c r="EZ321" s="58"/>
      <c r="FA321" s="58"/>
      <c r="FB321" s="58"/>
      <c r="FC321" s="58"/>
      <c r="FD321" s="58"/>
      <c r="FE321" s="58"/>
      <c r="FF321" s="58"/>
      <c r="FG321" s="58"/>
      <c r="FH321" s="58"/>
      <c r="FI321" s="58"/>
      <c r="FJ321" s="58"/>
      <c r="FK321" s="58"/>
      <c r="FL321" s="58"/>
      <c r="FM321" s="58"/>
      <c r="FN321" s="58"/>
      <c r="FO321" s="58"/>
      <c r="FP321" s="58"/>
      <c r="FQ321" s="58"/>
      <c r="FR321" s="58"/>
      <c r="FS321" s="58"/>
      <c r="FT321" s="58"/>
      <c r="FU321" s="58"/>
      <c r="FV321" s="58"/>
      <c r="FW321" s="58"/>
      <c r="FX321" s="58"/>
      <c r="FY321" s="58"/>
      <c r="FZ321" s="58"/>
      <c r="GA321" s="58"/>
      <c r="GB321" s="58"/>
      <c r="GC321" s="58"/>
      <c r="GD321" s="58"/>
      <c r="GE321" s="58"/>
      <c r="GF321" s="58"/>
      <c r="GG321" s="58"/>
      <c r="GH321" s="58"/>
      <c r="GI321" s="58"/>
      <c r="GJ321" s="58"/>
      <c r="GK321" s="58"/>
      <c r="GL321" s="58"/>
      <c r="GM321" s="58"/>
      <c r="GN321" s="58"/>
      <c r="GO321" s="58"/>
      <c r="GP321" s="58"/>
      <c r="GQ321" s="58"/>
      <c r="GR321" s="58"/>
      <c r="GS321" s="58"/>
      <c r="GT321" s="58"/>
      <c r="GU321" s="58"/>
      <c r="GV321" s="58"/>
      <c r="GW321" s="58"/>
      <c r="GX321" s="58"/>
      <c r="GY321" s="58"/>
      <c r="GZ321" s="58"/>
      <c r="HA321" s="58"/>
      <c r="HB321" s="58"/>
      <c r="HC321" s="58"/>
      <c r="HD321" s="58"/>
      <c r="HE321" s="58"/>
      <c r="HF321" s="58"/>
      <c r="HG321" s="58"/>
      <c r="HH321" s="58"/>
      <c r="HI321" s="58"/>
      <c r="HJ321" s="58"/>
      <c r="HK321" s="58"/>
      <c r="HL321" s="58"/>
      <c r="HM321" s="58"/>
      <c r="HN321" s="58"/>
      <c r="HO321" s="58"/>
      <c r="HP321" s="58"/>
      <c r="HQ321" s="58"/>
      <c r="HR321" s="58"/>
      <c r="HS321" s="58"/>
      <c r="HT321" s="58"/>
      <c r="HU321" s="58"/>
      <c r="HV321" s="58"/>
      <c r="HW321" s="58"/>
      <c r="HX321" s="58"/>
      <c r="HY321" s="58"/>
      <c r="HZ321" s="58"/>
      <c r="IA321" s="58"/>
      <c r="IB321" s="58"/>
      <c r="IC321" s="58"/>
      <c r="ID321" s="58"/>
      <c r="IE321" s="58"/>
      <c r="IF321" s="58"/>
      <c r="IG321" s="58"/>
      <c r="IH321" s="58"/>
      <c r="II321" s="58"/>
      <c r="IJ321" s="58"/>
    </row>
    <row r="322" spans="1:244" s="76" customFormat="1" x14ac:dyDescent="0.25">
      <c r="A322" s="55"/>
      <c r="B322" s="58"/>
      <c r="C322" s="59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  <c r="EV322" s="58"/>
      <c r="EW322" s="58"/>
      <c r="EX322" s="58"/>
      <c r="EY322" s="58"/>
      <c r="EZ322" s="58"/>
      <c r="FA322" s="58"/>
      <c r="FB322" s="58"/>
      <c r="FC322" s="58"/>
      <c r="FD322" s="58"/>
      <c r="FE322" s="58"/>
      <c r="FF322" s="58"/>
      <c r="FG322" s="58"/>
      <c r="FH322" s="58"/>
      <c r="FI322" s="58"/>
      <c r="FJ322" s="58"/>
      <c r="FK322" s="58"/>
      <c r="FL322" s="58"/>
      <c r="FM322" s="58"/>
      <c r="FN322" s="58"/>
      <c r="FO322" s="58"/>
      <c r="FP322" s="58"/>
      <c r="FQ322" s="58"/>
      <c r="FR322" s="58"/>
      <c r="FS322" s="58"/>
      <c r="FT322" s="58"/>
      <c r="FU322" s="58"/>
      <c r="FV322" s="58"/>
      <c r="FW322" s="58"/>
      <c r="FX322" s="58"/>
      <c r="FY322" s="58"/>
      <c r="FZ322" s="58"/>
      <c r="GA322" s="58"/>
      <c r="GB322" s="58"/>
      <c r="GC322" s="58"/>
      <c r="GD322" s="58"/>
      <c r="GE322" s="58"/>
      <c r="GF322" s="58"/>
      <c r="GG322" s="58"/>
      <c r="GH322" s="58"/>
      <c r="GI322" s="58"/>
      <c r="GJ322" s="58"/>
      <c r="GK322" s="58"/>
      <c r="GL322" s="58"/>
      <c r="GM322" s="58"/>
      <c r="GN322" s="58"/>
      <c r="GO322" s="58"/>
      <c r="GP322" s="58"/>
      <c r="GQ322" s="58"/>
      <c r="GR322" s="58"/>
      <c r="GS322" s="58"/>
      <c r="GT322" s="58"/>
      <c r="GU322" s="58"/>
      <c r="GV322" s="58"/>
      <c r="GW322" s="58"/>
      <c r="GX322" s="58"/>
      <c r="GY322" s="58"/>
      <c r="GZ322" s="58"/>
      <c r="HA322" s="58"/>
      <c r="HB322" s="58"/>
      <c r="HC322" s="58"/>
      <c r="HD322" s="58"/>
      <c r="HE322" s="58"/>
      <c r="HF322" s="58"/>
      <c r="HG322" s="58"/>
      <c r="HH322" s="58"/>
      <c r="HI322" s="58"/>
      <c r="HJ322" s="58"/>
      <c r="HK322" s="58"/>
      <c r="HL322" s="58"/>
      <c r="HM322" s="58"/>
      <c r="HN322" s="58"/>
      <c r="HO322" s="58"/>
      <c r="HP322" s="58"/>
      <c r="HQ322" s="58"/>
      <c r="HR322" s="58"/>
      <c r="HS322" s="58"/>
      <c r="HT322" s="58"/>
      <c r="HU322" s="58"/>
      <c r="HV322" s="58"/>
      <c r="HW322" s="58"/>
      <c r="HX322" s="58"/>
      <c r="HY322" s="58"/>
      <c r="HZ322" s="58"/>
      <c r="IA322" s="58"/>
      <c r="IB322" s="58"/>
      <c r="IC322" s="58"/>
      <c r="ID322" s="58"/>
      <c r="IE322" s="58"/>
      <c r="IF322" s="58"/>
      <c r="IG322" s="58"/>
      <c r="IH322" s="58"/>
      <c r="II322" s="58"/>
      <c r="IJ322" s="58"/>
    </row>
    <row r="323" spans="1:244" s="76" customFormat="1" x14ac:dyDescent="0.25">
      <c r="A323" s="55"/>
      <c r="B323" s="58"/>
      <c r="C323" s="59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  <c r="EV323" s="58"/>
      <c r="EW323" s="58"/>
      <c r="EX323" s="58"/>
      <c r="EY323" s="58"/>
      <c r="EZ323" s="58"/>
      <c r="FA323" s="58"/>
      <c r="FB323" s="58"/>
      <c r="FC323" s="58"/>
      <c r="FD323" s="58"/>
      <c r="FE323" s="58"/>
      <c r="FF323" s="58"/>
      <c r="FG323" s="58"/>
      <c r="FH323" s="58"/>
      <c r="FI323" s="58"/>
      <c r="FJ323" s="58"/>
      <c r="FK323" s="58"/>
      <c r="FL323" s="58"/>
      <c r="FM323" s="58"/>
      <c r="FN323" s="58"/>
      <c r="FO323" s="58"/>
      <c r="FP323" s="58"/>
      <c r="FQ323" s="58"/>
      <c r="FR323" s="58"/>
      <c r="FS323" s="58"/>
      <c r="FT323" s="58"/>
      <c r="FU323" s="58"/>
      <c r="FV323" s="58"/>
      <c r="FW323" s="58"/>
      <c r="FX323" s="58"/>
      <c r="FY323" s="58"/>
      <c r="FZ323" s="58"/>
      <c r="GA323" s="58"/>
      <c r="GB323" s="58"/>
      <c r="GC323" s="58"/>
      <c r="GD323" s="58"/>
      <c r="GE323" s="58"/>
      <c r="GF323" s="58"/>
      <c r="GG323" s="58"/>
      <c r="GH323" s="58"/>
      <c r="GI323" s="58"/>
      <c r="GJ323" s="58"/>
      <c r="GK323" s="58"/>
      <c r="GL323" s="58"/>
      <c r="GM323" s="58"/>
      <c r="GN323" s="58"/>
      <c r="GO323" s="58"/>
      <c r="GP323" s="58"/>
      <c r="GQ323" s="58"/>
      <c r="GR323" s="58"/>
      <c r="GS323" s="58"/>
      <c r="GT323" s="58"/>
      <c r="GU323" s="58"/>
      <c r="GV323" s="58"/>
      <c r="GW323" s="58"/>
      <c r="GX323" s="58"/>
      <c r="GY323" s="58"/>
      <c r="GZ323" s="58"/>
      <c r="HA323" s="58"/>
      <c r="HB323" s="58"/>
      <c r="HC323" s="58"/>
      <c r="HD323" s="58"/>
      <c r="HE323" s="58"/>
      <c r="HF323" s="58"/>
      <c r="HG323" s="58"/>
      <c r="HH323" s="58"/>
      <c r="HI323" s="58"/>
      <c r="HJ323" s="58"/>
      <c r="HK323" s="58"/>
      <c r="HL323" s="58"/>
      <c r="HM323" s="58"/>
      <c r="HN323" s="58"/>
      <c r="HO323" s="58"/>
      <c r="HP323" s="58"/>
      <c r="HQ323" s="58"/>
      <c r="HR323" s="58"/>
      <c r="HS323" s="58"/>
      <c r="HT323" s="58"/>
      <c r="HU323" s="58"/>
      <c r="HV323" s="58"/>
      <c r="HW323" s="58"/>
      <c r="HX323" s="58"/>
      <c r="HY323" s="58"/>
      <c r="HZ323" s="58"/>
      <c r="IA323" s="58"/>
      <c r="IB323" s="58"/>
      <c r="IC323" s="58"/>
      <c r="ID323" s="58"/>
      <c r="IE323" s="58"/>
      <c r="IF323" s="58"/>
      <c r="IG323" s="58"/>
      <c r="IH323" s="58"/>
      <c r="II323" s="58"/>
      <c r="IJ323" s="58"/>
    </row>
    <row r="324" spans="1:244" s="76" customFormat="1" x14ac:dyDescent="0.25">
      <c r="A324" s="55"/>
      <c r="B324" s="58"/>
      <c r="C324" s="59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8"/>
      <c r="GA324" s="58"/>
      <c r="GB324" s="58"/>
      <c r="GC324" s="58"/>
      <c r="GD324" s="58"/>
      <c r="GE324" s="58"/>
      <c r="GF324" s="58"/>
      <c r="GG324" s="58"/>
      <c r="GH324" s="58"/>
      <c r="GI324" s="58"/>
      <c r="GJ324" s="58"/>
      <c r="GK324" s="58"/>
      <c r="GL324" s="58"/>
      <c r="GM324" s="58"/>
      <c r="GN324" s="58"/>
      <c r="GO324" s="58"/>
      <c r="GP324" s="58"/>
      <c r="GQ324" s="58"/>
      <c r="GR324" s="58"/>
      <c r="GS324" s="58"/>
      <c r="GT324" s="58"/>
      <c r="GU324" s="58"/>
      <c r="GV324" s="58"/>
      <c r="GW324" s="58"/>
      <c r="GX324" s="58"/>
      <c r="GY324" s="58"/>
      <c r="GZ324" s="58"/>
      <c r="HA324" s="58"/>
      <c r="HB324" s="58"/>
      <c r="HC324" s="58"/>
      <c r="HD324" s="58"/>
      <c r="HE324" s="58"/>
      <c r="HF324" s="58"/>
      <c r="HG324" s="58"/>
      <c r="HH324" s="58"/>
      <c r="HI324" s="58"/>
      <c r="HJ324" s="58"/>
      <c r="HK324" s="58"/>
      <c r="HL324" s="58"/>
      <c r="HM324" s="58"/>
      <c r="HN324" s="58"/>
      <c r="HO324" s="58"/>
      <c r="HP324" s="58"/>
      <c r="HQ324" s="58"/>
      <c r="HR324" s="58"/>
      <c r="HS324" s="58"/>
      <c r="HT324" s="58"/>
      <c r="HU324" s="58"/>
      <c r="HV324" s="58"/>
      <c r="HW324" s="58"/>
      <c r="HX324" s="58"/>
      <c r="HY324" s="58"/>
      <c r="HZ324" s="58"/>
      <c r="IA324" s="58"/>
      <c r="IB324" s="58"/>
      <c r="IC324" s="58"/>
      <c r="ID324" s="58"/>
      <c r="IE324" s="58"/>
      <c r="IF324" s="58"/>
      <c r="IG324" s="58"/>
      <c r="IH324" s="58"/>
      <c r="II324" s="58"/>
      <c r="IJ324" s="58"/>
    </row>
    <row r="325" spans="1:244" s="76" customFormat="1" x14ac:dyDescent="0.25">
      <c r="A325" s="55"/>
      <c r="B325" s="58"/>
      <c r="C325" s="59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  <c r="GL325" s="58"/>
      <c r="GM325" s="58"/>
      <c r="GN325" s="58"/>
      <c r="GO325" s="58"/>
      <c r="GP325" s="58"/>
      <c r="GQ325" s="58"/>
      <c r="GR325" s="58"/>
      <c r="GS325" s="58"/>
      <c r="GT325" s="58"/>
      <c r="GU325" s="58"/>
      <c r="GV325" s="58"/>
      <c r="GW325" s="58"/>
      <c r="GX325" s="58"/>
      <c r="GY325" s="58"/>
      <c r="GZ325" s="58"/>
      <c r="HA325" s="58"/>
      <c r="HB325" s="58"/>
      <c r="HC325" s="58"/>
      <c r="HD325" s="58"/>
      <c r="HE325" s="58"/>
      <c r="HF325" s="58"/>
      <c r="HG325" s="58"/>
      <c r="HH325" s="58"/>
      <c r="HI325" s="58"/>
      <c r="HJ325" s="58"/>
      <c r="HK325" s="58"/>
      <c r="HL325" s="58"/>
      <c r="HM325" s="58"/>
      <c r="HN325" s="58"/>
      <c r="HO325" s="58"/>
      <c r="HP325" s="58"/>
      <c r="HQ325" s="58"/>
      <c r="HR325" s="58"/>
      <c r="HS325" s="58"/>
      <c r="HT325" s="58"/>
      <c r="HU325" s="58"/>
      <c r="HV325" s="58"/>
      <c r="HW325" s="58"/>
      <c r="HX325" s="58"/>
      <c r="HY325" s="58"/>
      <c r="HZ325" s="58"/>
      <c r="IA325" s="58"/>
      <c r="IB325" s="58"/>
      <c r="IC325" s="58"/>
      <c r="ID325" s="58"/>
      <c r="IE325" s="58"/>
      <c r="IF325" s="58"/>
      <c r="IG325" s="58"/>
      <c r="IH325" s="58"/>
      <c r="II325" s="58"/>
      <c r="IJ325" s="58"/>
    </row>
    <row r="326" spans="1:244" s="76" customFormat="1" x14ac:dyDescent="0.25">
      <c r="A326" s="55"/>
      <c r="B326" s="58"/>
      <c r="C326" s="59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  <c r="DU326" s="58"/>
      <c r="DV326" s="58"/>
      <c r="DW326" s="58"/>
      <c r="DX326" s="58"/>
      <c r="DY326" s="58"/>
      <c r="DZ326" s="58"/>
      <c r="EA326" s="58"/>
      <c r="EB326" s="58"/>
      <c r="EC326" s="58"/>
      <c r="ED326" s="58"/>
      <c r="EE326" s="58"/>
      <c r="EF326" s="58"/>
      <c r="EG326" s="58"/>
      <c r="EH326" s="58"/>
      <c r="EI326" s="58"/>
      <c r="EJ326" s="58"/>
      <c r="EK326" s="58"/>
      <c r="EL326" s="58"/>
      <c r="EM326" s="58"/>
      <c r="EN326" s="58"/>
      <c r="EO326" s="58"/>
      <c r="EP326" s="58"/>
      <c r="EQ326" s="58"/>
      <c r="ER326" s="58"/>
      <c r="ES326" s="58"/>
      <c r="ET326" s="58"/>
      <c r="EU326" s="58"/>
      <c r="EV326" s="58"/>
      <c r="EW326" s="58"/>
      <c r="EX326" s="58"/>
      <c r="EY326" s="58"/>
      <c r="EZ326" s="58"/>
      <c r="FA326" s="58"/>
      <c r="FB326" s="58"/>
      <c r="FC326" s="58"/>
      <c r="FD326" s="58"/>
      <c r="FE326" s="58"/>
      <c r="FF326" s="58"/>
      <c r="FG326" s="58"/>
      <c r="FH326" s="58"/>
      <c r="FI326" s="58"/>
      <c r="FJ326" s="58"/>
      <c r="FK326" s="58"/>
      <c r="FL326" s="58"/>
      <c r="FM326" s="58"/>
      <c r="FN326" s="58"/>
      <c r="FO326" s="58"/>
      <c r="FP326" s="58"/>
      <c r="FQ326" s="58"/>
      <c r="FR326" s="58"/>
      <c r="FS326" s="58"/>
      <c r="FT326" s="58"/>
      <c r="FU326" s="58"/>
      <c r="FV326" s="58"/>
      <c r="FW326" s="58"/>
      <c r="FX326" s="58"/>
      <c r="FY326" s="58"/>
      <c r="FZ326" s="58"/>
      <c r="GA326" s="58"/>
      <c r="GB326" s="58"/>
      <c r="GC326" s="58"/>
      <c r="GD326" s="58"/>
      <c r="GE326" s="58"/>
      <c r="GF326" s="58"/>
      <c r="GG326" s="58"/>
      <c r="GH326" s="58"/>
      <c r="GI326" s="58"/>
      <c r="GJ326" s="58"/>
      <c r="GK326" s="58"/>
      <c r="GL326" s="58"/>
      <c r="GM326" s="58"/>
      <c r="GN326" s="58"/>
      <c r="GO326" s="58"/>
      <c r="GP326" s="58"/>
      <c r="GQ326" s="58"/>
      <c r="GR326" s="58"/>
      <c r="GS326" s="58"/>
      <c r="GT326" s="58"/>
      <c r="GU326" s="58"/>
      <c r="GV326" s="58"/>
      <c r="GW326" s="58"/>
      <c r="GX326" s="58"/>
      <c r="GY326" s="58"/>
      <c r="GZ326" s="58"/>
      <c r="HA326" s="58"/>
      <c r="HB326" s="58"/>
      <c r="HC326" s="58"/>
      <c r="HD326" s="58"/>
      <c r="HE326" s="58"/>
      <c r="HF326" s="58"/>
      <c r="HG326" s="58"/>
      <c r="HH326" s="58"/>
      <c r="HI326" s="58"/>
      <c r="HJ326" s="58"/>
      <c r="HK326" s="58"/>
      <c r="HL326" s="58"/>
      <c r="HM326" s="58"/>
      <c r="HN326" s="58"/>
      <c r="HO326" s="58"/>
      <c r="HP326" s="58"/>
      <c r="HQ326" s="58"/>
      <c r="HR326" s="58"/>
      <c r="HS326" s="58"/>
      <c r="HT326" s="58"/>
      <c r="HU326" s="58"/>
      <c r="HV326" s="58"/>
      <c r="HW326" s="58"/>
      <c r="HX326" s="58"/>
      <c r="HY326" s="58"/>
      <c r="HZ326" s="58"/>
      <c r="IA326" s="58"/>
      <c r="IB326" s="58"/>
      <c r="IC326" s="58"/>
      <c r="ID326" s="58"/>
      <c r="IE326" s="58"/>
      <c r="IF326" s="58"/>
      <c r="IG326" s="58"/>
      <c r="IH326" s="58"/>
      <c r="II326" s="58"/>
      <c r="IJ326" s="58"/>
    </row>
    <row r="327" spans="1:244" s="76" customFormat="1" x14ac:dyDescent="0.25">
      <c r="A327" s="55"/>
      <c r="B327" s="58"/>
      <c r="C327" s="59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  <c r="DL327" s="58"/>
      <c r="DM327" s="58"/>
      <c r="DN327" s="58"/>
      <c r="DO327" s="58"/>
      <c r="DP327" s="58"/>
      <c r="DQ327" s="58"/>
      <c r="DR327" s="58"/>
      <c r="DS327" s="58"/>
      <c r="DT327" s="58"/>
      <c r="DU327" s="58"/>
      <c r="DV327" s="58"/>
      <c r="DW327" s="58"/>
      <c r="DX327" s="58"/>
      <c r="DY327" s="58"/>
      <c r="DZ327" s="58"/>
      <c r="EA327" s="58"/>
      <c r="EB327" s="58"/>
      <c r="EC327" s="58"/>
      <c r="ED327" s="58"/>
      <c r="EE327" s="58"/>
      <c r="EF327" s="58"/>
      <c r="EG327" s="58"/>
      <c r="EH327" s="58"/>
      <c r="EI327" s="58"/>
      <c r="EJ327" s="58"/>
      <c r="EK327" s="58"/>
      <c r="EL327" s="58"/>
      <c r="EM327" s="58"/>
      <c r="EN327" s="58"/>
      <c r="EO327" s="58"/>
      <c r="EP327" s="58"/>
      <c r="EQ327" s="58"/>
      <c r="ER327" s="58"/>
      <c r="ES327" s="58"/>
      <c r="ET327" s="58"/>
      <c r="EU327" s="58"/>
      <c r="EV327" s="58"/>
      <c r="EW327" s="58"/>
      <c r="EX327" s="58"/>
      <c r="EY327" s="58"/>
      <c r="EZ327" s="58"/>
      <c r="FA327" s="58"/>
      <c r="FB327" s="58"/>
      <c r="FC327" s="58"/>
      <c r="FD327" s="58"/>
      <c r="FE327" s="58"/>
      <c r="FF327" s="58"/>
      <c r="FG327" s="58"/>
      <c r="FH327" s="58"/>
      <c r="FI327" s="58"/>
      <c r="FJ327" s="58"/>
      <c r="FK327" s="58"/>
      <c r="FL327" s="58"/>
      <c r="FM327" s="58"/>
      <c r="FN327" s="58"/>
      <c r="FO327" s="58"/>
      <c r="FP327" s="58"/>
      <c r="FQ327" s="58"/>
      <c r="FR327" s="58"/>
      <c r="FS327" s="58"/>
      <c r="FT327" s="58"/>
      <c r="FU327" s="58"/>
      <c r="FV327" s="58"/>
      <c r="FW327" s="58"/>
      <c r="FX327" s="58"/>
      <c r="FY327" s="58"/>
      <c r="FZ327" s="58"/>
      <c r="GA327" s="58"/>
      <c r="GB327" s="58"/>
      <c r="GC327" s="58"/>
      <c r="GD327" s="58"/>
      <c r="GE327" s="58"/>
      <c r="GF327" s="58"/>
      <c r="GG327" s="58"/>
      <c r="GH327" s="58"/>
      <c r="GI327" s="58"/>
      <c r="GJ327" s="58"/>
      <c r="GK327" s="58"/>
      <c r="GL327" s="58"/>
      <c r="GM327" s="58"/>
      <c r="GN327" s="58"/>
      <c r="GO327" s="58"/>
      <c r="GP327" s="58"/>
      <c r="GQ327" s="58"/>
      <c r="GR327" s="58"/>
      <c r="GS327" s="58"/>
      <c r="GT327" s="58"/>
      <c r="GU327" s="58"/>
      <c r="GV327" s="58"/>
      <c r="GW327" s="58"/>
      <c r="GX327" s="58"/>
      <c r="GY327" s="58"/>
      <c r="GZ327" s="58"/>
      <c r="HA327" s="58"/>
      <c r="HB327" s="58"/>
      <c r="HC327" s="58"/>
      <c r="HD327" s="58"/>
      <c r="HE327" s="58"/>
      <c r="HF327" s="58"/>
      <c r="HG327" s="58"/>
      <c r="HH327" s="58"/>
      <c r="HI327" s="58"/>
      <c r="HJ327" s="58"/>
      <c r="HK327" s="58"/>
      <c r="HL327" s="58"/>
      <c r="HM327" s="58"/>
      <c r="HN327" s="58"/>
      <c r="HO327" s="58"/>
      <c r="HP327" s="58"/>
      <c r="HQ327" s="58"/>
      <c r="HR327" s="58"/>
      <c r="HS327" s="58"/>
      <c r="HT327" s="58"/>
      <c r="HU327" s="58"/>
      <c r="HV327" s="58"/>
      <c r="HW327" s="58"/>
      <c r="HX327" s="58"/>
      <c r="HY327" s="58"/>
      <c r="HZ327" s="58"/>
      <c r="IA327" s="58"/>
      <c r="IB327" s="58"/>
      <c r="IC327" s="58"/>
      <c r="ID327" s="58"/>
      <c r="IE327" s="58"/>
      <c r="IF327" s="58"/>
      <c r="IG327" s="58"/>
      <c r="IH327" s="58"/>
      <c r="II327" s="58"/>
      <c r="IJ327" s="58"/>
    </row>
    <row r="328" spans="1:244" s="76" customFormat="1" x14ac:dyDescent="0.25">
      <c r="A328" s="55"/>
      <c r="B328" s="58"/>
      <c r="C328" s="59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/>
      <c r="EJ328" s="58"/>
      <c r="EK328" s="58"/>
      <c r="EL328" s="58"/>
      <c r="EM328" s="58"/>
      <c r="EN328" s="58"/>
      <c r="EO328" s="58"/>
      <c r="EP328" s="58"/>
      <c r="EQ328" s="58"/>
      <c r="ER328" s="58"/>
      <c r="ES328" s="58"/>
      <c r="ET328" s="58"/>
      <c r="EU328" s="58"/>
      <c r="EV328" s="58"/>
      <c r="EW328" s="58"/>
      <c r="EX328" s="58"/>
      <c r="EY328" s="58"/>
      <c r="EZ328" s="58"/>
      <c r="FA328" s="58"/>
      <c r="FB328" s="58"/>
      <c r="FC328" s="58"/>
      <c r="FD328" s="58"/>
      <c r="FE328" s="58"/>
      <c r="FF328" s="58"/>
      <c r="FG328" s="58"/>
      <c r="FH328" s="58"/>
      <c r="FI328" s="58"/>
      <c r="FJ328" s="58"/>
      <c r="FK328" s="58"/>
      <c r="FL328" s="58"/>
      <c r="FM328" s="58"/>
      <c r="FN328" s="58"/>
      <c r="FO328" s="58"/>
      <c r="FP328" s="58"/>
      <c r="FQ328" s="58"/>
      <c r="FR328" s="58"/>
      <c r="FS328" s="58"/>
      <c r="FT328" s="58"/>
      <c r="FU328" s="58"/>
      <c r="FV328" s="58"/>
      <c r="FW328" s="58"/>
      <c r="FX328" s="58"/>
      <c r="FY328" s="58"/>
      <c r="FZ328" s="58"/>
      <c r="GA328" s="58"/>
      <c r="GB328" s="58"/>
      <c r="GC328" s="58"/>
      <c r="GD328" s="58"/>
      <c r="GE328" s="58"/>
      <c r="GF328" s="58"/>
      <c r="GG328" s="58"/>
      <c r="GH328" s="58"/>
      <c r="GI328" s="58"/>
      <c r="GJ328" s="58"/>
      <c r="GK328" s="58"/>
      <c r="GL328" s="58"/>
      <c r="GM328" s="58"/>
      <c r="GN328" s="58"/>
      <c r="GO328" s="58"/>
      <c r="GP328" s="58"/>
      <c r="GQ328" s="58"/>
      <c r="GR328" s="58"/>
      <c r="GS328" s="58"/>
      <c r="GT328" s="58"/>
      <c r="GU328" s="58"/>
      <c r="GV328" s="58"/>
      <c r="GW328" s="58"/>
      <c r="GX328" s="58"/>
      <c r="GY328" s="58"/>
      <c r="GZ328" s="58"/>
      <c r="HA328" s="58"/>
      <c r="HB328" s="58"/>
      <c r="HC328" s="58"/>
      <c r="HD328" s="58"/>
      <c r="HE328" s="58"/>
      <c r="HF328" s="58"/>
      <c r="HG328" s="58"/>
      <c r="HH328" s="58"/>
      <c r="HI328" s="58"/>
      <c r="HJ328" s="58"/>
      <c r="HK328" s="58"/>
      <c r="HL328" s="58"/>
      <c r="HM328" s="58"/>
      <c r="HN328" s="58"/>
      <c r="HO328" s="58"/>
      <c r="HP328" s="58"/>
      <c r="HQ328" s="58"/>
      <c r="HR328" s="58"/>
      <c r="HS328" s="58"/>
      <c r="HT328" s="58"/>
      <c r="HU328" s="58"/>
      <c r="HV328" s="58"/>
      <c r="HW328" s="58"/>
      <c r="HX328" s="58"/>
      <c r="HY328" s="58"/>
      <c r="HZ328" s="58"/>
      <c r="IA328" s="58"/>
      <c r="IB328" s="58"/>
      <c r="IC328" s="58"/>
      <c r="ID328" s="58"/>
      <c r="IE328" s="58"/>
      <c r="IF328" s="58"/>
      <c r="IG328" s="58"/>
      <c r="IH328" s="58"/>
      <c r="II328" s="58"/>
      <c r="IJ328" s="58"/>
    </row>
    <row r="329" spans="1:244" s="76" customFormat="1" x14ac:dyDescent="0.25">
      <c r="A329" s="55"/>
      <c r="B329" s="58"/>
      <c r="C329" s="59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  <c r="DU329" s="58"/>
      <c r="DV329" s="58"/>
      <c r="DW329" s="58"/>
      <c r="DX329" s="58"/>
      <c r="DY329" s="58"/>
      <c r="DZ329" s="58"/>
      <c r="EA329" s="58"/>
      <c r="EB329" s="58"/>
      <c r="EC329" s="58"/>
      <c r="ED329" s="58"/>
      <c r="EE329" s="58"/>
      <c r="EF329" s="58"/>
      <c r="EG329" s="58"/>
      <c r="EH329" s="58"/>
      <c r="EI329" s="58"/>
      <c r="EJ329" s="58"/>
      <c r="EK329" s="58"/>
      <c r="EL329" s="58"/>
      <c r="EM329" s="58"/>
      <c r="EN329" s="58"/>
      <c r="EO329" s="58"/>
      <c r="EP329" s="58"/>
      <c r="EQ329" s="58"/>
      <c r="ER329" s="58"/>
      <c r="ES329" s="58"/>
      <c r="ET329" s="58"/>
      <c r="EU329" s="58"/>
      <c r="EV329" s="58"/>
      <c r="EW329" s="58"/>
      <c r="EX329" s="58"/>
      <c r="EY329" s="58"/>
      <c r="EZ329" s="58"/>
      <c r="FA329" s="58"/>
      <c r="FB329" s="58"/>
      <c r="FC329" s="58"/>
      <c r="FD329" s="58"/>
      <c r="FE329" s="58"/>
      <c r="FF329" s="58"/>
      <c r="FG329" s="58"/>
      <c r="FH329" s="58"/>
      <c r="FI329" s="58"/>
      <c r="FJ329" s="58"/>
      <c r="FK329" s="58"/>
      <c r="FL329" s="58"/>
      <c r="FM329" s="58"/>
      <c r="FN329" s="58"/>
      <c r="FO329" s="58"/>
      <c r="FP329" s="58"/>
      <c r="FQ329" s="58"/>
      <c r="FR329" s="58"/>
      <c r="FS329" s="58"/>
      <c r="FT329" s="58"/>
      <c r="FU329" s="58"/>
      <c r="FV329" s="58"/>
      <c r="FW329" s="58"/>
      <c r="FX329" s="58"/>
      <c r="FY329" s="58"/>
      <c r="FZ329" s="58"/>
      <c r="GA329" s="58"/>
      <c r="GB329" s="58"/>
      <c r="GC329" s="58"/>
      <c r="GD329" s="58"/>
      <c r="GE329" s="58"/>
      <c r="GF329" s="58"/>
      <c r="GG329" s="58"/>
      <c r="GH329" s="58"/>
      <c r="GI329" s="58"/>
      <c r="GJ329" s="58"/>
      <c r="GK329" s="58"/>
      <c r="GL329" s="58"/>
      <c r="GM329" s="58"/>
      <c r="GN329" s="58"/>
      <c r="GO329" s="58"/>
      <c r="GP329" s="58"/>
      <c r="GQ329" s="58"/>
      <c r="GR329" s="58"/>
      <c r="GS329" s="58"/>
      <c r="GT329" s="58"/>
      <c r="GU329" s="58"/>
      <c r="GV329" s="58"/>
      <c r="GW329" s="58"/>
      <c r="GX329" s="58"/>
      <c r="GY329" s="58"/>
      <c r="GZ329" s="58"/>
      <c r="HA329" s="58"/>
      <c r="HB329" s="58"/>
      <c r="HC329" s="58"/>
      <c r="HD329" s="58"/>
      <c r="HE329" s="58"/>
      <c r="HF329" s="58"/>
      <c r="HG329" s="58"/>
      <c r="HH329" s="58"/>
      <c r="HI329" s="58"/>
      <c r="HJ329" s="58"/>
      <c r="HK329" s="58"/>
      <c r="HL329" s="58"/>
      <c r="HM329" s="58"/>
      <c r="HN329" s="58"/>
      <c r="HO329" s="58"/>
      <c r="HP329" s="58"/>
      <c r="HQ329" s="58"/>
      <c r="HR329" s="58"/>
      <c r="HS329" s="58"/>
      <c r="HT329" s="58"/>
      <c r="HU329" s="58"/>
      <c r="HV329" s="58"/>
      <c r="HW329" s="58"/>
      <c r="HX329" s="58"/>
      <c r="HY329" s="58"/>
      <c r="HZ329" s="58"/>
      <c r="IA329" s="58"/>
      <c r="IB329" s="58"/>
      <c r="IC329" s="58"/>
      <c r="ID329" s="58"/>
      <c r="IE329" s="58"/>
      <c r="IF329" s="58"/>
      <c r="IG329" s="58"/>
      <c r="IH329" s="58"/>
      <c r="II329" s="58"/>
      <c r="IJ329" s="58"/>
    </row>
    <row r="330" spans="1:244" s="76" customFormat="1" x14ac:dyDescent="0.25">
      <c r="A330" s="55"/>
      <c r="B330" s="58"/>
      <c r="C330" s="59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  <c r="EV330" s="58"/>
      <c r="EW330" s="58"/>
      <c r="EX330" s="58"/>
      <c r="EY330" s="58"/>
      <c r="EZ330" s="58"/>
      <c r="FA330" s="58"/>
      <c r="FB330" s="58"/>
      <c r="FC330" s="58"/>
      <c r="FD330" s="58"/>
      <c r="FE330" s="58"/>
      <c r="FF330" s="58"/>
      <c r="FG330" s="58"/>
      <c r="FH330" s="58"/>
      <c r="FI330" s="58"/>
      <c r="FJ330" s="58"/>
      <c r="FK330" s="58"/>
      <c r="FL330" s="58"/>
      <c r="FM330" s="58"/>
      <c r="FN330" s="58"/>
      <c r="FO330" s="58"/>
      <c r="FP330" s="58"/>
      <c r="FQ330" s="58"/>
      <c r="FR330" s="58"/>
      <c r="FS330" s="58"/>
      <c r="FT330" s="58"/>
      <c r="FU330" s="58"/>
      <c r="FV330" s="58"/>
      <c r="FW330" s="58"/>
      <c r="FX330" s="58"/>
      <c r="FY330" s="58"/>
      <c r="FZ330" s="58"/>
      <c r="GA330" s="58"/>
      <c r="GB330" s="58"/>
      <c r="GC330" s="58"/>
      <c r="GD330" s="58"/>
      <c r="GE330" s="58"/>
      <c r="GF330" s="58"/>
      <c r="GG330" s="58"/>
      <c r="GH330" s="58"/>
      <c r="GI330" s="58"/>
      <c r="GJ330" s="58"/>
      <c r="GK330" s="58"/>
      <c r="GL330" s="58"/>
      <c r="GM330" s="58"/>
      <c r="GN330" s="58"/>
      <c r="GO330" s="58"/>
      <c r="GP330" s="58"/>
      <c r="GQ330" s="58"/>
      <c r="GR330" s="58"/>
      <c r="GS330" s="58"/>
      <c r="GT330" s="58"/>
      <c r="GU330" s="58"/>
      <c r="GV330" s="58"/>
      <c r="GW330" s="58"/>
      <c r="GX330" s="58"/>
      <c r="GY330" s="58"/>
      <c r="GZ330" s="58"/>
      <c r="HA330" s="58"/>
      <c r="HB330" s="58"/>
      <c r="HC330" s="58"/>
      <c r="HD330" s="58"/>
      <c r="HE330" s="58"/>
      <c r="HF330" s="58"/>
      <c r="HG330" s="58"/>
      <c r="HH330" s="58"/>
      <c r="HI330" s="58"/>
      <c r="HJ330" s="58"/>
      <c r="HK330" s="58"/>
      <c r="HL330" s="58"/>
      <c r="HM330" s="58"/>
      <c r="HN330" s="58"/>
      <c r="HO330" s="58"/>
      <c r="HP330" s="58"/>
      <c r="HQ330" s="58"/>
      <c r="HR330" s="58"/>
      <c r="HS330" s="58"/>
      <c r="HT330" s="58"/>
      <c r="HU330" s="58"/>
      <c r="HV330" s="58"/>
      <c r="HW330" s="58"/>
      <c r="HX330" s="58"/>
      <c r="HY330" s="58"/>
      <c r="HZ330" s="58"/>
      <c r="IA330" s="58"/>
      <c r="IB330" s="58"/>
      <c r="IC330" s="58"/>
      <c r="ID330" s="58"/>
      <c r="IE330" s="58"/>
      <c r="IF330" s="58"/>
      <c r="IG330" s="58"/>
      <c r="IH330" s="58"/>
      <c r="II330" s="58"/>
      <c r="IJ330" s="58"/>
    </row>
    <row r="331" spans="1:244" s="76" customFormat="1" x14ac:dyDescent="0.25">
      <c r="A331" s="55"/>
      <c r="B331" s="58"/>
      <c r="C331" s="59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  <c r="DL331" s="58"/>
      <c r="DM331" s="58"/>
      <c r="DN331" s="58"/>
      <c r="DO331" s="58"/>
      <c r="DP331" s="58"/>
      <c r="DQ331" s="58"/>
      <c r="DR331" s="58"/>
      <c r="DS331" s="58"/>
      <c r="DT331" s="58"/>
      <c r="DU331" s="58"/>
      <c r="DV331" s="58"/>
      <c r="DW331" s="58"/>
      <c r="DX331" s="58"/>
      <c r="DY331" s="58"/>
      <c r="DZ331" s="58"/>
      <c r="EA331" s="58"/>
      <c r="EB331" s="58"/>
      <c r="EC331" s="58"/>
      <c r="ED331" s="58"/>
      <c r="EE331" s="58"/>
      <c r="EF331" s="58"/>
      <c r="EG331" s="58"/>
      <c r="EH331" s="58"/>
      <c r="EI331" s="58"/>
      <c r="EJ331" s="58"/>
      <c r="EK331" s="58"/>
      <c r="EL331" s="58"/>
      <c r="EM331" s="58"/>
      <c r="EN331" s="58"/>
      <c r="EO331" s="58"/>
      <c r="EP331" s="58"/>
      <c r="EQ331" s="58"/>
      <c r="ER331" s="58"/>
      <c r="ES331" s="58"/>
      <c r="ET331" s="58"/>
      <c r="EU331" s="58"/>
      <c r="EV331" s="58"/>
      <c r="EW331" s="58"/>
      <c r="EX331" s="58"/>
      <c r="EY331" s="58"/>
      <c r="EZ331" s="58"/>
      <c r="FA331" s="58"/>
      <c r="FB331" s="58"/>
      <c r="FC331" s="58"/>
      <c r="FD331" s="58"/>
      <c r="FE331" s="58"/>
      <c r="FF331" s="58"/>
      <c r="FG331" s="58"/>
      <c r="FH331" s="58"/>
      <c r="FI331" s="58"/>
      <c r="FJ331" s="58"/>
      <c r="FK331" s="58"/>
      <c r="FL331" s="58"/>
      <c r="FM331" s="58"/>
      <c r="FN331" s="58"/>
      <c r="FO331" s="58"/>
      <c r="FP331" s="58"/>
      <c r="FQ331" s="58"/>
      <c r="FR331" s="58"/>
      <c r="FS331" s="58"/>
      <c r="FT331" s="58"/>
      <c r="FU331" s="58"/>
      <c r="FV331" s="58"/>
      <c r="FW331" s="58"/>
      <c r="FX331" s="58"/>
      <c r="FY331" s="58"/>
      <c r="FZ331" s="58"/>
      <c r="GA331" s="58"/>
      <c r="GB331" s="58"/>
      <c r="GC331" s="58"/>
      <c r="GD331" s="58"/>
      <c r="GE331" s="58"/>
      <c r="GF331" s="58"/>
      <c r="GG331" s="58"/>
      <c r="GH331" s="58"/>
      <c r="GI331" s="58"/>
      <c r="GJ331" s="58"/>
      <c r="GK331" s="58"/>
      <c r="GL331" s="58"/>
      <c r="GM331" s="58"/>
      <c r="GN331" s="58"/>
      <c r="GO331" s="58"/>
      <c r="GP331" s="58"/>
      <c r="GQ331" s="58"/>
      <c r="GR331" s="58"/>
      <c r="GS331" s="58"/>
      <c r="GT331" s="58"/>
      <c r="GU331" s="58"/>
      <c r="GV331" s="58"/>
      <c r="GW331" s="58"/>
      <c r="GX331" s="58"/>
      <c r="GY331" s="58"/>
      <c r="GZ331" s="58"/>
      <c r="HA331" s="58"/>
      <c r="HB331" s="58"/>
      <c r="HC331" s="58"/>
      <c r="HD331" s="58"/>
      <c r="HE331" s="58"/>
      <c r="HF331" s="58"/>
      <c r="HG331" s="58"/>
      <c r="HH331" s="58"/>
      <c r="HI331" s="58"/>
      <c r="HJ331" s="58"/>
      <c r="HK331" s="58"/>
      <c r="HL331" s="58"/>
      <c r="HM331" s="58"/>
      <c r="HN331" s="58"/>
      <c r="HO331" s="58"/>
      <c r="HP331" s="58"/>
      <c r="HQ331" s="58"/>
      <c r="HR331" s="58"/>
      <c r="HS331" s="58"/>
      <c r="HT331" s="58"/>
      <c r="HU331" s="58"/>
      <c r="HV331" s="58"/>
      <c r="HW331" s="58"/>
      <c r="HX331" s="58"/>
      <c r="HY331" s="58"/>
      <c r="HZ331" s="58"/>
      <c r="IA331" s="58"/>
      <c r="IB331" s="58"/>
      <c r="IC331" s="58"/>
      <c r="ID331" s="58"/>
      <c r="IE331" s="58"/>
      <c r="IF331" s="58"/>
      <c r="IG331" s="58"/>
      <c r="IH331" s="58"/>
      <c r="II331" s="58"/>
      <c r="IJ331" s="58"/>
    </row>
    <row r="332" spans="1:244" s="76" customFormat="1" x14ac:dyDescent="0.25">
      <c r="A332" s="55"/>
      <c r="B332" s="58"/>
      <c r="C332" s="59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  <c r="DU332" s="58"/>
      <c r="DV332" s="58"/>
      <c r="DW332" s="58"/>
      <c r="DX332" s="58"/>
      <c r="DY332" s="58"/>
      <c r="DZ332" s="58"/>
      <c r="EA332" s="58"/>
      <c r="EB332" s="58"/>
      <c r="EC332" s="58"/>
      <c r="ED332" s="58"/>
      <c r="EE332" s="58"/>
      <c r="EF332" s="58"/>
      <c r="EG332" s="58"/>
      <c r="EH332" s="58"/>
      <c r="EI332" s="58"/>
      <c r="EJ332" s="58"/>
      <c r="EK332" s="58"/>
      <c r="EL332" s="58"/>
      <c r="EM332" s="58"/>
      <c r="EN332" s="58"/>
      <c r="EO332" s="58"/>
      <c r="EP332" s="58"/>
      <c r="EQ332" s="58"/>
      <c r="ER332" s="58"/>
      <c r="ES332" s="58"/>
      <c r="ET332" s="58"/>
      <c r="EU332" s="58"/>
      <c r="EV332" s="58"/>
      <c r="EW332" s="58"/>
      <c r="EX332" s="58"/>
      <c r="EY332" s="58"/>
      <c r="EZ332" s="58"/>
      <c r="FA332" s="58"/>
      <c r="FB332" s="58"/>
      <c r="FC332" s="58"/>
      <c r="FD332" s="58"/>
      <c r="FE332" s="58"/>
      <c r="FF332" s="58"/>
      <c r="FG332" s="58"/>
      <c r="FH332" s="58"/>
      <c r="FI332" s="58"/>
      <c r="FJ332" s="58"/>
      <c r="FK332" s="58"/>
      <c r="FL332" s="58"/>
      <c r="FM332" s="58"/>
      <c r="FN332" s="58"/>
      <c r="FO332" s="58"/>
      <c r="FP332" s="58"/>
      <c r="FQ332" s="58"/>
      <c r="FR332" s="58"/>
      <c r="FS332" s="58"/>
      <c r="FT332" s="58"/>
      <c r="FU332" s="58"/>
      <c r="FV332" s="58"/>
      <c r="FW332" s="58"/>
      <c r="FX332" s="58"/>
      <c r="FY332" s="58"/>
      <c r="FZ332" s="58"/>
      <c r="GA332" s="58"/>
      <c r="GB332" s="58"/>
      <c r="GC332" s="58"/>
      <c r="GD332" s="58"/>
      <c r="GE332" s="58"/>
      <c r="GF332" s="58"/>
      <c r="GG332" s="58"/>
      <c r="GH332" s="58"/>
      <c r="GI332" s="58"/>
      <c r="GJ332" s="58"/>
      <c r="GK332" s="58"/>
      <c r="GL332" s="58"/>
      <c r="GM332" s="58"/>
      <c r="GN332" s="58"/>
      <c r="GO332" s="58"/>
      <c r="GP332" s="58"/>
      <c r="GQ332" s="58"/>
      <c r="GR332" s="58"/>
      <c r="GS332" s="58"/>
      <c r="GT332" s="58"/>
      <c r="GU332" s="58"/>
      <c r="GV332" s="58"/>
      <c r="GW332" s="58"/>
      <c r="GX332" s="58"/>
      <c r="GY332" s="58"/>
      <c r="GZ332" s="58"/>
      <c r="HA332" s="58"/>
      <c r="HB332" s="58"/>
      <c r="HC332" s="58"/>
      <c r="HD332" s="58"/>
      <c r="HE332" s="58"/>
      <c r="HF332" s="58"/>
      <c r="HG332" s="58"/>
      <c r="HH332" s="58"/>
      <c r="HI332" s="58"/>
      <c r="HJ332" s="58"/>
      <c r="HK332" s="58"/>
      <c r="HL332" s="58"/>
      <c r="HM332" s="58"/>
      <c r="HN332" s="58"/>
      <c r="HO332" s="58"/>
      <c r="HP332" s="58"/>
      <c r="HQ332" s="58"/>
      <c r="HR332" s="58"/>
      <c r="HS332" s="58"/>
      <c r="HT332" s="58"/>
      <c r="HU332" s="58"/>
      <c r="HV332" s="58"/>
      <c r="HW332" s="58"/>
      <c r="HX332" s="58"/>
      <c r="HY332" s="58"/>
      <c r="HZ332" s="58"/>
      <c r="IA332" s="58"/>
      <c r="IB332" s="58"/>
      <c r="IC332" s="58"/>
      <c r="ID332" s="58"/>
      <c r="IE332" s="58"/>
      <c r="IF332" s="58"/>
      <c r="IG332" s="58"/>
      <c r="IH332" s="58"/>
      <c r="II332" s="58"/>
      <c r="IJ332" s="58"/>
    </row>
    <row r="333" spans="1:244" s="76" customFormat="1" x14ac:dyDescent="0.25">
      <c r="A333" s="55"/>
      <c r="B333" s="58"/>
      <c r="C333" s="59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  <c r="DV333" s="58"/>
      <c r="DW333" s="58"/>
      <c r="DX333" s="58"/>
      <c r="DY333" s="58"/>
      <c r="DZ333" s="58"/>
      <c r="EA333" s="58"/>
      <c r="EB333" s="58"/>
      <c r="EC333" s="58"/>
      <c r="ED333" s="58"/>
      <c r="EE333" s="58"/>
      <c r="EF333" s="58"/>
      <c r="EG333" s="58"/>
      <c r="EH333" s="58"/>
      <c r="EI333" s="58"/>
      <c r="EJ333" s="58"/>
      <c r="EK333" s="58"/>
      <c r="EL333" s="58"/>
      <c r="EM333" s="58"/>
      <c r="EN333" s="58"/>
      <c r="EO333" s="58"/>
      <c r="EP333" s="58"/>
      <c r="EQ333" s="58"/>
      <c r="ER333" s="58"/>
      <c r="ES333" s="58"/>
      <c r="ET333" s="58"/>
      <c r="EU333" s="58"/>
      <c r="EV333" s="58"/>
      <c r="EW333" s="58"/>
      <c r="EX333" s="58"/>
      <c r="EY333" s="58"/>
      <c r="EZ333" s="58"/>
      <c r="FA333" s="58"/>
      <c r="FB333" s="58"/>
      <c r="FC333" s="58"/>
      <c r="FD333" s="58"/>
      <c r="FE333" s="58"/>
      <c r="FF333" s="58"/>
      <c r="FG333" s="58"/>
      <c r="FH333" s="58"/>
      <c r="FI333" s="58"/>
      <c r="FJ333" s="58"/>
      <c r="FK333" s="58"/>
      <c r="FL333" s="58"/>
      <c r="FM333" s="58"/>
      <c r="FN333" s="58"/>
      <c r="FO333" s="58"/>
      <c r="FP333" s="58"/>
      <c r="FQ333" s="58"/>
      <c r="FR333" s="58"/>
      <c r="FS333" s="58"/>
      <c r="FT333" s="58"/>
      <c r="FU333" s="58"/>
      <c r="FV333" s="58"/>
      <c r="FW333" s="58"/>
      <c r="FX333" s="58"/>
      <c r="FY333" s="58"/>
      <c r="FZ333" s="58"/>
      <c r="GA333" s="58"/>
      <c r="GB333" s="58"/>
      <c r="GC333" s="58"/>
      <c r="GD333" s="58"/>
      <c r="GE333" s="58"/>
      <c r="GF333" s="58"/>
      <c r="GG333" s="58"/>
      <c r="GH333" s="58"/>
      <c r="GI333" s="58"/>
      <c r="GJ333" s="58"/>
      <c r="GK333" s="58"/>
      <c r="GL333" s="58"/>
      <c r="GM333" s="58"/>
      <c r="GN333" s="58"/>
      <c r="GO333" s="58"/>
      <c r="GP333" s="58"/>
      <c r="GQ333" s="58"/>
      <c r="GR333" s="58"/>
      <c r="GS333" s="58"/>
      <c r="GT333" s="58"/>
      <c r="GU333" s="58"/>
      <c r="GV333" s="58"/>
      <c r="GW333" s="58"/>
      <c r="GX333" s="58"/>
      <c r="GY333" s="58"/>
      <c r="GZ333" s="58"/>
      <c r="HA333" s="58"/>
      <c r="HB333" s="58"/>
      <c r="HC333" s="58"/>
      <c r="HD333" s="58"/>
      <c r="HE333" s="58"/>
      <c r="HF333" s="58"/>
      <c r="HG333" s="58"/>
      <c r="HH333" s="58"/>
      <c r="HI333" s="58"/>
      <c r="HJ333" s="58"/>
      <c r="HK333" s="58"/>
      <c r="HL333" s="58"/>
      <c r="HM333" s="58"/>
      <c r="HN333" s="58"/>
      <c r="HO333" s="58"/>
      <c r="HP333" s="58"/>
      <c r="HQ333" s="58"/>
      <c r="HR333" s="58"/>
      <c r="HS333" s="58"/>
      <c r="HT333" s="58"/>
      <c r="HU333" s="58"/>
      <c r="HV333" s="58"/>
      <c r="HW333" s="58"/>
      <c r="HX333" s="58"/>
      <c r="HY333" s="58"/>
      <c r="HZ333" s="58"/>
      <c r="IA333" s="58"/>
      <c r="IB333" s="58"/>
      <c r="IC333" s="58"/>
      <c r="ID333" s="58"/>
      <c r="IE333" s="58"/>
      <c r="IF333" s="58"/>
      <c r="IG333" s="58"/>
      <c r="IH333" s="58"/>
      <c r="II333" s="58"/>
      <c r="IJ333" s="58"/>
    </row>
    <row r="334" spans="1:244" s="76" customFormat="1" x14ac:dyDescent="0.25">
      <c r="A334" s="55"/>
      <c r="B334" s="58"/>
      <c r="C334" s="59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  <c r="EV334" s="58"/>
      <c r="EW334" s="58"/>
      <c r="EX334" s="58"/>
      <c r="EY334" s="58"/>
      <c r="EZ334" s="58"/>
      <c r="FA334" s="58"/>
      <c r="FB334" s="58"/>
      <c r="FC334" s="58"/>
      <c r="FD334" s="58"/>
      <c r="FE334" s="58"/>
      <c r="FF334" s="58"/>
      <c r="FG334" s="58"/>
      <c r="FH334" s="58"/>
      <c r="FI334" s="58"/>
      <c r="FJ334" s="58"/>
      <c r="FK334" s="58"/>
      <c r="FL334" s="58"/>
      <c r="FM334" s="58"/>
      <c r="FN334" s="58"/>
      <c r="FO334" s="58"/>
      <c r="FP334" s="58"/>
      <c r="FQ334" s="58"/>
      <c r="FR334" s="58"/>
      <c r="FS334" s="58"/>
      <c r="FT334" s="58"/>
      <c r="FU334" s="58"/>
      <c r="FV334" s="58"/>
      <c r="FW334" s="58"/>
      <c r="FX334" s="58"/>
      <c r="FY334" s="58"/>
      <c r="FZ334" s="58"/>
      <c r="GA334" s="58"/>
      <c r="GB334" s="58"/>
      <c r="GC334" s="58"/>
      <c r="GD334" s="58"/>
      <c r="GE334" s="58"/>
      <c r="GF334" s="58"/>
      <c r="GG334" s="58"/>
      <c r="GH334" s="58"/>
      <c r="GI334" s="58"/>
      <c r="GJ334" s="58"/>
      <c r="GK334" s="58"/>
      <c r="GL334" s="58"/>
      <c r="GM334" s="58"/>
      <c r="GN334" s="58"/>
      <c r="GO334" s="58"/>
      <c r="GP334" s="58"/>
      <c r="GQ334" s="58"/>
      <c r="GR334" s="58"/>
      <c r="GS334" s="58"/>
      <c r="GT334" s="58"/>
      <c r="GU334" s="58"/>
      <c r="GV334" s="58"/>
      <c r="GW334" s="58"/>
      <c r="GX334" s="58"/>
      <c r="GY334" s="58"/>
      <c r="GZ334" s="58"/>
      <c r="HA334" s="58"/>
      <c r="HB334" s="58"/>
      <c r="HC334" s="58"/>
      <c r="HD334" s="58"/>
      <c r="HE334" s="58"/>
      <c r="HF334" s="58"/>
      <c r="HG334" s="58"/>
      <c r="HH334" s="58"/>
      <c r="HI334" s="58"/>
      <c r="HJ334" s="58"/>
      <c r="HK334" s="58"/>
      <c r="HL334" s="58"/>
      <c r="HM334" s="58"/>
      <c r="HN334" s="58"/>
      <c r="HO334" s="58"/>
      <c r="HP334" s="58"/>
      <c r="HQ334" s="58"/>
      <c r="HR334" s="58"/>
      <c r="HS334" s="58"/>
      <c r="HT334" s="58"/>
      <c r="HU334" s="58"/>
      <c r="HV334" s="58"/>
      <c r="HW334" s="58"/>
      <c r="HX334" s="58"/>
      <c r="HY334" s="58"/>
      <c r="HZ334" s="58"/>
      <c r="IA334" s="58"/>
      <c r="IB334" s="58"/>
      <c r="IC334" s="58"/>
      <c r="ID334" s="58"/>
      <c r="IE334" s="58"/>
      <c r="IF334" s="58"/>
      <c r="IG334" s="58"/>
      <c r="IH334" s="58"/>
      <c r="II334" s="58"/>
      <c r="IJ334" s="58"/>
    </row>
    <row r="335" spans="1:244" s="76" customFormat="1" x14ac:dyDescent="0.25">
      <c r="A335" s="55"/>
      <c r="B335" s="58"/>
      <c r="C335" s="59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  <c r="EV335" s="58"/>
      <c r="EW335" s="58"/>
      <c r="EX335" s="58"/>
      <c r="EY335" s="58"/>
      <c r="EZ335" s="58"/>
      <c r="FA335" s="58"/>
      <c r="FB335" s="58"/>
      <c r="FC335" s="58"/>
      <c r="FD335" s="58"/>
      <c r="FE335" s="58"/>
      <c r="FF335" s="58"/>
      <c r="FG335" s="58"/>
      <c r="FH335" s="58"/>
      <c r="FI335" s="58"/>
      <c r="FJ335" s="58"/>
      <c r="FK335" s="58"/>
      <c r="FL335" s="58"/>
      <c r="FM335" s="58"/>
      <c r="FN335" s="58"/>
      <c r="FO335" s="58"/>
      <c r="FP335" s="58"/>
      <c r="FQ335" s="58"/>
      <c r="FR335" s="58"/>
      <c r="FS335" s="58"/>
      <c r="FT335" s="58"/>
      <c r="FU335" s="58"/>
      <c r="FV335" s="58"/>
      <c r="FW335" s="58"/>
      <c r="FX335" s="58"/>
      <c r="FY335" s="58"/>
      <c r="FZ335" s="58"/>
      <c r="GA335" s="58"/>
      <c r="GB335" s="58"/>
      <c r="GC335" s="58"/>
      <c r="GD335" s="58"/>
      <c r="GE335" s="58"/>
      <c r="GF335" s="58"/>
      <c r="GG335" s="58"/>
      <c r="GH335" s="58"/>
      <c r="GI335" s="58"/>
      <c r="GJ335" s="58"/>
      <c r="GK335" s="58"/>
      <c r="GL335" s="58"/>
      <c r="GM335" s="58"/>
      <c r="GN335" s="58"/>
      <c r="GO335" s="58"/>
      <c r="GP335" s="58"/>
      <c r="GQ335" s="58"/>
      <c r="GR335" s="58"/>
      <c r="GS335" s="58"/>
      <c r="GT335" s="58"/>
      <c r="GU335" s="58"/>
      <c r="GV335" s="58"/>
      <c r="GW335" s="58"/>
      <c r="GX335" s="58"/>
      <c r="GY335" s="58"/>
      <c r="GZ335" s="58"/>
      <c r="HA335" s="58"/>
      <c r="HB335" s="58"/>
      <c r="HC335" s="58"/>
      <c r="HD335" s="58"/>
      <c r="HE335" s="58"/>
      <c r="HF335" s="58"/>
      <c r="HG335" s="58"/>
      <c r="HH335" s="58"/>
      <c r="HI335" s="58"/>
      <c r="HJ335" s="58"/>
      <c r="HK335" s="58"/>
      <c r="HL335" s="58"/>
      <c r="HM335" s="58"/>
      <c r="HN335" s="58"/>
      <c r="HO335" s="58"/>
      <c r="HP335" s="58"/>
      <c r="HQ335" s="58"/>
      <c r="HR335" s="58"/>
      <c r="HS335" s="58"/>
      <c r="HT335" s="58"/>
      <c r="HU335" s="58"/>
      <c r="HV335" s="58"/>
      <c r="HW335" s="58"/>
      <c r="HX335" s="58"/>
      <c r="HY335" s="58"/>
      <c r="HZ335" s="58"/>
      <c r="IA335" s="58"/>
      <c r="IB335" s="58"/>
      <c r="IC335" s="58"/>
      <c r="ID335" s="58"/>
      <c r="IE335" s="58"/>
      <c r="IF335" s="58"/>
      <c r="IG335" s="58"/>
      <c r="IH335" s="58"/>
      <c r="II335" s="58"/>
      <c r="IJ335" s="58"/>
    </row>
    <row r="336" spans="1:244" s="76" customFormat="1" x14ac:dyDescent="0.25">
      <c r="A336" s="55"/>
      <c r="B336" s="58"/>
      <c r="C336" s="59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  <c r="EV336" s="58"/>
      <c r="EW336" s="58"/>
      <c r="EX336" s="58"/>
      <c r="EY336" s="58"/>
      <c r="EZ336" s="58"/>
      <c r="FA336" s="58"/>
      <c r="FB336" s="58"/>
      <c r="FC336" s="58"/>
      <c r="FD336" s="58"/>
      <c r="FE336" s="58"/>
      <c r="FF336" s="58"/>
      <c r="FG336" s="58"/>
      <c r="FH336" s="58"/>
      <c r="FI336" s="58"/>
      <c r="FJ336" s="58"/>
      <c r="FK336" s="58"/>
      <c r="FL336" s="58"/>
      <c r="FM336" s="58"/>
      <c r="FN336" s="58"/>
      <c r="FO336" s="58"/>
      <c r="FP336" s="58"/>
      <c r="FQ336" s="58"/>
      <c r="FR336" s="58"/>
      <c r="FS336" s="58"/>
      <c r="FT336" s="58"/>
      <c r="FU336" s="58"/>
      <c r="FV336" s="58"/>
      <c r="FW336" s="58"/>
      <c r="FX336" s="58"/>
      <c r="FY336" s="58"/>
      <c r="FZ336" s="58"/>
      <c r="GA336" s="58"/>
      <c r="GB336" s="58"/>
      <c r="GC336" s="58"/>
      <c r="GD336" s="58"/>
      <c r="GE336" s="58"/>
      <c r="GF336" s="58"/>
      <c r="GG336" s="58"/>
      <c r="GH336" s="58"/>
      <c r="GI336" s="58"/>
      <c r="GJ336" s="58"/>
      <c r="GK336" s="58"/>
      <c r="GL336" s="58"/>
      <c r="GM336" s="58"/>
      <c r="GN336" s="58"/>
      <c r="GO336" s="58"/>
      <c r="GP336" s="58"/>
      <c r="GQ336" s="58"/>
      <c r="GR336" s="58"/>
      <c r="GS336" s="58"/>
      <c r="GT336" s="58"/>
      <c r="GU336" s="58"/>
      <c r="GV336" s="58"/>
      <c r="GW336" s="58"/>
      <c r="GX336" s="58"/>
      <c r="GY336" s="58"/>
      <c r="GZ336" s="58"/>
      <c r="HA336" s="58"/>
      <c r="HB336" s="58"/>
      <c r="HC336" s="58"/>
      <c r="HD336" s="58"/>
      <c r="HE336" s="58"/>
      <c r="HF336" s="58"/>
      <c r="HG336" s="58"/>
      <c r="HH336" s="58"/>
      <c r="HI336" s="58"/>
      <c r="HJ336" s="58"/>
      <c r="HK336" s="58"/>
      <c r="HL336" s="58"/>
      <c r="HM336" s="58"/>
      <c r="HN336" s="58"/>
      <c r="HO336" s="58"/>
      <c r="HP336" s="58"/>
      <c r="HQ336" s="58"/>
      <c r="HR336" s="58"/>
      <c r="HS336" s="58"/>
      <c r="HT336" s="58"/>
      <c r="HU336" s="58"/>
      <c r="HV336" s="58"/>
      <c r="HW336" s="58"/>
      <c r="HX336" s="58"/>
      <c r="HY336" s="58"/>
      <c r="HZ336" s="58"/>
      <c r="IA336" s="58"/>
      <c r="IB336" s="58"/>
      <c r="IC336" s="58"/>
      <c r="ID336" s="58"/>
      <c r="IE336" s="58"/>
      <c r="IF336" s="58"/>
      <c r="IG336" s="58"/>
      <c r="IH336" s="58"/>
      <c r="II336" s="58"/>
      <c r="IJ336" s="58"/>
    </row>
    <row r="337" spans="1:244" s="76" customFormat="1" x14ac:dyDescent="0.25">
      <c r="A337" s="55"/>
      <c r="B337" s="58"/>
      <c r="C337" s="59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  <c r="EV337" s="58"/>
      <c r="EW337" s="58"/>
      <c r="EX337" s="58"/>
      <c r="EY337" s="58"/>
      <c r="EZ337" s="58"/>
      <c r="FA337" s="58"/>
      <c r="FB337" s="58"/>
      <c r="FC337" s="58"/>
      <c r="FD337" s="58"/>
      <c r="FE337" s="58"/>
      <c r="FF337" s="58"/>
      <c r="FG337" s="58"/>
      <c r="FH337" s="58"/>
      <c r="FI337" s="58"/>
      <c r="FJ337" s="58"/>
      <c r="FK337" s="58"/>
      <c r="FL337" s="58"/>
      <c r="FM337" s="58"/>
      <c r="FN337" s="58"/>
      <c r="FO337" s="58"/>
      <c r="FP337" s="58"/>
      <c r="FQ337" s="58"/>
      <c r="FR337" s="58"/>
      <c r="FS337" s="58"/>
      <c r="FT337" s="58"/>
      <c r="FU337" s="58"/>
      <c r="FV337" s="58"/>
      <c r="FW337" s="58"/>
      <c r="FX337" s="58"/>
      <c r="FY337" s="58"/>
      <c r="FZ337" s="58"/>
      <c r="GA337" s="58"/>
      <c r="GB337" s="58"/>
      <c r="GC337" s="58"/>
      <c r="GD337" s="58"/>
      <c r="GE337" s="58"/>
      <c r="GF337" s="58"/>
      <c r="GG337" s="58"/>
      <c r="GH337" s="58"/>
      <c r="GI337" s="58"/>
      <c r="GJ337" s="58"/>
      <c r="GK337" s="58"/>
      <c r="GL337" s="58"/>
      <c r="GM337" s="58"/>
      <c r="GN337" s="58"/>
      <c r="GO337" s="58"/>
      <c r="GP337" s="58"/>
      <c r="GQ337" s="58"/>
      <c r="GR337" s="58"/>
      <c r="GS337" s="58"/>
      <c r="GT337" s="58"/>
      <c r="GU337" s="58"/>
      <c r="GV337" s="58"/>
      <c r="GW337" s="58"/>
      <c r="GX337" s="58"/>
      <c r="GY337" s="58"/>
      <c r="GZ337" s="58"/>
      <c r="HA337" s="58"/>
      <c r="HB337" s="58"/>
      <c r="HC337" s="58"/>
      <c r="HD337" s="58"/>
      <c r="HE337" s="58"/>
      <c r="HF337" s="58"/>
      <c r="HG337" s="58"/>
      <c r="HH337" s="58"/>
      <c r="HI337" s="58"/>
      <c r="HJ337" s="58"/>
      <c r="HK337" s="58"/>
      <c r="HL337" s="58"/>
      <c r="HM337" s="58"/>
      <c r="HN337" s="58"/>
      <c r="HO337" s="58"/>
      <c r="HP337" s="58"/>
      <c r="HQ337" s="58"/>
      <c r="HR337" s="58"/>
      <c r="HS337" s="58"/>
      <c r="HT337" s="58"/>
      <c r="HU337" s="58"/>
      <c r="HV337" s="58"/>
      <c r="HW337" s="58"/>
      <c r="HX337" s="58"/>
      <c r="HY337" s="58"/>
      <c r="HZ337" s="58"/>
      <c r="IA337" s="58"/>
      <c r="IB337" s="58"/>
      <c r="IC337" s="58"/>
      <c r="ID337" s="58"/>
      <c r="IE337" s="58"/>
      <c r="IF337" s="58"/>
      <c r="IG337" s="58"/>
      <c r="IH337" s="58"/>
      <c r="II337" s="58"/>
      <c r="IJ337" s="58"/>
    </row>
    <row r="338" spans="1:244" s="76" customFormat="1" x14ac:dyDescent="0.25">
      <c r="A338" s="55"/>
      <c r="B338" s="58"/>
      <c r="C338" s="59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  <c r="EV338" s="58"/>
      <c r="EW338" s="58"/>
      <c r="EX338" s="58"/>
      <c r="EY338" s="58"/>
      <c r="EZ338" s="58"/>
      <c r="FA338" s="58"/>
      <c r="FB338" s="58"/>
      <c r="FC338" s="58"/>
      <c r="FD338" s="58"/>
      <c r="FE338" s="58"/>
      <c r="FF338" s="58"/>
      <c r="FG338" s="58"/>
      <c r="FH338" s="58"/>
      <c r="FI338" s="58"/>
      <c r="FJ338" s="58"/>
      <c r="FK338" s="58"/>
      <c r="FL338" s="58"/>
      <c r="FM338" s="58"/>
      <c r="FN338" s="58"/>
      <c r="FO338" s="58"/>
      <c r="FP338" s="58"/>
      <c r="FQ338" s="58"/>
      <c r="FR338" s="58"/>
      <c r="FS338" s="58"/>
      <c r="FT338" s="58"/>
      <c r="FU338" s="58"/>
      <c r="FV338" s="58"/>
      <c r="FW338" s="58"/>
      <c r="FX338" s="58"/>
      <c r="FY338" s="58"/>
      <c r="FZ338" s="58"/>
      <c r="GA338" s="58"/>
      <c r="GB338" s="58"/>
      <c r="GC338" s="58"/>
      <c r="GD338" s="58"/>
      <c r="GE338" s="58"/>
      <c r="GF338" s="58"/>
      <c r="GG338" s="58"/>
      <c r="GH338" s="58"/>
      <c r="GI338" s="58"/>
      <c r="GJ338" s="58"/>
      <c r="GK338" s="58"/>
      <c r="GL338" s="58"/>
      <c r="GM338" s="58"/>
      <c r="GN338" s="58"/>
      <c r="GO338" s="58"/>
      <c r="GP338" s="58"/>
      <c r="GQ338" s="58"/>
      <c r="GR338" s="58"/>
      <c r="GS338" s="58"/>
      <c r="GT338" s="58"/>
      <c r="GU338" s="58"/>
      <c r="GV338" s="58"/>
      <c r="GW338" s="58"/>
      <c r="GX338" s="58"/>
      <c r="GY338" s="58"/>
      <c r="GZ338" s="58"/>
      <c r="HA338" s="58"/>
      <c r="HB338" s="58"/>
      <c r="HC338" s="58"/>
      <c r="HD338" s="58"/>
      <c r="HE338" s="58"/>
      <c r="HF338" s="58"/>
      <c r="HG338" s="58"/>
      <c r="HH338" s="58"/>
      <c r="HI338" s="58"/>
      <c r="HJ338" s="58"/>
      <c r="HK338" s="58"/>
      <c r="HL338" s="58"/>
      <c r="HM338" s="58"/>
      <c r="HN338" s="58"/>
      <c r="HO338" s="58"/>
      <c r="HP338" s="58"/>
      <c r="HQ338" s="58"/>
      <c r="HR338" s="58"/>
      <c r="HS338" s="58"/>
      <c r="HT338" s="58"/>
      <c r="HU338" s="58"/>
      <c r="HV338" s="58"/>
      <c r="HW338" s="58"/>
      <c r="HX338" s="58"/>
      <c r="HY338" s="58"/>
      <c r="HZ338" s="58"/>
      <c r="IA338" s="58"/>
      <c r="IB338" s="58"/>
      <c r="IC338" s="58"/>
      <c r="ID338" s="58"/>
      <c r="IE338" s="58"/>
      <c r="IF338" s="58"/>
      <c r="IG338" s="58"/>
      <c r="IH338" s="58"/>
      <c r="II338" s="58"/>
      <c r="IJ338" s="58"/>
    </row>
    <row r="339" spans="1:244" s="76" customFormat="1" x14ac:dyDescent="0.25">
      <c r="A339" s="55"/>
      <c r="B339" s="58"/>
      <c r="C339" s="59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  <c r="EV339" s="58"/>
      <c r="EW339" s="58"/>
      <c r="EX339" s="58"/>
      <c r="EY339" s="58"/>
      <c r="EZ339" s="58"/>
      <c r="FA339" s="58"/>
      <c r="FB339" s="58"/>
      <c r="FC339" s="58"/>
      <c r="FD339" s="58"/>
      <c r="FE339" s="58"/>
      <c r="FF339" s="58"/>
      <c r="FG339" s="58"/>
      <c r="FH339" s="58"/>
      <c r="FI339" s="58"/>
      <c r="FJ339" s="58"/>
      <c r="FK339" s="58"/>
      <c r="FL339" s="58"/>
      <c r="FM339" s="58"/>
      <c r="FN339" s="58"/>
      <c r="FO339" s="58"/>
      <c r="FP339" s="58"/>
      <c r="FQ339" s="58"/>
      <c r="FR339" s="58"/>
      <c r="FS339" s="58"/>
      <c r="FT339" s="58"/>
      <c r="FU339" s="58"/>
      <c r="FV339" s="58"/>
      <c r="FW339" s="58"/>
      <c r="FX339" s="58"/>
      <c r="FY339" s="58"/>
      <c r="FZ339" s="58"/>
      <c r="GA339" s="58"/>
      <c r="GB339" s="58"/>
      <c r="GC339" s="58"/>
      <c r="GD339" s="58"/>
      <c r="GE339" s="58"/>
      <c r="GF339" s="58"/>
      <c r="GG339" s="58"/>
      <c r="GH339" s="58"/>
      <c r="GI339" s="58"/>
      <c r="GJ339" s="58"/>
      <c r="GK339" s="58"/>
      <c r="GL339" s="58"/>
      <c r="GM339" s="58"/>
      <c r="GN339" s="58"/>
      <c r="GO339" s="58"/>
      <c r="GP339" s="58"/>
      <c r="GQ339" s="58"/>
      <c r="GR339" s="58"/>
      <c r="GS339" s="58"/>
      <c r="GT339" s="58"/>
      <c r="GU339" s="58"/>
      <c r="GV339" s="58"/>
      <c r="GW339" s="58"/>
      <c r="GX339" s="58"/>
      <c r="GY339" s="58"/>
      <c r="GZ339" s="58"/>
      <c r="HA339" s="58"/>
      <c r="HB339" s="58"/>
      <c r="HC339" s="58"/>
      <c r="HD339" s="58"/>
      <c r="HE339" s="58"/>
      <c r="HF339" s="58"/>
      <c r="HG339" s="58"/>
      <c r="HH339" s="58"/>
      <c r="HI339" s="58"/>
      <c r="HJ339" s="58"/>
      <c r="HK339" s="58"/>
      <c r="HL339" s="58"/>
      <c r="HM339" s="58"/>
      <c r="HN339" s="58"/>
      <c r="HO339" s="58"/>
      <c r="HP339" s="58"/>
      <c r="HQ339" s="58"/>
      <c r="HR339" s="58"/>
      <c r="HS339" s="58"/>
      <c r="HT339" s="58"/>
      <c r="HU339" s="58"/>
      <c r="HV339" s="58"/>
      <c r="HW339" s="58"/>
      <c r="HX339" s="58"/>
      <c r="HY339" s="58"/>
      <c r="HZ339" s="58"/>
      <c r="IA339" s="58"/>
      <c r="IB339" s="58"/>
      <c r="IC339" s="58"/>
      <c r="ID339" s="58"/>
      <c r="IE339" s="58"/>
      <c r="IF339" s="58"/>
      <c r="IG339" s="58"/>
      <c r="IH339" s="58"/>
      <c r="II339" s="58"/>
      <c r="IJ339" s="58"/>
    </row>
    <row r="340" spans="1:244" s="76" customFormat="1" x14ac:dyDescent="0.25">
      <c r="A340" s="55"/>
      <c r="B340" s="58"/>
      <c r="C340" s="59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  <c r="EV340" s="58"/>
      <c r="EW340" s="58"/>
      <c r="EX340" s="58"/>
      <c r="EY340" s="58"/>
      <c r="EZ340" s="58"/>
      <c r="FA340" s="58"/>
      <c r="FB340" s="58"/>
      <c r="FC340" s="58"/>
      <c r="FD340" s="58"/>
      <c r="FE340" s="58"/>
      <c r="FF340" s="58"/>
      <c r="FG340" s="58"/>
      <c r="FH340" s="58"/>
      <c r="FI340" s="58"/>
      <c r="FJ340" s="58"/>
      <c r="FK340" s="58"/>
      <c r="FL340" s="58"/>
      <c r="FM340" s="58"/>
      <c r="FN340" s="58"/>
      <c r="FO340" s="58"/>
      <c r="FP340" s="58"/>
      <c r="FQ340" s="58"/>
      <c r="FR340" s="58"/>
      <c r="FS340" s="58"/>
      <c r="FT340" s="58"/>
      <c r="FU340" s="58"/>
      <c r="FV340" s="58"/>
      <c r="FW340" s="58"/>
      <c r="FX340" s="58"/>
      <c r="FY340" s="58"/>
      <c r="FZ340" s="58"/>
      <c r="GA340" s="58"/>
      <c r="GB340" s="58"/>
      <c r="GC340" s="58"/>
      <c r="GD340" s="58"/>
      <c r="GE340" s="58"/>
      <c r="GF340" s="58"/>
      <c r="GG340" s="58"/>
      <c r="GH340" s="58"/>
      <c r="GI340" s="58"/>
      <c r="GJ340" s="58"/>
      <c r="GK340" s="58"/>
      <c r="GL340" s="58"/>
      <c r="GM340" s="58"/>
      <c r="GN340" s="58"/>
      <c r="GO340" s="58"/>
      <c r="GP340" s="58"/>
      <c r="GQ340" s="58"/>
      <c r="GR340" s="58"/>
      <c r="GS340" s="58"/>
      <c r="GT340" s="58"/>
      <c r="GU340" s="58"/>
      <c r="GV340" s="58"/>
      <c r="GW340" s="58"/>
      <c r="GX340" s="58"/>
      <c r="GY340" s="58"/>
      <c r="GZ340" s="58"/>
      <c r="HA340" s="58"/>
      <c r="HB340" s="58"/>
      <c r="HC340" s="58"/>
      <c r="HD340" s="58"/>
      <c r="HE340" s="58"/>
      <c r="HF340" s="58"/>
      <c r="HG340" s="58"/>
      <c r="HH340" s="58"/>
      <c r="HI340" s="58"/>
      <c r="HJ340" s="58"/>
      <c r="HK340" s="58"/>
      <c r="HL340" s="58"/>
      <c r="HM340" s="58"/>
      <c r="HN340" s="58"/>
      <c r="HO340" s="58"/>
      <c r="HP340" s="58"/>
      <c r="HQ340" s="58"/>
      <c r="HR340" s="58"/>
      <c r="HS340" s="58"/>
      <c r="HT340" s="58"/>
      <c r="HU340" s="58"/>
      <c r="HV340" s="58"/>
      <c r="HW340" s="58"/>
      <c r="HX340" s="58"/>
      <c r="HY340" s="58"/>
      <c r="HZ340" s="58"/>
      <c r="IA340" s="58"/>
      <c r="IB340" s="58"/>
      <c r="IC340" s="58"/>
      <c r="ID340" s="58"/>
      <c r="IE340" s="58"/>
      <c r="IF340" s="58"/>
      <c r="IG340" s="58"/>
      <c r="IH340" s="58"/>
      <c r="II340" s="58"/>
      <c r="IJ340" s="58"/>
    </row>
    <row r="341" spans="1:244" s="76" customFormat="1" x14ac:dyDescent="0.25">
      <c r="A341" s="55"/>
      <c r="B341" s="58"/>
      <c r="C341" s="59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  <c r="DL341" s="58"/>
      <c r="DM341" s="58"/>
      <c r="DN341" s="58"/>
      <c r="DO341" s="58"/>
      <c r="DP341" s="58"/>
      <c r="DQ341" s="58"/>
      <c r="DR341" s="58"/>
      <c r="DS341" s="58"/>
      <c r="DT341" s="58"/>
      <c r="DU341" s="58"/>
      <c r="DV341" s="58"/>
      <c r="DW341" s="58"/>
      <c r="DX341" s="58"/>
      <c r="DY341" s="58"/>
      <c r="DZ341" s="58"/>
      <c r="EA341" s="58"/>
      <c r="EB341" s="58"/>
      <c r="EC341" s="58"/>
      <c r="ED341" s="58"/>
      <c r="EE341" s="58"/>
      <c r="EF341" s="58"/>
      <c r="EG341" s="58"/>
      <c r="EH341" s="58"/>
      <c r="EI341" s="58"/>
      <c r="EJ341" s="58"/>
      <c r="EK341" s="58"/>
      <c r="EL341" s="58"/>
      <c r="EM341" s="58"/>
      <c r="EN341" s="58"/>
      <c r="EO341" s="58"/>
      <c r="EP341" s="58"/>
      <c r="EQ341" s="58"/>
      <c r="ER341" s="58"/>
      <c r="ES341" s="58"/>
      <c r="ET341" s="58"/>
      <c r="EU341" s="58"/>
      <c r="EV341" s="58"/>
      <c r="EW341" s="58"/>
      <c r="EX341" s="58"/>
      <c r="EY341" s="58"/>
      <c r="EZ341" s="58"/>
      <c r="FA341" s="58"/>
      <c r="FB341" s="58"/>
      <c r="FC341" s="58"/>
      <c r="FD341" s="58"/>
      <c r="FE341" s="58"/>
      <c r="FF341" s="58"/>
      <c r="FG341" s="58"/>
      <c r="FH341" s="58"/>
      <c r="FI341" s="58"/>
      <c r="FJ341" s="58"/>
      <c r="FK341" s="58"/>
      <c r="FL341" s="58"/>
      <c r="FM341" s="58"/>
      <c r="FN341" s="58"/>
      <c r="FO341" s="58"/>
      <c r="FP341" s="58"/>
      <c r="FQ341" s="58"/>
      <c r="FR341" s="58"/>
      <c r="FS341" s="58"/>
      <c r="FT341" s="58"/>
      <c r="FU341" s="58"/>
      <c r="FV341" s="58"/>
      <c r="FW341" s="58"/>
      <c r="FX341" s="58"/>
      <c r="FY341" s="58"/>
      <c r="FZ341" s="58"/>
      <c r="GA341" s="58"/>
      <c r="GB341" s="58"/>
      <c r="GC341" s="58"/>
      <c r="GD341" s="58"/>
      <c r="GE341" s="58"/>
      <c r="GF341" s="58"/>
      <c r="GG341" s="58"/>
      <c r="GH341" s="58"/>
      <c r="GI341" s="58"/>
      <c r="GJ341" s="58"/>
      <c r="GK341" s="58"/>
      <c r="GL341" s="58"/>
      <c r="GM341" s="58"/>
      <c r="GN341" s="58"/>
      <c r="GO341" s="58"/>
      <c r="GP341" s="58"/>
      <c r="GQ341" s="58"/>
      <c r="GR341" s="58"/>
      <c r="GS341" s="58"/>
      <c r="GT341" s="58"/>
      <c r="GU341" s="58"/>
      <c r="GV341" s="58"/>
      <c r="GW341" s="58"/>
      <c r="GX341" s="58"/>
      <c r="GY341" s="58"/>
      <c r="GZ341" s="58"/>
      <c r="HA341" s="58"/>
      <c r="HB341" s="58"/>
      <c r="HC341" s="58"/>
      <c r="HD341" s="58"/>
      <c r="HE341" s="58"/>
      <c r="HF341" s="58"/>
      <c r="HG341" s="58"/>
      <c r="HH341" s="58"/>
      <c r="HI341" s="58"/>
      <c r="HJ341" s="58"/>
      <c r="HK341" s="58"/>
      <c r="HL341" s="58"/>
      <c r="HM341" s="58"/>
      <c r="HN341" s="58"/>
      <c r="HO341" s="58"/>
      <c r="HP341" s="58"/>
      <c r="HQ341" s="58"/>
      <c r="HR341" s="58"/>
      <c r="HS341" s="58"/>
      <c r="HT341" s="58"/>
      <c r="HU341" s="58"/>
      <c r="HV341" s="58"/>
      <c r="HW341" s="58"/>
      <c r="HX341" s="58"/>
      <c r="HY341" s="58"/>
      <c r="HZ341" s="58"/>
      <c r="IA341" s="58"/>
      <c r="IB341" s="58"/>
      <c r="IC341" s="58"/>
      <c r="ID341" s="58"/>
      <c r="IE341" s="58"/>
      <c r="IF341" s="58"/>
      <c r="IG341" s="58"/>
      <c r="IH341" s="58"/>
      <c r="II341" s="58"/>
      <c r="IJ341" s="58"/>
    </row>
    <row r="342" spans="1:244" s="76" customFormat="1" x14ac:dyDescent="0.25">
      <c r="A342" s="55"/>
      <c r="B342" s="58"/>
      <c r="C342" s="59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58"/>
      <c r="EY342" s="58"/>
      <c r="EZ342" s="58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58"/>
      <c r="GB342" s="58"/>
      <c r="GC342" s="58"/>
      <c r="GD342" s="58"/>
      <c r="GE342" s="58"/>
      <c r="GF342" s="58"/>
      <c r="GG342" s="58"/>
      <c r="GH342" s="58"/>
      <c r="GI342" s="58"/>
      <c r="GJ342" s="58"/>
      <c r="GK342" s="58"/>
      <c r="GL342" s="58"/>
      <c r="GM342" s="58"/>
      <c r="GN342" s="58"/>
      <c r="GO342" s="58"/>
      <c r="GP342" s="58"/>
      <c r="GQ342" s="58"/>
      <c r="GR342" s="58"/>
      <c r="GS342" s="58"/>
      <c r="GT342" s="58"/>
      <c r="GU342" s="58"/>
      <c r="GV342" s="58"/>
      <c r="GW342" s="58"/>
      <c r="GX342" s="58"/>
      <c r="GY342" s="58"/>
      <c r="GZ342" s="58"/>
      <c r="HA342" s="58"/>
      <c r="HB342" s="58"/>
      <c r="HC342" s="58"/>
      <c r="HD342" s="58"/>
      <c r="HE342" s="58"/>
      <c r="HF342" s="58"/>
      <c r="HG342" s="58"/>
      <c r="HH342" s="58"/>
      <c r="HI342" s="58"/>
      <c r="HJ342" s="58"/>
      <c r="HK342" s="58"/>
      <c r="HL342" s="58"/>
      <c r="HM342" s="58"/>
      <c r="HN342" s="58"/>
      <c r="HO342" s="58"/>
      <c r="HP342" s="58"/>
      <c r="HQ342" s="58"/>
      <c r="HR342" s="58"/>
      <c r="HS342" s="58"/>
      <c r="HT342" s="58"/>
      <c r="HU342" s="58"/>
      <c r="HV342" s="58"/>
      <c r="HW342" s="58"/>
      <c r="HX342" s="58"/>
      <c r="HY342" s="58"/>
      <c r="HZ342" s="58"/>
      <c r="IA342" s="58"/>
      <c r="IB342" s="58"/>
      <c r="IC342" s="58"/>
      <c r="ID342" s="58"/>
      <c r="IE342" s="58"/>
      <c r="IF342" s="58"/>
      <c r="IG342" s="58"/>
      <c r="IH342" s="58"/>
      <c r="II342" s="58"/>
      <c r="IJ342" s="58"/>
    </row>
    <row r="343" spans="1:244" s="76" customFormat="1" x14ac:dyDescent="0.25">
      <c r="A343" s="55"/>
      <c r="B343" s="58"/>
      <c r="C343" s="59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  <c r="DL343" s="58"/>
      <c r="DM343" s="58"/>
      <c r="DN343" s="58"/>
      <c r="DO343" s="58"/>
      <c r="DP343" s="58"/>
      <c r="DQ343" s="58"/>
      <c r="DR343" s="58"/>
      <c r="DS343" s="58"/>
      <c r="DT343" s="58"/>
      <c r="DU343" s="58"/>
      <c r="DV343" s="58"/>
      <c r="DW343" s="58"/>
      <c r="DX343" s="58"/>
      <c r="DY343" s="58"/>
      <c r="DZ343" s="58"/>
      <c r="EA343" s="58"/>
      <c r="EB343" s="58"/>
      <c r="EC343" s="58"/>
      <c r="ED343" s="58"/>
      <c r="EE343" s="58"/>
      <c r="EF343" s="58"/>
      <c r="EG343" s="58"/>
      <c r="EH343" s="58"/>
      <c r="EI343" s="58"/>
      <c r="EJ343" s="58"/>
      <c r="EK343" s="58"/>
      <c r="EL343" s="58"/>
      <c r="EM343" s="58"/>
      <c r="EN343" s="58"/>
      <c r="EO343" s="58"/>
      <c r="EP343" s="58"/>
      <c r="EQ343" s="58"/>
      <c r="ER343" s="58"/>
      <c r="ES343" s="58"/>
      <c r="ET343" s="58"/>
      <c r="EU343" s="58"/>
      <c r="EV343" s="58"/>
      <c r="EW343" s="58"/>
      <c r="EX343" s="58"/>
      <c r="EY343" s="58"/>
      <c r="EZ343" s="58"/>
      <c r="FA343" s="58"/>
      <c r="FB343" s="58"/>
      <c r="FC343" s="58"/>
      <c r="FD343" s="58"/>
      <c r="FE343" s="58"/>
      <c r="FF343" s="58"/>
      <c r="FG343" s="58"/>
      <c r="FH343" s="58"/>
      <c r="FI343" s="58"/>
      <c r="FJ343" s="58"/>
      <c r="FK343" s="58"/>
      <c r="FL343" s="58"/>
      <c r="FM343" s="58"/>
      <c r="FN343" s="58"/>
      <c r="FO343" s="58"/>
      <c r="FP343" s="58"/>
      <c r="FQ343" s="58"/>
      <c r="FR343" s="58"/>
      <c r="FS343" s="58"/>
      <c r="FT343" s="58"/>
      <c r="FU343" s="58"/>
      <c r="FV343" s="58"/>
      <c r="FW343" s="58"/>
      <c r="FX343" s="58"/>
      <c r="FY343" s="58"/>
      <c r="FZ343" s="58"/>
      <c r="GA343" s="58"/>
      <c r="GB343" s="58"/>
      <c r="GC343" s="58"/>
      <c r="GD343" s="58"/>
      <c r="GE343" s="58"/>
      <c r="GF343" s="58"/>
      <c r="GG343" s="58"/>
      <c r="GH343" s="58"/>
      <c r="GI343" s="58"/>
      <c r="GJ343" s="58"/>
      <c r="GK343" s="58"/>
      <c r="GL343" s="58"/>
      <c r="GM343" s="58"/>
      <c r="GN343" s="58"/>
      <c r="GO343" s="58"/>
      <c r="GP343" s="58"/>
      <c r="GQ343" s="58"/>
      <c r="GR343" s="58"/>
      <c r="GS343" s="58"/>
      <c r="GT343" s="58"/>
      <c r="GU343" s="58"/>
      <c r="GV343" s="58"/>
      <c r="GW343" s="58"/>
      <c r="GX343" s="58"/>
      <c r="GY343" s="58"/>
      <c r="GZ343" s="58"/>
      <c r="HA343" s="58"/>
      <c r="HB343" s="58"/>
      <c r="HC343" s="58"/>
      <c r="HD343" s="58"/>
      <c r="HE343" s="58"/>
      <c r="HF343" s="58"/>
      <c r="HG343" s="58"/>
      <c r="HH343" s="58"/>
      <c r="HI343" s="58"/>
      <c r="HJ343" s="58"/>
      <c r="HK343" s="58"/>
      <c r="HL343" s="58"/>
      <c r="HM343" s="58"/>
      <c r="HN343" s="58"/>
      <c r="HO343" s="58"/>
      <c r="HP343" s="58"/>
      <c r="HQ343" s="58"/>
      <c r="HR343" s="58"/>
      <c r="HS343" s="58"/>
      <c r="HT343" s="58"/>
      <c r="HU343" s="58"/>
      <c r="HV343" s="58"/>
      <c r="HW343" s="58"/>
      <c r="HX343" s="58"/>
      <c r="HY343" s="58"/>
      <c r="HZ343" s="58"/>
      <c r="IA343" s="58"/>
      <c r="IB343" s="58"/>
      <c r="IC343" s="58"/>
      <c r="ID343" s="58"/>
      <c r="IE343" s="58"/>
      <c r="IF343" s="58"/>
      <c r="IG343" s="58"/>
      <c r="IH343" s="58"/>
      <c r="II343" s="58"/>
      <c r="IJ343" s="58"/>
    </row>
    <row r="344" spans="1:244" s="76" customFormat="1" x14ac:dyDescent="0.25">
      <c r="A344" s="55"/>
      <c r="B344" s="58"/>
      <c r="C344" s="59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  <c r="DL344" s="58"/>
      <c r="DM344" s="58"/>
      <c r="DN344" s="58"/>
      <c r="DO344" s="58"/>
      <c r="DP344" s="58"/>
      <c r="DQ344" s="58"/>
      <c r="DR344" s="58"/>
      <c r="DS344" s="58"/>
      <c r="DT344" s="58"/>
      <c r="DU344" s="58"/>
      <c r="DV344" s="58"/>
      <c r="DW344" s="58"/>
      <c r="DX344" s="58"/>
      <c r="DY344" s="58"/>
      <c r="DZ344" s="58"/>
      <c r="EA344" s="58"/>
      <c r="EB344" s="58"/>
      <c r="EC344" s="58"/>
      <c r="ED344" s="58"/>
      <c r="EE344" s="58"/>
      <c r="EF344" s="58"/>
      <c r="EG344" s="58"/>
      <c r="EH344" s="58"/>
      <c r="EI344" s="58"/>
      <c r="EJ344" s="58"/>
      <c r="EK344" s="58"/>
      <c r="EL344" s="58"/>
      <c r="EM344" s="58"/>
      <c r="EN344" s="58"/>
      <c r="EO344" s="58"/>
      <c r="EP344" s="58"/>
      <c r="EQ344" s="58"/>
      <c r="ER344" s="58"/>
      <c r="ES344" s="58"/>
      <c r="ET344" s="58"/>
      <c r="EU344" s="58"/>
      <c r="EV344" s="58"/>
      <c r="EW344" s="58"/>
      <c r="EX344" s="58"/>
      <c r="EY344" s="58"/>
      <c r="EZ344" s="58"/>
      <c r="FA344" s="58"/>
      <c r="FB344" s="58"/>
      <c r="FC344" s="58"/>
      <c r="FD344" s="58"/>
      <c r="FE344" s="58"/>
      <c r="FF344" s="58"/>
      <c r="FG344" s="58"/>
      <c r="FH344" s="58"/>
      <c r="FI344" s="58"/>
      <c r="FJ344" s="58"/>
      <c r="FK344" s="58"/>
      <c r="FL344" s="58"/>
      <c r="FM344" s="58"/>
      <c r="FN344" s="58"/>
      <c r="FO344" s="58"/>
      <c r="FP344" s="58"/>
      <c r="FQ344" s="58"/>
      <c r="FR344" s="58"/>
      <c r="FS344" s="58"/>
      <c r="FT344" s="58"/>
      <c r="FU344" s="58"/>
      <c r="FV344" s="58"/>
      <c r="FW344" s="58"/>
      <c r="FX344" s="58"/>
      <c r="FY344" s="58"/>
      <c r="FZ344" s="58"/>
      <c r="GA344" s="58"/>
      <c r="GB344" s="58"/>
      <c r="GC344" s="58"/>
      <c r="GD344" s="58"/>
      <c r="GE344" s="58"/>
      <c r="GF344" s="58"/>
      <c r="GG344" s="58"/>
      <c r="GH344" s="58"/>
      <c r="GI344" s="58"/>
      <c r="GJ344" s="58"/>
      <c r="GK344" s="58"/>
      <c r="GL344" s="58"/>
      <c r="GM344" s="58"/>
      <c r="GN344" s="58"/>
      <c r="GO344" s="58"/>
      <c r="GP344" s="58"/>
      <c r="GQ344" s="58"/>
      <c r="GR344" s="58"/>
      <c r="GS344" s="58"/>
      <c r="GT344" s="58"/>
      <c r="GU344" s="58"/>
      <c r="GV344" s="58"/>
      <c r="GW344" s="58"/>
      <c r="GX344" s="58"/>
      <c r="GY344" s="58"/>
      <c r="GZ344" s="58"/>
      <c r="HA344" s="58"/>
      <c r="HB344" s="58"/>
      <c r="HC344" s="58"/>
      <c r="HD344" s="58"/>
      <c r="HE344" s="58"/>
      <c r="HF344" s="58"/>
      <c r="HG344" s="58"/>
      <c r="HH344" s="58"/>
      <c r="HI344" s="58"/>
      <c r="HJ344" s="58"/>
      <c r="HK344" s="58"/>
      <c r="HL344" s="58"/>
      <c r="HM344" s="58"/>
      <c r="HN344" s="58"/>
      <c r="HO344" s="58"/>
      <c r="HP344" s="58"/>
      <c r="HQ344" s="58"/>
      <c r="HR344" s="58"/>
      <c r="HS344" s="58"/>
      <c r="HT344" s="58"/>
      <c r="HU344" s="58"/>
      <c r="HV344" s="58"/>
      <c r="HW344" s="58"/>
      <c r="HX344" s="58"/>
      <c r="HY344" s="58"/>
      <c r="HZ344" s="58"/>
      <c r="IA344" s="58"/>
      <c r="IB344" s="58"/>
      <c r="IC344" s="58"/>
      <c r="ID344" s="58"/>
      <c r="IE344" s="58"/>
      <c r="IF344" s="58"/>
      <c r="IG344" s="58"/>
      <c r="IH344" s="58"/>
      <c r="II344" s="58"/>
      <c r="IJ344" s="58"/>
    </row>
    <row r="345" spans="1:244" s="76" customFormat="1" x14ac:dyDescent="0.25">
      <c r="A345" s="55"/>
      <c r="B345" s="58"/>
      <c r="C345" s="59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  <c r="DL345" s="58"/>
      <c r="DM345" s="58"/>
      <c r="DN345" s="58"/>
      <c r="DO345" s="58"/>
      <c r="DP345" s="58"/>
      <c r="DQ345" s="58"/>
      <c r="DR345" s="58"/>
      <c r="DS345" s="58"/>
      <c r="DT345" s="58"/>
      <c r="DU345" s="58"/>
      <c r="DV345" s="58"/>
      <c r="DW345" s="58"/>
      <c r="DX345" s="58"/>
      <c r="DY345" s="58"/>
      <c r="DZ345" s="58"/>
      <c r="EA345" s="58"/>
      <c r="EB345" s="58"/>
      <c r="EC345" s="58"/>
      <c r="ED345" s="58"/>
      <c r="EE345" s="58"/>
      <c r="EF345" s="58"/>
      <c r="EG345" s="58"/>
      <c r="EH345" s="58"/>
      <c r="EI345" s="58"/>
      <c r="EJ345" s="58"/>
      <c r="EK345" s="58"/>
      <c r="EL345" s="58"/>
      <c r="EM345" s="58"/>
      <c r="EN345" s="58"/>
      <c r="EO345" s="58"/>
      <c r="EP345" s="58"/>
      <c r="EQ345" s="58"/>
      <c r="ER345" s="58"/>
      <c r="ES345" s="58"/>
      <c r="ET345" s="58"/>
      <c r="EU345" s="58"/>
      <c r="EV345" s="58"/>
      <c r="EW345" s="58"/>
      <c r="EX345" s="58"/>
      <c r="EY345" s="58"/>
      <c r="EZ345" s="58"/>
      <c r="FA345" s="58"/>
      <c r="FB345" s="58"/>
      <c r="FC345" s="58"/>
      <c r="FD345" s="58"/>
      <c r="FE345" s="58"/>
      <c r="FF345" s="58"/>
      <c r="FG345" s="58"/>
      <c r="FH345" s="58"/>
      <c r="FI345" s="58"/>
      <c r="FJ345" s="58"/>
      <c r="FK345" s="58"/>
      <c r="FL345" s="58"/>
      <c r="FM345" s="58"/>
      <c r="FN345" s="58"/>
      <c r="FO345" s="58"/>
      <c r="FP345" s="58"/>
      <c r="FQ345" s="58"/>
      <c r="FR345" s="58"/>
      <c r="FS345" s="58"/>
      <c r="FT345" s="58"/>
      <c r="FU345" s="58"/>
      <c r="FV345" s="58"/>
      <c r="FW345" s="58"/>
      <c r="FX345" s="58"/>
      <c r="FY345" s="58"/>
      <c r="FZ345" s="58"/>
      <c r="GA345" s="58"/>
      <c r="GB345" s="58"/>
      <c r="GC345" s="58"/>
      <c r="GD345" s="58"/>
      <c r="GE345" s="58"/>
      <c r="GF345" s="58"/>
      <c r="GG345" s="58"/>
      <c r="GH345" s="58"/>
      <c r="GI345" s="58"/>
      <c r="GJ345" s="58"/>
      <c r="GK345" s="58"/>
      <c r="GL345" s="58"/>
      <c r="GM345" s="58"/>
      <c r="GN345" s="58"/>
      <c r="GO345" s="58"/>
      <c r="GP345" s="58"/>
      <c r="GQ345" s="58"/>
      <c r="GR345" s="58"/>
      <c r="GS345" s="58"/>
      <c r="GT345" s="58"/>
      <c r="GU345" s="58"/>
      <c r="GV345" s="58"/>
      <c r="GW345" s="58"/>
      <c r="GX345" s="58"/>
      <c r="GY345" s="58"/>
      <c r="GZ345" s="58"/>
      <c r="HA345" s="58"/>
      <c r="HB345" s="58"/>
      <c r="HC345" s="58"/>
      <c r="HD345" s="58"/>
      <c r="HE345" s="58"/>
      <c r="HF345" s="58"/>
      <c r="HG345" s="58"/>
      <c r="HH345" s="58"/>
      <c r="HI345" s="58"/>
      <c r="HJ345" s="58"/>
      <c r="HK345" s="58"/>
      <c r="HL345" s="58"/>
      <c r="HM345" s="58"/>
      <c r="HN345" s="58"/>
      <c r="HO345" s="58"/>
      <c r="HP345" s="58"/>
      <c r="HQ345" s="58"/>
      <c r="HR345" s="58"/>
      <c r="HS345" s="58"/>
      <c r="HT345" s="58"/>
      <c r="HU345" s="58"/>
      <c r="HV345" s="58"/>
      <c r="HW345" s="58"/>
      <c r="HX345" s="58"/>
      <c r="HY345" s="58"/>
      <c r="HZ345" s="58"/>
      <c r="IA345" s="58"/>
      <c r="IB345" s="58"/>
      <c r="IC345" s="58"/>
      <c r="ID345" s="58"/>
      <c r="IE345" s="58"/>
      <c r="IF345" s="58"/>
      <c r="IG345" s="58"/>
      <c r="IH345" s="58"/>
      <c r="II345" s="58"/>
      <c r="IJ345" s="58"/>
    </row>
    <row r="346" spans="1:244" s="76" customFormat="1" x14ac:dyDescent="0.25">
      <c r="A346" s="55"/>
      <c r="B346" s="58"/>
      <c r="C346" s="59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  <c r="EV346" s="58"/>
      <c r="EW346" s="58"/>
      <c r="EX346" s="58"/>
      <c r="EY346" s="58"/>
      <c r="EZ346" s="58"/>
      <c r="FA346" s="58"/>
      <c r="FB346" s="58"/>
      <c r="FC346" s="58"/>
      <c r="FD346" s="58"/>
      <c r="FE346" s="58"/>
      <c r="FF346" s="58"/>
      <c r="FG346" s="58"/>
      <c r="FH346" s="58"/>
      <c r="FI346" s="58"/>
      <c r="FJ346" s="58"/>
      <c r="FK346" s="58"/>
      <c r="FL346" s="58"/>
      <c r="FM346" s="58"/>
      <c r="FN346" s="58"/>
      <c r="FO346" s="58"/>
      <c r="FP346" s="58"/>
      <c r="FQ346" s="58"/>
      <c r="FR346" s="58"/>
      <c r="FS346" s="58"/>
      <c r="FT346" s="58"/>
      <c r="FU346" s="58"/>
      <c r="FV346" s="58"/>
      <c r="FW346" s="58"/>
      <c r="FX346" s="58"/>
      <c r="FY346" s="58"/>
      <c r="FZ346" s="58"/>
      <c r="GA346" s="58"/>
      <c r="GB346" s="58"/>
      <c r="GC346" s="58"/>
      <c r="GD346" s="58"/>
      <c r="GE346" s="58"/>
      <c r="GF346" s="58"/>
      <c r="GG346" s="58"/>
      <c r="GH346" s="58"/>
      <c r="GI346" s="58"/>
      <c r="GJ346" s="58"/>
      <c r="GK346" s="58"/>
      <c r="GL346" s="58"/>
      <c r="GM346" s="58"/>
      <c r="GN346" s="58"/>
      <c r="GO346" s="58"/>
      <c r="GP346" s="58"/>
      <c r="GQ346" s="58"/>
      <c r="GR346" s="58"/>
      <c r="GS346" s="58"/>
      <c r="GT346" s="58"/>
      <c r="GU346" s="58"/>
      <c r="GV346" s="58"/>
      <c r="GW346" s="58"/>
      <c r="GX346" s="58"/>
      <c r="GY346" s="58"/>
      <c r="GZ346" s="58"/>
      <c r="HA346" s="58"/>
      <c r="HB346" s="58"/>
      <c r="HC346" s="58"/>
      <c r="HD346" s="58"/>
      <c r="HE346" s="58"/>
      <c r="HF346" s="58"/>
      <c r="HG346" s="58"/>
      <c r="HH346" s="58"/>
      <c r="HI346" s="58"/>
      <c r="HJ346" s="58"/>
      <c r="HK346" s="58"/>
      <c r="HL346" s="58"/>
      <c r="HM346" s="58"/>
      <c r="HN346" s="58"/>
      <c r="HO346" s="58"/>
      <c r="HP346" s="58"/>
      <c r="HQ346" s="58"/>
      <c r="HR346" s="58"/>
      <c r="HS346" s="58"/>
      <c r="HT346" s="58"/>
      <c r="HU346" s="58"/>
      <c r="HV346" s="58"/>
      <c r="HW346" s="58"/>
      <c r="HX346" s="58"/>
      <c r="HY346" s="58"/>
      <c r="HZ346" s="58"/>
      <c r="IA346" s="58"/>
      <c r="IB346" s="58"/>
      <c r="IC346" s="58"/>
      <c r="ID346" s="58"/>
      <c r="IE346" s="58"/>
      <c r="IF346" s="58"/>
      <c r="IG346" s="58"/>
      <c r="IH346" s="58"/>
      <c r="II346" s="58"/>
      <c r="IJ346" s="58"/>
    </row>
    <row r="347" spans="1:244" s="76" customFormat="1" x14ac:dyDescent="0.25">
      <c r="A347" s="55"/>
      <c r="B347" s="58"/>
      <c r="C347" s="59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  <c r="EV347" s="58"/>
      <c r="EW347" s="58"/>
      <c r="EX347" s="58"/>
      <c r="EY347" s="58"/>
      <c r="EZ347" s="58"/>
      <c r="FA347" s="58"/>
      <c r="FB347" s="58"/>
      <c r="FC347" s="58"/>
      <c r="FD347" s="58"/>
      <c r="FE347" s="58"/>
      <c r="FF347" s="58"/>
      <c r="FG347" s="58"/>
      <c r="FH347" s="58"/>
      <c r="FI347" s="58"/>
      <c r="FJ347" s="58"/>
      <c r="FK347" s="58"/>
      <c r="FL347" s="58"/>
      <c r="FM347" s="58"/>
      <c r="FN347" s="58"/>
      <c r="FO347" s="58"/>
      <c r="FP347" s="58"/>
      <c r="FQ347" s="58"/>
      <c r="FR347" s="58"/>
      <c r="FS347" s="58"/>
      <c r="FT347" s="58"/>
      <c r="FU347" s="58"/>
      <c r="FV347" s="58"/>
      <c r="FW347" s="58"/>
      <c r="FX347" s="58"/>
      <c r="FY347" s="58"/>
      <c r="FZ347" s="58"/>
      <c r="GA347" s="58"/>
      <c r="GB347" s="58"/>
      <c r="GC347" s="58"/>
      <c r="GD347" s="58"/>
      <c r="GE347" s="58"/>
      <c r="GF347" s="58"/>
      <c r="GG347" s="58"/>
      <c r="GH347" s="58"/>
      <c r="GI347" s="58"/>
      <c r="GJ347" s="58"/>
      <c r="GK347" s="58"/>
      <c r="GL347" s="58"/>
      <c r="GM347" s="58"/>
      <c r="GN347" s="58"/>
      <c r="GO347" s="58"/>
      <c r="GP347" s="58"/>
      <c r="GQ347" s="58"/>
      <c r="GR347" s="58"/>
      <c r="GS347" s="58"/>
      <c r="GT347" s="58"/>
      <c r="GU347" s="58"/>
      <c r="GV347" s="58"/>
      <c r="GW347" s="58"/>
      <c r="GX347" s="58"/>
      <c r="GY347" s="58"/>
      <c r="GZ347" s="58"/>
      <c r="HA347" s="58"/>
      <c r="HB347" s="58"/>
      <c r="HC347" s="58"/>
      <c r="HD347" s="58"/>
      <c r="HE347" s="58"/>
      <c r="HF347" s="58"/>
      <c r="HG347" s="58"/>
      <c r="HH347" s="58"/>
      <c r="HI347" s="58"/>
      <c r="HJ347" s="58"/>
      <c r="HK347" s="58"/>
      <c r="HL347" s="58"/>
      <c r="HM347" s="58"/>
      <c r="HN347" s="58"/>
      <c r="HO347" s="58"/>
      <c r="HP347" s="58"/>
      <c r="HQ347" s="58"/>
      <c r="HR347" s="58"/>
      <c r="HS347" s="58"/>
      <c r="HT347" s="58"/>
      <c r="HU347" s="58"/>
      <c r="HV347" s="58"/>
      <c r="HW347" s="58"/>
      <c r="HX347" s="58"/>
      <c r="HY347" s="58"/>
      <c r="HZ347" s="58"/>
      <c r="IA347" s="58"/>
      <c r="IB347" s="58"/>
      <c r="IC347" s="58"/>
      <c r="ID347" s="58"/>
      <c r="IE347" s="58"/>
      <c r="IF347" s="58"/>
      <c r="IG347" s="58"/>
      <c r="IH347" s="58"/>
      <c r="II347" s="58"/>
      <c r="IJ347" s="58"/>
    </row>
    <row r="348" spans="1:244" s="76" customFormat="1" x14ac:dyDescent="0.25">
      <c r="A348" s="55"/>
      <c r="B348" s="58"/>
      <c r="C348" s="59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  <c r="DE348" s="58"/>
      <c r="DF348" s="58"/>
      <c r="DG348" s="58"/>
      <c r="DH348" s="58"/>
      <c r="DI348" s="58"/>
      <c r="DJ348" s="58"/>
      <c r="DK348" s="58"/>
      <c r="DL348" s="58"/>
      <c r="DM348" s="58"/>
      <c r="DN348" s="58"/>
      <c r="DO348" s="58"/>
      <c r="DP348" s="58"/>
      <c r="DQ348" s="58"/>
      <c r="DR348" s="58"/>
      <c r="DS348" s="58"/>
      <c r="DT348" s="58"/>
      <c r="DU348" s="58"/>
      <c r="DV348" s="58"/>
      <c r="DW348" s="58"/>
      <c r="DX348" s="58"/>
      <c r="DY348" s="58"/>
      <c r="DZ348" s="58"/>
      <c r="EA348" s="58"/>
      <c r="EB348" s="58"/>
      <c r="EC348" s="58"/>
      <c r="ED348" s="58"/>
      <c r="EE348" s="58"/>
      <c r="EF348" s="58"/>
      <c r="EG348" s="58"/>
      <c r="EH348" s="58"/>
      <c r="EI348" s="58"/>
      <c r="EJ348" s="58"/>
      <c r="EK348" s="58"/>
      <c r="EL348" s="58"/>
      <c r="EM348" s="58"/>
      <c r="EN348" s="58"/>
      <c r="EO348" s="58"/>
      <c r="EP348" s="58"/>
      <c r="EQ348" s="58"/>
      <c r="ER348" s="58"/>
      <c r="ES348" s="58"/>
      <c r="ET348" s="58"/>
      <c r="EU348" s="58"/>
      <c r="EV348" s="58"/>
      <c r="EW348" s="58"/>
      <c r="EX348" s="58"/>
      <c r="EY348" s="58"/>
      <c r="EZ348" s="58"/>
      <c r="FA348" s="58"/>
      <c r="FB348" s="58"/>
      <c r="FC348" s="58"/>
      <c r="FD348" s="58"/>
      <c r="FE348" s="58"/>
      <c r="FF348" s="58"/>
      <c r="FG348" s="58"/>
      <c r="FH348" s="58"/>
      <c r="FI348" s="58"/>
      <c r="FJ348" s="58"/>
      <c r="FK348" s="58"/>
      <c r="FL348" s="58"/>
      <c r="FM348" s="58"/>
      <c r="FN348" s="58"/>
      <c r="FO348" s="58"/>
      <c r="FP348" s="58"/>
      <c r="FQ348" s="58"/>
      <c r="FR348" s="58"/>
      <c r="FS348" s="58"/>
      <c r="FT348" s="58"/>
      <c r="FU348" s="58"/>
      <c r="FV348" s="58"/>
      <c r="FW348" s="58"/>
      <c r="FX348" s="58"/>
      <c r="FY348" s="58"/>
      <c r="FZ348" s="58"/>
      <c r="GA348" s="58"/>
      <c r="GB348" s="58"/>
      <c r="GC348" s="58"/>
      <c r="GD348" s="58"/>
      <c r="GE348" s="58"/>
      <c r="GF348" s="58"/>
      <c r="GG348" s="58"/>
      <c r="GH348" s="58"/>
      <c r="GI348" s="58"/>
      <c r="GJ348" s="58"/>
      <c r="GK348" s="58"/>
      <c r="GL348" s="58"/>
      <c r="GM348" s="58"/>
      <c r="GN348" s="58"/>
      <c r="GO348" s="58"/>
      <c r="GP348" s="58"/>
      <c r="GQ348" s="58"/>
      <c r="GR348" s="58"/>
      <c r="GS348" s="58"/>
      <c r="GT348" s="58"/>
      <c r="GU348" s="58"/>
      <c r="GV348" s="58"/>
      <c r="GW348" s="58"/>
      <c r="GX348" s="58"/>
      <c r="GY348" s="58"/>
      <c r="GZ348" s="58"/>
      <c r="HA348" s="58"/>
      <c r="HB348" s="58"/>
      <c r="HC348" s="58"/>
      <c r="HD348" s="58"/>
      <c r="HE348" s="58"/>
      <c r="HF348" s="58"/>
      <c r="HG348" s="58"/>
      <c r="HH348" s="58"/>
      <c r="HI348" s="58"/>
      <c r="HJ348" s="58"/>
      <c r="HK348" s="58"/>
      <c r="HL348" s="58"/>
      <c r="HM348" s="58"/>
      <c r="HN348" s="58"/>
      <c r="HO348" s="58"/>
      <c r="HP348" s="58"/>
      <c r="HQ348" s="58"/>
      <c r="HR348" s="58"/>
      <c r="HS348" s="58"/>
      <c r="HT348" s="58"/>
      <c r="HU348" s="58"/>
      <c r="HV348" s="58"/>
      <c r="HW348" s="58"/>
      <c r="HX348" s="58"/>
      <c r="HY348" s="58"/>
      <c r="HZ348" s="58"/>
      <c r="IA348" s="58"/>
      <c r="IB348" s="58"/>
      <c r="IC348" s="58"/>
      <c r="ID348" s="58"/>
      <c r="IE348" s="58"/>
      <c r="IF348" s="58"/>
      <c r="IG348" s="58"/>
      <c r="IH348" s="58"/>
      <c r="II348" s="58"/>
      <c r="IJ348" s="58"/>
    </row>
    <row r="349" spans="1:244" s="76" customFormat="1" x14ac:dyDescent="0.25">
      <c r="A349" s="55"/>
      <c r="B349" s="58"/>
      <c r="C349" s="59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  <c r="DL349" s="58"/>
      <c r="DM349" s="58"/>
      <c r="DN349" s="58"/>
      <c r="DO349" s="58"/>
      <c r="DP349" s="58"/>
      <c r="DQ349" s="58"/>
      <c r="DR349" s="58"/>
      <c r="DS349" s="58"/>
      <c r="DT349" s="58"/>
      <c r="DU349" s="58"/>
      <c r="DV349" s="58"/>
      <c r="DW349" s="58"/>
      <c r="DX349" s="58"/>
      <c r="DY349" s="58"/>
      <c r="DZ349" s="58"/>
      <c r="EA349" s="58"/>
      <c r="EB349" s="58"/>
      <c r="EC349" s="58"/>
      <c r="ED349" s="58"/>
      <c r="EE349" s="58"/>
      <c r="EF349" s="58"/>
      <c r="EG349" s="58"/>
      <c r="EH349" s="58"/>
      <c r="EI349" s="58"/>
      <c r="EJ349" s="58"/>
      <c r="EK349" s="58"/>
      <c r="EL349" s="58"/>
      <c r="EM349" s="58"/>
      <c r="EN349" s="58"/>
      <c r="EO349" s="58"/>
      <c r="EP349" s="58"/>
      <c r="EQ349" s="58"/>
      <c r="ER349" s="58"/>
      <c r="ES349" s="58"/>
      <c r="ET349" s="58"/>
      <c r="EU349" s="58"/>
      <c r="EV349" s="58"/>
      <c r="EW349" s="58"/>
      <c r="EX349" s="58"/>
      <c r="EY349" s="58"/>
      <c r="EZ349" s="58"/>
      <c r="FA349" s="58"/>
      <c r="FB349" s="58"/>
      <c r="FC349" s="58"/>
      <c r="FD349" s="58"/>
      <c r="FE349" s="58"/>
      <c r="FF349" s="58"/>
      <c r="FG349" s="58"/>
      <c r="FH349" s="58"/>
      <c r="FI349" s="58"/>
      <c r="FJ349" s="58"/>
      <c r="FK349" s="58"/>
      <c r="FL349" s="58"/>
      <c r="FM349" s="58"/>
      <c r="FN349" s="58"/>
      <c r="FO349" s="58"/>
      <c r="FP349" s="58"/>
      <c r="FQ349" s="58"/>
      <c r="FR349" s="58"/>
      <c r="FS349" s="58"/>
      <c r="FT349" s="58"/>
      <c r="FU349" s="58"/>
      <c r="FV349" s="58"/>
      <c r="FW349" s="58"/>
      <c r="FX349" s="58"/>
      <c r="FY349" s="58"/>
      <c r="FZ349" s="58"/>
      <c r="GA349" s="58"/>
      <c r="GB349" s="58"/>
      <c r="GC349" s="58"/>
      <c r="GD349" s="58"/>
      <c r="GE349" s="58"/>
      <c r="GF349" s="58"/>
      <c r="GG349" s="58"/>
      <c r="GH349" s="58"/>
      <c r="GI349" s="58"/>
      <c r="GJ349" s="58"/>
      <c r="GK349" s="58"/>
      <c r="GL349" s="58"/>
      <c r="GM349" s="58"/>
      <c r="GN349" s="58"/>
      <c r="GO349" s="58"/>
      <c r="GP349" s="58"/>
      <c r="GQ349" s="58"/>
      <c r="GR349" s="58"/>
      <c r="GS349" s="58"/>
      <c r="GT349" s="58"/>
      <c r="GU349" s="58"/>
      <c r="GV349" s="58"/>
      <c r="GW349" s="58"/>
      <c r="GX349" s="58"/>
      <c r="GY349" s="58"/>
      <c r="GZ349" s="58"/>
      <c r="HA349" s="58"/>
      <c r="HB349" s="58"/>
      <c r="HC349" s="58"/>
      <c r="HD349" s="58"/>
      <c r="HE349" s="58"/>
      <c r="HF349" s="58"/>
      <c r="HG349" s="58"/>
      <c r="HH349" s="58"/>
      <c r="HI349" s="58"/>
      <c r="HJ349" s="58"/>
      <c r="HK349" s="58"/>
      <c r="HL349" s="58"/>
      <c r="HM349" s="58"/>
      <c r="HN349" s="58"/>
      <c r="HO349" s="58"/>
      <c r="HP349" s="58"/>
      <c r="HQ349" s="58"/>
      <c r="HR349" s="58"/>
      <c r="HS349" s="58"/>
      <c r="HT349" s="58"/>
      <c r="HU349" s="58"/>
      <c r="HV349" s="58"/>
      <c r="HW349" s="58"/>
      <c r="HX349" s="58"/>
      <c r="HY349" s="58"/>
      <c r="HZ349" s="58"/>
      <c r="IA349" s="58"/>
      <c r="IB349" s="58"/>
      <c r="IC349" s="58"/>
      <c r="ID349" s="58"/>
      <c r="IE349" s="58"/>
      <c r="IF349" s="58"/>
      <c r="IG349" s="58"/>
      <c r="IH349" s="58"/>
      <c r="II349" s="58"/>
      <c r="IJ349" s="58"/>
    </row>
    <row r="350" spans="1:244" s="76" customFormat="1" x14ac:dyDescent="0.25">
      <c r="A350" s="55"/>
      <c r="B350" s="58"/>
      <c r="C350" s="59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  <c r="DL350" s="58"/>
      <c r="DM350" s="58"/>
      <c r="DN350" s="58"/>
      <c r="DO350" s="58"/>
      <c r="DP350" s="58"/>
      <c r="DQ350" s="58"/>
      <c r="DR350" s="58"/>
      <c r="DS350" s="58"/>
      <c r="DT350" s="58"/>
      <c r="DU350" s="58"/>
      <c r="DV350" s="58"/>
      <c r="DW350" s="58"/>
      <c r="DX350" s="58"/>
      <c r="DY350" s="58"/>
      <c r="DZ350" s="58"/>
      <c r="EA350" s="58"/>
      <c r="EB350" s="58"/>
      <c r="EC350" s="58"/>
      <c r="ED350" s="58"/>
      <c r="EE350" s="58"/>
      <c r="EF350" s="58"/>
      <c r="EG350" s="58"/>
      <c r="EH350" s="58"/>
      <c r="EI350" s="58"/>
      <c r="EJ350" s="58"/>
      <c r="EK350" s="58"/>
      <c r="EL350" s="58"/>
      <c r="EM350" s="58"/>
      <c r="EN350" s="58"/>
      <c r="EO350" s="58"/>
      <c r="EP350" s="58"/>
      <c r="EQ350" s="58"/>
      <c r="ER350" s="58"/>
      <c r="ES350" s="58"/>
      <c r="ET350" s="58"/>
      <c r="EU350" s="58"/>
      <c r="EV350" s="58"/>
      <c r="EW350" s="58"/>
      <c r="EX350" s="58"/>
      <c r="EY350" s="58"/>
      <c r="EZ350" s="58"/>
      <c r="FA350" s="58"/>
      <c r="FB350" s="58"/>
      <c r="FC350" s="58"/>
      <c r="FD350" s="58"/>
      <c r="FE350" s="58"/>
      <c r="FF350" s="58"/>
      <c r="FG350" s="58"/>
      <c r="FH350" s="58"/>
      <c r="FI350" s="58"/>
      <c r="FJ350" s="58"/>
      <c r="FK350" s="58"/>
      <c r="FL350" s="58"/>
      <c r="FM350" s="58"/>
      <c r="FN350" s="58"/>
      <c r="FO350" s="58"/>
      <c r="FP350" s="58"/>
      <c r="FQ350" s="58"/>
      <c r="FR350" s="58"/>
      <c r="FS350" s="58"/>
      <c r="FT350" s="58"/>
      <c r="FU350" s="58"/>
      <c r="FV350" s="58"/>
      <c r="FW350" s="58"/>
      <c r="FX350" s="58"/>
      <c r="FY350" s="58"/>
      <c r="FZ350" s="58"/>
      <c r="GA350" s="58"/>
      <c r="GB350" s="58"/>
      <c r="GC350" s="58"/>
      <c r="GD350" s="58"/>
      <c r="GE350" s="58"/>
      <c r="GF350" s="58"/>
      <c r="GG350" s="58"/>
      <c r="GH350" s="58"/>
      <c r="GI350" s="58"/>
      <c r="GJ350" s="58"/>
      <c r="GK350" s="58"/>
      <c r="GL350" s="58"/>
      <c r="GM350" s="58"/>
      <c r="GN350" s="58"/>
      <c r="GO350" s="58"/>
      <c r="GP350" s="58"/>
      <c r="GQ350" s="58"/>
      <c r="GR350" s="58"/>
      <c r="GS350" s="58"/>
      <c r="GT350" s="58"/>
      <c r="GU350" s="58"/>
      <c r="GV350" s="58"/>
      <c r="GW350" s="58"/>
      <c r="GX350" s="58"/>
      <c r="GY350" s="58"/>
      <c r="GZ350" s="58"/>
      <c r="HA350" s="58"/>
      <c r="HB350" s="58"/>
      <c r="HC350" s="58"/>
      <c r="HD350" s="58"/>
      <c r="HE350" s="58"/>
      <c r="HF350" s="58"/>
      <c r="HG350" s="58"/>
      <c r="HH350" s="58"/>
      <c r="HI350" s="58"/>
      <c r="HJ350" s="58"/>
      <c r="HK350" s="58"/>
      <c r="HL350" s="58"/>
      <c r="HM350" s="58"/>
      <c r="HN350" s="58"/>
      <c r="HO350" s="58"/>
      <c r="HP350" s="58"/>
      <c r="HQ350" s="58"/>
      <c r="HR350" s="58"/>
      <c r="HS350" s="58"/>
      <c r="HT350" s="58"/>
      <c r="HU350" s="58"/>
      <c r="HV350" s="58"/>
      <c r="HW350" s="58"/>
      <c r="HX350" s="58"/>
      <c r="HY350" s="58"/>
      <c r="HZ350" s="58"/>
      <c r="IA350" s="58"/>
      <c r="IB350" s="58"/>
      <c r="IC350" s="58"/>
      <c r="ID350" s="58"/>
      <c r="IE350" s="58"/>
      <c r="IF350" s="58"/>
      <c r="IG350" s="58"/>
      <c r="IH350" s="58"/>
      <c r="II350" s="58"/>
      <c r="IJ350" s="58"/>
    </row>
    <row r="351" spans="1:244" s="76" customFormat="1" x14ac:dyDescent="0.25">
      <c r="A351" s="55"/>
      <c r="B351" s="58"/>
      <c r="C351" s="59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  <c r="DL351" s="58"/>
      <c r="DM351" s="58"/>
      <c r="DN351" s="58"/>
      <c r="DO351" s="58"/>
      <c r="DP351" s="58"/>
      <c r="DQ351" s="58"/>
      <c r="DR351" s="58"/>
      <c r="DS351" s="58"/>
      <c r="DT351" s="58"/>
      <c r="DU351" s="58"/>
      <c r="DV351" s="58"/>
      <c r="DW351" s="58"/>
      <c r="DX351" s="58"/>
      <c r="DY351" s="58"/>
      <c r="DZ351" s="58"/>
      <c r="EA351" s="58"/>
      <c r="EB351" s="58"/>
      <c r="EC351" s="58"/>
      <c r="ED351" s="58"/>
      <c r="EE351" s="58"/>
      <c r="EF351" s="58"/>
      <c r="EG351" s="58"/>
      <c r="EH351" s="58"/>
      <c r="EI351" s="58"/>
      <c r="EJ351" s="58"/>
      <c r="EK351" s="58"/>
      <c r="EL351" s="58"/>
      <c r="EM351" s="58"/>
      <c r="EN351" s="58"/>
      <c r="EO351" s="58"/>
      <c r="EP351" s="58"/>
      <c r="EQ351" s="58"/>
      <c r="ER351" s="58"/>
      <c r="ES351" s="58"/>
      <c r="ET351" s="58"/>
      <c r="EU351" s="58"/>
      <c r="EV351" s="58"/>
      <c r="EW351" s="58"/>
      <c r="EX351" s="58"/>
      <c r="EY351" s="58"/>
      <c r="EZ351" s="58"/>
      <c r="FA351" s="58"/>
      <c r="FB351" s="58"/>
      <c r="FC351" s="58"/>
      <c r="FD351" s="58"/>
      <c r="FE351" s="58"/>
      <c r="FF351" s="58"/>
      <c r="FG351" s="58"/>
      <c r="FH351" s="58"/>
      <c r="FI351" s="58"/>
      <c r="FJ351" s="58"/>
      <c r="FK351" s="58"/>
      <c r="FL351" s="58"/>
      <c r="FM351" s="58"/>
      <c r="FN351" s="58"/>
      <c r="FO351" s="58"/>
      <c r="FP351" s="58"/>
      <c r="FQ351" s="58"/>
      <c r="FR351" s="58"/>
      <c r="FS351" s="58"/>
      <c r="FT351" s="58"/>
      <c r="FU351" s="58"/>
      <c r="FV351" s="58"/>
      <c r="FW351" s="58"/>
      <c r="FX351" s="58"/>
      <c r="FY351" s="58"/>
      <c r="FZ351" s="58"/>
      <c r="GA351" s="58"/>
      <c r="GB351" s="58"/>
      <c r="GC351" s="58"/>
      <c r="GD351" s="58"/>
      <c r="GE351" s="58"/>
      <c r="GF351" s="58"/>
      <c r="GG351" s="58"/>
      <c r="GH351" s="58"/>
      <c r="GI351" s="58"/>
      <c r="GJ351" s="58"/>
      <c r="GK351" s="58"/>
      <c r="GL351" s="58"/>
      <c r="GM351" s="58"/>
      <c r="GN351" s="58"/>
      <c r="GO351" s="58"/>
      <c r="GP351" s="58"/>
      <c r="GQ351" s="58"/>
      <c r="GR351" s="58"/>
      <c r="GS351" s="58"/>
      <c r="GT351" s="58"/>
      <c r="GU351" s="58"/>
      <c r="GV351" s="58"/>
      <c r="GW351" s="58"/>
      <c r="GX351" s="58"/>
      <c r="GY351" s="58"/>
      <c r="GZ351" s="58"/>
      <c r="HA351" s="58"/>
      <c r="HB351" s="58"/>
      <c r="HC351" s="58"/>
      <c r="HD351" s="58"/>
      <c r="HE351" s="58"/>
      <c r="HF351" s="58"/>
      <c r="HG351" s="58"/>
      <c r="HH351" s="58"/>
      <c r="HI351" s="58"/>
      <c r="HJ351" s="58"/>
      <c r="HK351" s="58"/>
      <c r="HL351" s="58"/>
      <c r="HM351" s="58"/>
      <c r="HN351" s="58"/>
      <c r="HO351" s="58"/>
      <c r="HP351" s="58"/>
      <c r="HQ351" s="58"/>
      <c r="HR351" s="58"/>
      <c r="HS351" s="58"/>
      <c r="HT351" s="58"/>
      <c r="HU351" s="58"/>
      <c r="HV351" s="58"/>
      <c r="HW351" s="58"/>
      <c r="HX351" s="58"/>
      <c r="HY351" s="58"/>
      <c r="HZ351" s="58"/>
      <c r="IA351" s="58"/>
      <c r="IB351" s="58"/>
      <c r="IC351" s="58"/>
      <c r="ID351" s="58"/>
      <c r="IE351" s="58"/>
      <c r="IF351" s="58"/>
      <c r="IG351" s="58"/>
      <c r="IH351" s="58"/>
      <c r="II351" s="58"/>
      <c r="IJ351" s="58"/>
    </row>
    <row r="352" spans="1:244" s="76" customFormat="1" x14ac:dyDescent="0.25">
      <c r="A352" s="55"/>
      <c r="B352" s="58"/>
      <c r="C352" s="59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  <c r="DL352" s="58"/>
      <c r="DM352" s="58"/>
      <c r="DN352" s="58"/>
      <c r="DO352" s="58"/>
      <c r="DP352" s="58"/>
      <c r="DQ352" s="58"/>
      <c r="DR352" s="58"/>
      <c r="DS352" s="58"/>
      <c r="DT352" s="58"/>
      <c r="DU352" s="58"/>
      <c r="DV352" s="58"/>
      <c r="DW352" s="58"/>
      <c r="DX352" s="58"/>
      <c r="DY352" s="58"/>
      <c r="DZ352" s="58"/>
      <c r="EA352" s="58"/>
      <c r="EB352" s="58"/>
      <c r="EC352" s="58"/>
      <c r="ED352" s="58"/>
      <c r="EE352" s="58"/>
      <c r="EF352" s="58"/>
      <c r="EG352" s="58"/>
      <c r="EH352" s="58"/>
      <c r="EI352" s="58"/>
      <c r="EJ352" s="58"/>
      <c r="EK352" s="58"/>
      <c r="EL352" s="58"/>
      <c r="EM352" s="58"/>
      <c r="EN352" s="58"/>
      <c r="EO352" s="58"/>
      <c r="EP352" s="58"/>
      <c r="EQ352" s="58"/>
      <c r="ER352" s="58"/>
      <c r="ES352" s="58"/>
      <c r="ET352" s="58"/>
      <c r="EU352" s="58"/>
      <c r="EV352" s="58"/>
      <c r="EW352" s="58"/>
      <c r="EX352" s="58"/>
      <c r="EY352" s="58"/>
      <c r="EZ352" s="58"/>
      <c r="FA352" s="58"/>
      <c r="FB352" s="58"/>
      <c r="FC352" s="58"/>
      <c r="FD352" s="58"/>
      <c r="FE352" s="58"/>
      <c r="FF352" s="58"/>
      <c r="FG352" s="58"/>
      <c r="FH352" s="58"/>
      <c r="FI352" s="58"/>
      <c r="FJ352" s="58"/>
      <c r="FK352" s="58"/>
      <c r="FL352" s="58"/>
      <c r="FM352" s="58"/>
      <c r="FN352" s="58"/>
      <c r="FO352" s="58"/>
      <c r="FP352" s="58"/>
      <c r="FQ352" s="58"/>
      <c r="FR352" s="58"/>
      <c r="FS352" s="58"/>
      <c r="FT352" s="58"/>
      <c r="FU352" s="58"/>
      <c r="FV352" s="58"/>
      <c r="FW352" s="58"/>
      <c r="FX352" s="58"/>
      <c r="FY352" s="58"/>
      <c r="FZ352" s="58"/>
      <c r="GA352" s="58"/>
      <c r="GB352" s="58"/>
      <c r="GC352" s="58"/>
      <c r="GD352" s="58"/>
      <c r="GE352" s="58"/>
      <c r="GF352" s="58"/>
      <c r="GG352" s="58"/>
      <c r="GH352" s="58"/>
      <c r="GI352" s="58"/>
      <c r="GJ352" s="58"/>
      <c r="GK352" s="58"/>
      <c r="GL352" s="58"/>
      <c r="GM352" s="58"/>
      <c r="GN352" s="58"/>
      <c r="GO352" s="58"/>
      <c r="GP352" s="58"/>
      <c r="GQ352" s="58"/>
      <c r="GR352" s="58"/>
      <c r="GS352" s="58"/>
      <c r="GT352" s="58"/>
      <c r="GU352" s="58"/>
      <c r="GV352" s="58"/>
      <c r="GW352" s="58"/>
      <c r="GX352" s="58"/>
      <c r="GY352" s="58"/>
      <c r="GZ352" s="58"/>
      <c r="HA352" s="58"/>
      <c r="HB352" s="58"/>
      <c r="HC352" s="58"/>
      <c r="HD352" s="58"/>
      <c r="HE352" s="58"/>
      <c r="HF352" s="58"/>
      <c r="HG352" s="58"/>
      <c r="HH352" s="58"/>
      <c r="HI352" s="58"/>
      <c r="HJ352" s="58"/>
      <c r="HK352" s="58"/>
      <c r="HL352" s="58"/>
      <c r="HM352" s="58"/>
      <c r="HN352" s="58"/>
      <c r="HO352" s="58"/>
      <c r="HP352" s="58"/>
      <c r="HQ352" s="58"/>
      <c r="HR352" s="58"/>
      <c r="HS352" s="58"/>
      <c r="HT352" s="58"/>
      <c r="HU352" s="58"/>
      <c r="HV352" s="58"/>
      <c r="HW352" s="58"/>
      <c r="HX352" s="58"/>
      <c r="HY352" s="58"/>
      <c r="HZ352" s="58"/>
      <c r="IA352" s="58"/>
      <c r="IB352" s="58"/>
      <c r="IC352" s="58"/>
      <c r="ID352" s="58"/>
      <c r="IE352" s="58"/>
      <c r="IF352" s="58"/>
      <c r="IG352" s="58"/>
      <c r="IH352" s="58"/>
      <c r="II352" s="58"/>
      <c r="IJ352" s="58"/>
    </row>
    <row r="353" spans="1:244" s="76" customFormat="1" x14ac:dyDescent="0.25">
      <c r="A353" s="55"/>
      <c r="B353" s="58"/>
      <c r="C353" s="59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  <c r="DL353" s="58"/>
      <c r="DM353" s="58"/>
      <c r="DN353" s="58"/>
      <c r="DO353" s="58"/>
      <c r="DP353" s="58"/>
      <c r="DQ353" s="58"/>
      <c r="DR353" s="58"/>
      <c r="DS353" s="58"/>
      <c r="DT353" s="58"/>
      <c r="DU353" s="58"/>
      <c r="DV353" s="58"/>
      <c r="DW353" s="58"/>
      <c r="DX353" s="58"/>
      <c r="DY353" s="58"/>
      <c r="DZ353" s="58"/>
      <c r="EA353" s="58"/>
      <c r="EB353" s="58"/>
      <c r="EC353" s="58"/>
      <c r="ED353" s="58"/>
      <c r="EE353" s="58"/>
      <c r="EF353" s="58"/>
      <c r="EG353" s="58"/>
      <c r="EH353" s="58"/>
      <c r="EI353" s="58"/>
      <c r="EJ353" s="58"/>
      <c r="EK353" s="58"/>
      <c r="EL353" s="58"/>
      <c r="EM353" s="58"/>
      <c r="EN353" s="58"/>
      <c r="EO353" s="58"/>
      <c r="EP353" s="58"/>
      <c r="EQ353" s="58"/>
      <c r="ER353" s="58"/>
      <c r="ES353" s="58"/>
      <c r="ET353" s="58"/>
      <c r="EU353" s="58"/>
      <c r="EV353" s="58"/>
      <c r="EW353" s="58"/>
      <c r="EX353" s="58"/>
      <c r="EY353" s="58"/>
      <c r="EZ353" s="58"/>
      <c r="FA353" s="58"/>
      <c r="FB353" s="58"/>
      <c r="FC353" s="58"/>
      <c r="FD353" s="58"/>
      <c r="FE353" s="58"/>
      <c r="FF353" s="58"/>
      <c r="FG353" s="58"/>
      <c r="FH353" s="58"/>
      <c r="FI353" s="58"/>
      <c r="FJ353" s="58"/>
      <c r="FK353" s="58"/>
      <c r="FL353" s="58"/>
      <c r="FM353" s="58"/>
      <c r="FN353" s="58"/>
      <c r="FO353" s="58"/>
      <c r="FP353" s="58"/>
      <c r="FQ353" s="58"/>
      <c r="FR353" s="58"/>
      <c r="FS353" s="58"/>
      <c r="FT353" s="58"/>
      <c r="FU353" s="58"/>
      <c r="FV353" s="58"/>
      <c r="FW353" s="58"/>
      <c r="FX353" s="58"/>
      <c r="FY353" s="58"/>
      <c r="FZ353" s="58"/>
      <c r="GA353" s="58"/>
      <c r="GB353" s="58"/>
      <c r="GC353" s="58"/>
      <c r="GD353" s="58"/>
      <c r="GE353" s="58"/>
      <c r="GF353" s="58"/>
      <c r="GG353" s="58"/>
      <c r="GH353" s="58"/>
      <c r="GI353" s="58"/>
      <c r="GJ353" s="58"/>
      <c r="GK353" s="58"/>
      <c r="GL353" s="58"/>
      <c r="GM353" s="58"/>
      <c r="GN353" s="58"/>
      <c r="GO353" s="58"/>
      <c r="GP353" s="58"/>
      <c r="GQ353" s="58"/>
      <c r="GR353" s="58"/>
      <c r="GS353" s="58"/>
      <c r="GT353" s="58"/>
      <c r="GU353" s="58"/>
      <c r="GV353" s="58"/>
      <c r="GW353" s="58"/>
      <c r="GX353" s="58"/>
      <c r="GY353" s="58"/>
      <c r="GZ353" s="58"/>
      <c r="HA353" s="58"/>
      <c r="HB353" s="58"/>
      <c r="HC353" s="58"/>
      <c r="HD353" s="58"/>
      <c r="HE353" s="58"/>
      <c r="HF353" s="58"/>
      <c r="HG353" s="58"/>
      <c r="HH353" s="58"/>
      <c r="HI353" s="58"/>
      <c r="HJ353" s="58"/>
      <c r="HK353" s="58"/>
      <c r="HL353" s="58"/>
      <c r="HM353" s="58"/>
      <c r="HN353" s="58"/>
      <c r="HO353" s="58"/>
      <c r="HP353" s="58"/>
      <c r="HQ353" s="58"/>
      <c r="HR353" s="58"/>
      <c r="HS353" s="58"/>
      <c r="HT353" s="58"/>
      <c r="HU353" s="58"/>
      <c r="HV353" s="58"/>
      <c r="HW353" s="58"/>
      <c r="HX353" s="58"/>
      <c r="HY353" s="58"/>
      <c r="HZ353" s="58"/>
      <c r="IA353" s="58"/>
      <c r="IB353" s="58"/>
      <c r="IC353" s="58"/>
      <c r="ID353" s="58"/>
      <c r="IE353" s="58"/>
      <c r="IF353" s="58"/>
      <c r="IG353" s="58"/>
      <c r="IH353" s="58"/>
      <c r="II353" s="58"/>
      <c r="IJ353" s="58"/>
    </row>
    <row r="354" spans="1:244" s="76" customFormat="1" x14ac:dyDescent="0.25">
      <c r="A354" s="55"/>
      <c r="B354" s="58"/>
      <c r="C354" s="59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  <c r="DL354" s="58"/>
      <c r="DM354" s="58"/>
      <c r="DN354" s="58"/>
      <c r="DO354" s="58"/>
      <c r="DP354" s="58"/>
      <c r="DQ354" s="58"/>
      <c r="DR354" s="58"/>
      <c r="DS354" s="58"/>
      <c r="DT354" s="58"/>
      <c r="DU354" s="58"/>
      <c r="DV354" s="58"/>
      <c r="DW354" s="58"/>
      <c r="DX354" s="58"/>
      <c r="DY354" s="58"/>
      <c r="DZ354" s="58"/>
      <c r="EA354" s="58"/>
      <c r="EB354" s="58"/>
      <c r="EC354" s="58"/>
      <c r="ED354" s="58"/>
      <c r="EE354" s="58"/>
      <c r="EF354" s="58"/>
      <c r="EG354" s="58"/>
      <c r="EH354" s="58"/>
      <c r="EI354" s="58"/>
      <c r="EJ354" s="58"/>
      <c r="EK354" s="58"/>
      <c r="EL354" s="58"/>
      <c r="EM354" s="58"/>
      <c r="EN354" s="58"/>
      <c r="EO354" s="58"/>
      <c r="EP354" s="58"/>
      <c r="EQ354" s="58"/>
      <c r="ER354" s="58"/>
      <c r="ES354" s="58"/>
      <c r="ET354" s="58"/>
      <c r="EU354" s="58"/>
      <c r="EV354" s="58"/>
      <c r="EW354" s="58"/>
      <c r="EX354" s="58"/>
      <c r="EY354" s="58"/>
      <c r="EZ354" s="58"/>
      <c r="FA354" s="58"/>
      <c r="FB354" s="58"/>
      <c r="FC354" s="58"/>
      <c r="FD354" s="58"/>
      <c r="FE354" s="58"/>
      <c r="FF354" s="58"/>
      <c r="FG354" s="58"/>
      <c r="FH354" s="58"/>
      <c r="FI354" s="58"/>
      <c r="FJ354" s="58"/>
      <c r="FK354" s="58"/>
      <c r="FL354" s="58"/>
      <c r="FM354" s="58"/>
      <c r="FN354" s="58"/>
      <c r="FO354" s="58"/>
      <c r="FP354" s="58"/>
      <c r="FQ354" s="58"/>
      <c r="FR354" s="58"/>
      <c r="FS354" s="58"/>
      <c r="FT354" s="58"/>
      <c r="FU354" s="58"/>
      <c r="FV354" s="58"/>
      <c r="FW354" s="58"/>
      <c r="FX354" s="58"/>
      <c r="FY354" s="58"/>
      <c r="FZ354" s="58"/>
      <c r="GA354" s="58"/>
      <c r="GB354" s="58"/>
      <c r="GC354" s="58"/>
      <c r="GD354" s="58"/>
      <c r="GE354" s="58"/>
      <c r="GF354" s="58"/>
      <c r="GG354" s="58"/>
      <c r="GH354" s="58"/>
      <c r="GI354" s="58"/>
      <c r="GJ354" s="58"/>
      <c r="GK354" s="58"/>
      <c r="GL354" s="58"/>
      <c r="GM354" s="58"/>
      <c r="GN354" s="58"/>
      <c r="GO354" s="58"/>
      <c r="GP354" s="58"/>
      <c r="GQ354" s="58"/>
      <c r="GR354" s="58"/>
      <c r="GS354" s="58"/>
      <c r="GT354" s="58"/>
      <c r="GU354" s="58"/>
      <c r="GV354" s="58"/>
      <c r="GW354" s="58"/>
      <c r="GX354" s="58"/>
      <c r="GY354" s="58"/>
      <c r="GZ354" s="58"/>
      <c r="HA354" s="58"/>
      <c r="HB354" s="58"/>
      <c r="HC354" s="58"/>
      <c r="HD354" s="58"/>
      <c r="HE354" s="58"/>
      <c r="HF354" s="58"/>
      <c r="HG354" s="58"/>
      <c r="HH354" s="58"/>
      <c r="HI354" s="58"/>
      <c r="HJ354" s="58"/>
      <c r="HK354" s="58"/>
      <c r="HL354" s="58"/>
      <c r="HM354" s="58"/>
      <c r="HN354" s="58"/>
      <c r="HO354" s="58"/>
      <c r="HP354" s="58"/>
      <c r="HQ354" s="58"/>
      <c r="HR354" s="58"/>
      <c r="HS354" s="58"/>
      <c r="HT354" s="58"/>
      <c r="HU354" s="58"/>
      <c r="HV354" s="58"/>
      <c r="HW354" s="58"/>
      <c r="HX354" s="58"/>
      <c r="HY354" s="58"/>
      <c r="HZ354" s="58"/>
      <c r="IA354" s="58"/>
      <c r="IB354" s="58"/>
      <c r="IC354" s="58"/>
      <c r="ID354" s="58"/>
      <c r="IE354" s="58"/>
      <c r="IF354" s="58"/>
      <c r="IG354" s="58"/>
      <c r="IH354" s="58"/>
      <c r="II354" s="58"/>
      <c r="IJ354" s="58"/>
    </row>
    <row r="355" spans="1:244" s="76" customFormat="1" x14ac:dyDescent="0.25">
      <c r="A355" s="55"/>
      <c r="B355" s="58"/>
      <c r="C355" s="59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  <c r="DR355" s="58"/>
      <c r="DS355" s="58"/>
      <c r="DT355" s="58"/>
      <c r="DU355" s="58"/>
      <c r="DV355" s="58"/>
      <c r="DW355" s="58"/>
      <c r="DX355" s="58"/>
      <c r="DY355" s="58"/>
      <c r="DZ355" s="58"/>
      <c r="EA355" s="58"/>
      <c r="EB355" s="58"/>
      <c r="EC355" s="58"/>
      <c r="ED355" s="58"/>
      <c r="EE355" s="58"/>
      <c r="EF355" s="58"/>
      <c r="EG355" s="58"/>
      <c r="EH355" s="58"/>
      <c r="EI355" s="58"/>
      <c r="EJ355" s="58"/>
      <c r="EK355" s="58"/>
      <c r="EL355" s="58"/>
      <c r="EM355" s="58"/>
      <c r="EN355" s="58"/>
      <c r="EO355" s="58"/>
      <c r="EP355" s="58"/>
      <c r="EQ355" s="58"/>
      <c r="ER355" s="58"/>
      <c r="ES355" s="58"/>
      <c r="ET355" s="58"/>
      <c r="EU355" s="58"/>
      <c r="EV355" s="58"/>
      <c r="EW355" s="58"/>
      <c r="EX355" s="58"/>
      <c r="EY355" s="58"/>
      <c r="EZ355" s="58"/>
      <c r="FA355" s="58"/>
      <c r="FB355" s="58"/>
      <c r="FC355" s="58"/>
      <c r="FD355" s="58"/>
      <c r="FE355" s="58"/>
      <c r="FF355" s="58"/>
      <c r="FG355" s="58"/>
      <c r="FH355" s="58"/>
      <c r="FI355" s="58"/>
      <c r="FJ355" s="58"/>
      <c r="FK355" s="58"/>
      <c r="FL355" s="58"/>
      <c r="FM355" s="58"/>
      <c r="FN355" s="58"/>
      <c r="FO355" s="58"/>
      <c r="FP355" s="58"/>
      <c r="FQ355" s="58"/>
      <c r="FR355" s="58"/>
      <c r="FS355" s="58"/>
      <c r="FT355" s="58"/>
      <c r="FU355" s="58"/>
      <c r="FV355" s="58"/>
      <c r="FW355" s="58"/>
      <c r="FX355" s="58"/>
      <c r="FY355" s="58"/>
      <c r="FZ355" s="58"/>
      <c r="GA355" s="58"/>
      <c r="GB355" s="58"/>
      <c r="GC355" s="58"/>
      <c r="GD355" s="58"/>
      <c r="GE355" s="58"/>
      <c r="GF355" s="58"/>
      <c r="GG355" s="58"/>
      <c r="GH355" s="58"/>
      <c r="GI355" s="58"/>
      <c r="GJ355" s="58"/>
      <c r="GK355" s="58"/>
      <c r="GL355" s="58"/>
      <c r="GM355" s="58"/>
      <c r="GN355" s="58"/>
      <c r="GO355" s="58"/>
      <c r="GP355" s="58"/>
      <c r="GQ355" s="58"/>
      <c r="GR355" s="58"/>
      <c r="GS355" s="58"/>
      <c r="GT355" s="58"/>
      <c r="GU355" s="58"/>
      <c r="GV355" s="58"/>
      <c r="GW355" s="58"/>
      <c r="GX355" s="58"/>
      <c r="GY355" s="58"/>
      <c r="GZ355" s="58"/>
      <c r="HA355" s="58"/>
      <c r="HB355" s="58"/>
      <c r="HC355" s="58"/>
      <c r="HD355" s="58"/>
      <c r="HE355" s="58"/>
      <c r="HF355" s="58"/>
      <c r="HG355" s="58"/>
      <c r="HH355" s="58"/>
      <c r="HI355" s="58"/>
      <c r="HJ355" s="58"/>
      <c r="HK355" s="58"/>
      <c r="HL355" s="58"/>
      <c r="HM355" s="58"/>
      <c r="HN355" s="58"/>
      <c r="HO355" s="58"/>
      <c r="HP355" s="58"/>
      <c r="HQ355" s="58"/>
      <c r="HR355" s="58"/>
      <c r="HS355" s="58"/>
      <c r="HT355" s="58"/>
      <c r="HU355" s="58"/>
      <c r="HV355" s="58"/>
      <c r="HW355" s="58"/>
      <c r="HX355" s="58"/>
      <c r="HY355" s="58"/>
      <c r="HZ355" s="58"/>
      <c r="IA355" s="58"/>
      <c r="IB355" s="58"/>
      <c r="IC355" s="58"/>
      <c r="ID355" s="58"/>
      <c r="IE355" s="58"/>
      <c r="IF355" s="58"/>
      <c r="IG355" s="58"/>
      <c r="IH355" s="58"/>
      <c r="II355" s="58"/>
      <c r="IJ355" s="58"/>
    </row>
    <row r="356" spans="1:244" s="76" customFormat="1" x14ac:dyDescent="0.25">
      <c r="A356" s="55"/>
      <c r="B356" s="58"/>
      <c r="C356" s="59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  <c r="DL356" s="58"/>
      <c r="DM356" s="58"/>
      <c r="DN356" s="58"/>
      <c r="DO356" s="58"/>
      <c r="DP356" s="58"/>
      <c r="DQ356" s="58"/>
      <c r="DR356" s="58"/>
      <c r="DS356" s="58"/>
      <c r="DT356" s="58"/>
      <c r="DU356" s="58"/>
      <c r="DV356" s="58"/>
      <c r="DW356" s="58"/>
      <c r="DX356" s="58"/>
      <c r="DY356" s="58"/>
      <c r="DZ356" s="58"/>
      <c r="EA356" s="58"/>
      <c r="EB356" s="58"/>
      <c r="EC356" s="58"/>
      <c r="ED356" s="58"/>
      <c r="EE356" s="58"/>
      <c r="EF356" s="58"/>
      <c r="EG356" s="58"/>
      <c r="EH356" s="58"/>
      <c r="EI356" s="58"/>
      <c r="EJ356" s="58"/>
      <c r="EK356" s="58"/>
      <c r="EL356" s="58"/>
      <c r="EM356" s="58"/>
      <c r="EN356" s="58"/>
      <c r="EO356" s="58"/>
      <c r="EP356" s="58"/>
      <c r="EQ356" s="58"/>
      <c r="ER356" s="58"/>
      <c r="ES356" s="58"/>
      <c r="ET356" s="58"/>
      <c r="EU356" s="58"/>
      <c r="EV356" s="58"/>
      <c r="EW356" s="58"/>
      <c r="EX356" s="58"/>
      <c r="EY356" s="58"/>
      <c r="EZ356" s="58"/>
      <c r="FA356" s="58"/>
      <c r="FB356" s="58"/>
      <c r="FC356" s="58"/>
      <c r="FD356" s="58"/>
      <c r="FE356" s="58"/>
      <c r="FF356" s="58"/>
      <c r="FG356" s="58"/>
      <c r="FH356" s="58"/>
      <c r="FI356" s="58"/>
      <c r="FJ356" s="58"/>
      <c r="FK356" s="58"/>
      <c r="FL356" s="58"/>
      <c r="FM356" s="58"/>
      <c r="FN356" s="58"/>
      <c r="FO356" s="58"/>
      <c r="FP356" s="58"/>
      <c r="FQ356" s="58"/>
      <c r="FR356" s="58"/>
      <c r="FS356" s="58"/>
      <c r="FT356" s="58"/>
      <c r="FU356" s="58"/>
      <c r="FV356" s="58"/>
      <c r="FW356" s="58"/>
      <c r="FX356" s="58"/>
      <c r="FY356" s="58"/>
      <c r="FZ356" s="58"/>
      <c r="GA356" s="58"/>
      <c r="GB356" s="58"/>
      <c r="GC356" s="58"/>
      <c r="GD356" s="58"/>
      <c r="GE356" s="58"/>
      <c r="GF356" s="58"/>
      <c r="GG356" s="58"/>
      <c r="GH356" s="58"/>
      <c r="GI356" s="58"/>
      <c r="GJ356" s="58"/>
      <c r="GK356" s="58"/>
      <c r="GL356" s="58"/>
      <c r="GM356" s="58"/>
      <c r="GN356" s="58"/>
      <c r="GO356" s="58"/>
      <c r="GP356" s="58"/>
      <c r="GQ356" s="58"/>
      <c r="GR356" s="58"/>
      <c r="GS356" s="58"/>
      <c r="GT356" s="58"/>
      <c r="GU356" s="58"/>
      <c r="GV356" s="58"/>
      <c r="GW356" s="58"/>
      <c r="GX356" s="58"/>
      <c r="GY356" s="58"/>
      <c r="GZ356" s="58"/>
      <c r="HA356" s="58"/>
      <c r="HB356" s="58"/>
      <c r="HC356" s="58"/>
      <c r="HD356" s="58"/>
      <c r="HE356" s="58"/>
      <c r="HF356" s="58"/>
      <c r="HG356" s="58"/>
      <c r="HH356" s="58"/>
      <c r="HI356" s="58"/>
      <c r="HJ356" s="58"/>
      <c r="HK356" s="58"/>
      <c r="HL356" s="58"/>
      <c r="HM356" s="58"/>
      <c r="HN356" s="58"/>
      <c r="HO356" s="58"/>
      <c r="HP356" s="58"/>
      <c r="HQ356" s="58"/>
      <c r="HR356" s="58"/>
      <c r="HS356" s="58"/>
      <c r="HT356" s="58"/>
      <c r="HU356" s="58"/>
      <c r="HV356" s="58"/>
      <c r="HW356" s="58"/>
      <c r="HX356" s="58"/>
      <c r="HY356" s="58"/>
      <c r="HZ356" s="58"/>
      <c r="IA356" s="58"/>
      <c r="IB356" s="58"/>
      <c r="IC356" s="58"/>
      <c r="ID356" s="58"/>
      <c r="IE356" s="58"/>
      <c r="IF356" s="58"/>
      <c r="IG356" s="58"/>
      <c r="IH356" s="58"/>
      <c r="II356" s="58"/>
      <c r="IJ356" s="58"/>
    </row>
    <row r="357" spans="1:244" s="76" customFormat="1" x14ac:dyDescent="0.25">
      <c r="A357" s="55"/>
      <c r="B357" s="58"/>
      <c r="C357" s="59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  <c r="DL357" s="58"/>
      <c r="DM357" s="58"/>
      <c r="DN357" s="58"/>
      <c r="DO357" s="58"/>
      <c r="DP357" s="58"/>
      <c r="DQ357" s="58"/>
      <c r="DR357" s="58"/>
      <c r="DS357" s="58"/>
      <c r="DT357" s="58"/>
      <c r="DU357" s="58"/>
      <c r="DV357" s="58"/>
      <c r="DW357" s="58"/>
      <c r="DX357" s="58"/>
      <c r="DY357" s="58"/>
      <c r="DZ357" s="58"/>
      <c r="EA357" s="58"/>
      <c r="EB357" s="58"/>
      <c r="EC357" s="58"/>
      <c r="ED357" s="58"/>
      <c r="EE357" s="58"/>
      <c r="EF357" s="58"/>
      <c r="EG357" s="58"/>
      <c r="EH357" s="58"/>
      <c r="EI357" s="58"/>
      <c r="EJ357" s="58"/>
      <c r="EK357" s="58"/>
      <c r="EL357" s="58"/>
      <c r="EM357" s="58"/>
      <c r="EN357" s="58"/>
      <c r="EO357" s="58"/>
      <c r="EP357" s="58"/>
      <c r="EQ357" s="58"/>
      <c r="ER357" s="58"/>
      <c r="ES357" s="58"/>
      <c r="ET357" s="58"/>
      <c r="EU357" s="58"/>
      <c r="EV357" s="58"/>
      <c r="EW357" s="58"/>
      <c r="EX357" s="58"/>
      <c r="EY357" s="58"/>
      <c r="EZ357" s="58"/>
      <c r="FA357" s="58"/>
      <c r="FB357" s="58"/>
      <c r="FC357" s="58"/>
      <c r="FD357" s="58"/>
      <c r="FE357" s="58"/>
      <c r="FF357" s="58"/>
      <c r="FG357" s="58"/>
      <c r="FH357" s="58"/>
      <c r="FI357" s="58"/>
      <c r="FJ357" s="58"/>
      <c r="FK357" s="58"/>
      <c r="FL357" s="58"/>
      <c r="FM357" s="58"/>
      <c r="FN357" s="58"/>
      <c r="FO357" s="58"/>
      <c r="FP357" s="58"/>
      <c r="FQ357" s="58"/>
      <c r="FR357" s="58"/>
      <c r="FS357" s="58"/>
      <c r="FT357" s="58"/>
      <c r="FU357" s="58"/>
      <c r="FV357" s="58"/>
      <c r="FW357" s="58"/>
      <c r="FX357" s="58"/>
      <c r="FY357" s="58"/>
      <c r="FZ357" s="58"/>
      <c r="GA357" s="58"/>
      <c r="GB357" s="58"/>
      <c r="GC357" s="58"/>
      <c r="GD357" s="58"/>
      <c r="GE357" s="58"/>
      <c r="GF357" s="58"/>
      <c r="GG357" s="58"/>
      <c r="GH357" s="58"/>
      <c r="GI357" s="58"/>
      <c r="GJ357" s="58"/>
      <c r="GK357" s="58"/>
      <c r="GL357" s="58"/>
      <c r="GM357" s="58"/>
      <c r="GN357" s="58"/>
      <c r="GO357" s="58"/>
      <c r="GP357" s="58"/>
      <c r="GQ357" s="58"/>
      <c r="GR357" s="58"/>
      <c r="GS357" s="58"/>
      <c r="GT357" s="58"/>
      <c r="GU357" s="58"/>
      <c r="GV357" s="58"/>
      <c r="GW357" s="58"/>
      <c r="GX357" s="58"/>
      <c r="GY357" s="58"/>
      <c r="GZ357" s="58"/>
      <c r="HA357" s="58"/>
      <c r="HB357" s="58"/>
      <c r="HC357" s="58"/>
      <c r="HD357" s="58"/>
      <c r="HE357" s="58"/>
      <c r="HF357" s="58"/>
      <c r="HG357" s="58"/>
      <c r="HH357" s="58"/>
      <c r="HI357" s="58"/>
      <c r="HJ357" s="58"/>
      <c r="HK357" s="58"/>
      <c r="HL357" s="58"/>
      <c r="HM357" s="58"/>
      <c r="HN357" s="58"/>
      <c r="HO357" s="58"/>
      <c r="HP357" s="58"/>
      <c r="HQ357" s="58"/>
      <c r="HR357" s="58"/>
      <c r="HS357" s="58"/>
      <c r="HT357" s="58"/>
      <c r="HU357" s="58"/>
      <c r="HV357" s="58"/>
      <c r="HW357" s="58"/>
      <c r="HX357" s="58"/>
      <c r="HY357" s="58"/>
      <c r="HZ357" s="58"/>
      <c r="IA357" s="58"/>
      <c r="IB357" s="58"/>
      <c r="IC357" s="58"/>
      <c r="ID357" s="58"/>
      <c r="IE357" s="58"/>
      <c r="IF357" s="58"/>
      <c r="IG357" s="58"/>
      <c r="IH357" s="58"/>
      <c r="II357" s="58"/>
      <c r="IJ357" s="58"/>
    </row>
    <row r="358" spans="1:244" s="76" customFormat="1" x14ac:dyDescent="0.25">
      <c r="A358" s="55"/>
      <c r="B358" s="58"/>
      <c r="C358" s="59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  <c r="DL358" s="58"/>
      <c r="DM358" s="58"/>
      <c r="DN358" s="58"/>
      <c r="DO358" s="58"/>
      <c r="DP358" s="58"/>
      <c r="DQ358" s="58"/>
      <c r="DR358" s="58"/>
      <c r="DS358" s="58"/>
      <c r="DT358" s="58"/>
      <c r="DU358" s="58"/>
      <c r="DV358" s="58"/>
      <c r="DW358" s="58"/>
      <c r="DX358" s="58"/>
      <c r="DY358" s="58"/>
      <c r="DZ358" s="58"/>
      <c r="EA358" s="58"/>
      <c r="EB358" s="58"/>
      <c r="EC358" s="58"/>
      <c r="ED358" s="58"/>
      <c r="EE358" s="58"/>
      <c r="EF358" s="58"/>
      <c r="EG358" s="58"/>
      <c r="EH358" s="58"/>
      <c r="EI358" s="58"/>
      <c r="EJ358" s="58"/>
      <c r="EK358" s="58"/>
      <c r="EL358" s="58"/>
      <c r="EM358" s="58"/>
      <c r="EN358" s="58"/>
      <c r="EO358" s="58"/>
      <c r="EP358" s="58"/>
      <c r="EQ358" s="58"/>
      <c r="ER358" s="58"/>
      <c r="ES358" s="58"/>
      <c r="ET358" s="58"/>
      <c r="EU358" s="58"/>
      <c r="EV358" s="58"/>
      <c r="EW358" s="58"/>
      <c r="EX358" s="58"/>
      <c r="EY358" s="58"/>
      <c r="EZ358" s="58"/>
      <c r="FA358" s="58"/>
      <c r="FB358" s="58"/>
      <c r="FC358" s="58"/>
      <c r="FD358" s="58"/>
      <c r="FE358" s="58"/>
      <c r="FF358" s="58"/>
      <c r="FG358" s="58"/>
      <c r="FH358" s="58"/>
      <c r="FI358" s="58"/>
      <c r="FJ358" s="58"/>
      <c r="FK358" s="58"/>
      <c r="FL358" s="58"/>
      <c r="FM358" s="58"/>
      <c r="FN358" s="58"/>
      <c r="FO358" s="58"/>
      <c r="FP358" s="58"/>
      <c r="FQ358" s="58"/>
      <c r="FR358" s="58"/>
      <c r="FS358" s="58"/>
      <c r="FT358" s="58"/>
      <c r="FU358" s="58"/>
      <c r="FV358" s="58"/>
      <c r="FW358" s="58"/>
      <c r="FX358" s="58"/>
      <c r="FY358" s="58"/>
      <c r="FZ358" s="58"/>
      <c r="GA358" s="58"/>
      <c r="GB358" s="58"/>
      <c r="GC358" s="58"/>
      <c r="GD358" s="58"/>
      <c r="GE358" s="58"/>
      <c r="GF358" s="58"/>
      <c r="GG358" s="58"/>
      <c r="GH358" s="58"/>
      <c r="GI358" s="58"/>
      <c r="GJ358" s="58"/>
      <c r="GK358" s="58"/>
      <c r="GL358" s="58"/>
      <c r="GM358" s="58"/>
      <c r="GN358" s="58"/>
      <c r="GO358" s="58"/>
      <c r="GP358" s="58"/>
      <c r="GQ358" s="58"/>
      <c r="GR358" s="58"/>
      <c r="GS358" s="58"/>
      <c r="GT358" s="58"/>
      <c r="GU358" s="58"/>
      <c r="GV358" s="58"/>
      <c r="GW358" s="58"/>
      <c r="GX358" s="58"/>
      <c r="GY358" s="58"/>
      <c r="GZ358" s="58"/>
      <c r="HA358" s="58"/>
      <c r="HB358" s="58"/>
      <c r="HC358" s="58"/>
      <c r="HD358" s="58"/>
      <c r="HE358" s="58"/>
      <c r="HF358" s="58"/>
      <c r="HG358" s="58"/>
      <c r="HH358" s="58"/>
      <c r="HI358" s="58"/>
      <c r="HJ358" s="58"/>
      <c r="HK358" s="58"/>
      <c r="HL358" s="58"/>
      <c r="HM358" s="58"/>
      <c r="HN358" s="58"/>
      <c r="HO358" s="58"/>
      <c r="HP358" s="58"/>
      <c r="HQ358" s="58"/>
      <c r="HR358" s="58"/>
      <c r="HS358" s="58"/>
      <c r="HT358" s="58"/>
      <c r="HU358" s="58"/>
      <c r="HV358" s="58"/>
      <c r="HW358" s="58"/>
      <c r="HX358" s="58"/>
      <c r="HY358" s="58"/>
      <c r="HZ358" s="58"/>
      <c r="IA358" s="58"/>
      <c r="IB358" s="58"/>
      <c r="IC358" s="58"/>
      <c r="ID358" s="58"/>
      <c r="IE358" s="58"/>
      <c r="IF358" s="58"/>
      <c r="IG358" s="58"/>
      <c r="IH358" s="58"/>
      <c r="II358" s="58"/>
      <c r="IJ358" s="58"/>
    </row>
    <row r="359" spans="1:244" s="76" customFormat="1" x14ac:dyDescent="0.25">
      <c r="A359" s="55"/>
      <c r="B359" s="58"/>
      <c r="C359" s="59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  <c r="DL359" s="58"/>
      <c r="DM359" s="58"/>
      <c r="DN359" s="58"/>
      <c r="DO359" s="58"/>
      <c r="DP359" s="58"/>
      <c r="DQ359" s="58"/>
      <c r="DR359" s="58"/>
      <c r="DS359" s="58"/>
      <c r="DT359" s="58"/>
      <c r="DU359" s="58"/>
      <c r="DV359" s="58"/>
      <c r="DW359" s="58"/>
      <c r="DX359" s="58"/>
      <c r="DY359" s="58"/>
      <c r="DZ359" s="58"/>
      <c r="EA359" s="58"/>
      <c r="EB359" s="58"/>
      <c r="EC359" s="58"/>
      <c r="ED359" s="58"/>
      <c r="EE359" s="58"/>
      <c r="EF359" s="58"/>
      <c r="EG359" s="58"/>
      <c r="EH359" s="58"/>
      <c r="EI359" s="58"/>
      <c r="EJ359" s="58"/>
      <c r="EK359" s="58"/>
      <c r="EL359" s="58"/>
      <c r="EM359" s="58"/>
      <c r="EN359" s="58"/>
      <c r="EO359" s="58"/>
      <c r="EP359" s="58"/>
      <c r="EQ359" s="58"/>
      <c r="ER359" s="58"/>
      <c r="ES359" s="58"/>
      <c r="ET359" s="58"/>
      <c r="EU359" s="58"/>
      <c r="EV359" s="58"/>
      <c r="EW359" s="58"/>
      <c r="EX359" s="58"/>
      <c r="EY359" s="58"/>
      <c r="EZ359" s="58"/>
      <c r="FA359" s="58"/>
      <c r="FB359" s="58"/>
      <c r="FC359" s="58"/>
      <c r="FD359" s="58"/>
      <c r="FE359" s="58"/>
      <c r="FF359" s="58"/>
      <c r="FG359" s="58"/>
      <c r="FH359" s="58"/>
      <c r="FI359" s="58"/>
      <c r="FJ359" s="58"/>
      <c r="FK359" s="58"/>
      <c r="FL359" s="58"/>
      <c r="FM359" s="58"/>
      <c r="FN359" s="58"/>
      <c r="FO359" s="58"/>
      <c r="FP359" s="58"/>
      <c r="FQ359" s="58"/>
      <c r="FR359" s="58"/>
      <c r="FS359" s="58"/>
      <c r="FT359" s="58"/>
      <c r="FU359" s="58"/>
      <c r="FV359" s="58"/>
      <c r="FW359" s="58"/>
      <c r="FX359" s="58"/>
      <c r="FY359" s="58"/>
      <c r="FZ359" s="58"/>
      <c r="GA359" s="58"/>
      <c r="GB359" s="58"/>
      <c r="GC359" s="58"/>
      <c r="GD359" s="58"/>
      <c r="GE359" s="58"/>
      <c r="GF359" s="58"/>
      <c r="GG359" s="58"/>
      <c r="GH359" s="58"/>
      <c r="GI359" s="58"/>
      <c r="GJ359" s="58"/>
      <c r="GK359" s="58"/>
      <c r="GL359" s="58"/>
      <c r="GM359" s="58"/>
      <c r="GN359" s="58"/>
      <c r="GO359" s="58"/>
      <c r="GP359" s="58"/>
      <c r="GQ359" s="58"/>
      <c r="GR359" s="58"/>
      <c r="GS359" s="58"/>
      <c r="GT359" s="58"/>
      <c r="GU359" s="58"/>
      <c r="GV359" s="58"/>
      <c r="GW359" s="58"/>
      <c r="GX359" s="58"/>
      <c r="GY359" s="58"/>
      <c r="GZ359" s="58"/>
      <c r="HA359" s="58"/>
      <c r="HB359" s="58"/>
      <c r="HC359" s="58"/>
      <c r="HD359" s="58"/>
      <c r="HE359" s="58"/>
      <c r="HF359" s="58"/>
      <c r="HG359" s="58"/>
      <c r="HH359" s="58"/>
      <c r="HI359" s="58"/>
      <c r="HJ359" s="58"/>
      <c r="HK359" s="58"/>
      <c r="HL359" s="58"/>
      <c r="HM359" s="58"/>
      <c r="HN359" s="58"/>
      <c r="HO359" s="58"/>
      <c r="HP359" s="58"/>
      <c r="HQ359" s="58"/>
      <c r="HR359" s="58"/>
      <c r="HS359" s="58"/>
      <c r="HT359" s="58"/>
      <c r="HU359" s="58"/>
      <c r="HV359" s="58"/>
      <c r="HW359" s="58"/>
      <c r="HX359" s="58"/>
      <c r="HY359" s="58"/>
      <c r="HZ359" s="58"/>
      <c r="IA359" s="58"/>
      <c r="IB359" s="58"/>
      <c r="IC359" s="58"/>
      <c r="ID359" s="58"/>
      <c r="IE359" s="58"/>
      <c r="IF359" s="58"/>
      <c r="IG359" s="58"/>
      <c r="IH359" s="58"/>
      <c r="II359" s="58"/>
      <c r="IJ359" s="58"/>
    </row>
    <row r="360" spans="1:244" s="76" customFormat="1" x14ac:dyDescent="0.25">
      <c r="A360" s="55"/>
      <c r="B360" s="58"/>
      <c r="C360" s="59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  <c r="DL360" s="58"/>
      <c r="DM360" s="58"/>
      <c r="DN360" s="58"/>
      <c r="DO360" s="58"/>
      <c r="DP360" s="58"/>
      <c r="DQ360" s="58"/>
      <c r="DR360" s="58"/>
      <c r="DS360" s="58"/>
      <c r="DT360" s="58"/>
      <c r="DU360" s="58"/>
      <c r="DV360" s="58"/>
      <c r="DW360" s="58"/>
      <c r="DX360" s="58"/>
      <c r="DY360" s="58"/>
      <c r="DZ360" s="58"/>
      <c r="EA360" s="58"/>
      <c r="EB360" s="58"/>
      <c r="EC360" s="58"/>
      <c r="ED360" s="58"/>
      <c r="EE360" s="58"/>
      <c r="EF360" s="58"/>
      <c r="EG360" s="58"/>
      <c r="EH360" s="58"/>
      <c r="EI360" s="58"/>
      <c r="EJ360" s="58"/>
      <c r="EK360" s="58"/>
      <c r="EL360" s="58"/>
      <c r="EM360" s="58"/>
      <c r="EN360" s="58"/>
      <c r="EO360" s="58"/>
      <c r="EP360" s="58"/>
      <c r="EQ360" s="58"/>
      <c r="ER360" s="58"/>
      <c r="ES360" s="58"/>
      <c r="ET360" s="58"/>
      <c r="EU360" s="58"/>
      <c r="EV360" s="58"/>
      <c r="EW360" s="58"/>
      <c r="EX360" s="58"/>
      <c r="EY360" s="58"/>
      <c r="EZ360" s="58"/>
      <c r="FA360" s="58"/>
      <c r="FB360" s="58"/>
      <c r="FC360" s="58"/>
      <c r="FD360" s="58"/>
      <c r="FE360" s="58"/>
      <c r="FF360" s="58"/>
      <c r="FG360" s="58"/>
      <c r="FH360" s="58"/>
      <c r="FI360" s="58"/>
      <c r="FJ360" s="58"/>
      <c r="FK360" s="58"/>
      <c r="FL360" s="58"/>
      <c r="FM360" s="58"/>
      <c r="FN360" s="58"/>
      <c r="FO360" s="58"/>
      <c r="FP360" s="58"/>
      <c r="FQ360" s="58"/>
      <c r="FR360" s="58"/>
      <c r="FS360" s="58"/>
      <c r="FT360" s="58"/>
      <c r="FU360" s="58"/>
      <c r="FV360" s="58"/>
      <c r="FW360" s="58"/>
      <c r="FX360" s="58"/>
      <c r="FY360" s="58"/>
      <c r="FZ360" s="58"/>
      <c r="GA360" s="58"/>
      <c r="GB360" s="58"/>
      <c r="GC360" s="58"/>
      <c r="GD360" s="58"/>
      <c r="GE360" s="58"/>
      <c r="GF360" s="58"/>
      <c r="GG360" s="58"/>
      <c r="GH360" s="58"/>
      <c r="GI360" s="58"/>
      <c r="GJ360" s="58"/>
      <c r="GK360" s="58"/>
      <c r="GL360" s="58"/>
      <c r="GM360" s="58"/>
      <c r="GN360" s="58"/>
      <c r="GO360" s="58"/>
      <c r="GP360" s="58"/>
      <c r="GQ360" s="58"/>
      <c r="GR360" s="58"/>
      <c r="GS360" s="58"/>
      <c r="GT360" s="58"/>
      <c r="GU360" s="58"/>
      <c r="GV360" s="58"/>
      <c r="GW360" s="58"/>
      <c r="GX360" s="58"/>
      <c r="GY360" s="58"/>
      <c r="GZ360" s="58"/>
      <c r="HA360" s="58"/>
      <c r="HB360" s="58"/>
      <c r="HC360" s="58"/>
      <c r="HD360" s="58"/>
      <c r="HE360" s="58"/>
      <c r="HF360" s="58"/>
      <c r="HG360" s="58"/>
      <c r="HH360" s="58"/>
      <c r="HI360" s="58"/>
      <c r="HJ360" s="58"/>
      <c r="HK360" s="58"/>
      <c r="HL360" s="58"/>
      <c r="HM360" s="58"/>
      <c r="HN360" s="58"/>
      <c r="HO360" s="58"/>
      <c r="HP360" s="58"/>
      <c r="HQ360" s="58"/>
      <c r="HR360" s="58"/>
      <c r="HS360" s="58"/>
      <c r="HT360" s="58"/>
      <c r="HU360" s="58"/>
      <c r="HV360" s="58"/>
      <c r="HW360" s="58"/>
      <c r="HX360" s="58"/>
      <c r="HY360" s="58"/>
      <c r="HZ360" s="58"/>
      <c r="IA360" s="58"/>
      <c r="IB360" s="58"/>
      <c r="IC360" s="58"/>
      <c r="ID360" s="58"/>
      <c r="IE360" s="58"/>
      <c r="IF360" s="58"/>
      <c r="IG360" s="58"/>
      <c r="IH360" s="58"/>
      <c r="II360" s="58"/>
      <c r="IJ360" s="58"/>
    </row>
    <row r="361" spans="1:244" s="76" customFormat="1" x14ac:dyDescent="0.25">
      <c r="A361" s="55"/>
      <c r="B361" s="58"/>
      <c r="C361" s="59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  <c r="DE361" s="58"/>
      <c r="DF361" s="58"/>
      <c r="DG361" s="58"/>
      <c r="DH361" s="58"/>
      <c r="DI361" s="58"/>
      <c r="DJ361" s="58"/>
      <c r="DK361" s="58"/>
      <c r="DL361" s="58"/>
      <c r="DM361" s="58"/>
      <c r="DN361" s="58"/>
      <c r="DO361" s="58"/>
      <c r="DP361" s="58"/>
      <c r="DQ361" s="58"/>
      <c r="DR361" s="58"/>
      <c r="DS361" s="58"/>
      <c r="DT361" s="58"/>
      <c r="DU361" s="58"/>
      <c r="DV361" s="58"/>
      <c r="DW361" s="58"/>
      <c r="DX361" s="58"/>
      <c r="DY361" s="58"/>
      <c r="DZ361" s="58"/>
      <c r="EA361" s="58"/>
      <c r="EB361" s="58"/>
      <c r="EC361" s="58"/>
      <c r="ED361" s="58"/>
      <c r="EE361" s="58"/>
      <c r="EF361" s="58"/>
      <c r="EG361" s="58"/>
      <c r="EH361" s="58"/>
      <c r="EI361" s="58"/>
      <c r="EJ361" s="58"/>
      <c r="EK361" s="58"/>
      <c r="EL361" s="58"/>
      <c r="EM361" s="58"/>
      <c r="EN361" s="58"/>
      <c r="EO361" s="58"/>
      <c r="EP361" s="58"/>
      <c r="EQ361" s="58"/>
      <c r="ER361" s="58"/>
      <c r="ES361" s="58"/>
      <c r="ET361" s="58"/>
      <c r="EU361" s="58"/>
      <c r="EV361" s="58"/>
      <c r="EW361" s="58"/>
      <c r="EX361" s="58"/>
      <c r="EY361" s="58"/>
      <c r="EZ361" s="58"/>
      <c r="FA361" s="58"/>
      <c r="FB361" s="58"/>
      <c r="FC361" s="58"/>
      <c r="FD361" s="58"/>
      <c r="FE361" s="58"/>
      <c r="FF361" s="58"/>
      <c r="FG361" s="58"/>
      <c r="FH361" s="58"/>
      <c r="FI361" s="58"/>
      <c r="FJ361" s="58"/>
      <c r="FK361" s="58"/>
      <c r="FL361" s="58"/>
      <c r="FM361" s="58"/>
      <c r="FN361" s="58"/>
      <c r="FO361" s="58"/>
      <c r="FP361" s="58"/>
      <c r="FQ361" s="58"/>
      <c r="FR361" s="58"/>
      <c r="FS361" s="58"/>
      <c r="FT361" s="58"/>
      <c r="FU361" s="58"/>
      <c r="FV361" s="58"/>
      <c r="FW361" s="58"/>
      <c r="FX361" s="58"/>
      <c r="FY361" s="58"/>
      <c r="FZ361" s="58"/>
      <c r="GA361" s="58"/>
      <c r="GB361" s="58"/>
      <c r="GC361" s="58"/>
      <c r="GD361" s="58"/>
      <c r="GE361" s="58"/>
      <c r="GF361" s="58"/>
      <c r="GG361" s="58"/>
      <c r="GH361" s="58"/>
      <c r="GI361" s="58"/>
      <c r="GJ361" s="58"/>
      <c r="GK361" s="58"/>
      <c r="GL361" s="58"/>
      <c r="GM361" s="58"/>
      <c r="GN361" s="58"/>
      <c r="GO361" s="58"/>
      <c r="GP361" s="58"/>
      <c r="GQ361" s="58"/>
      <c r="GR361" s="58"/>
      <c r="GS361" s="58"/>
      <c r="GT361" s="58"/>
      <c r="GU361" s="58"/>
      <c r="GV361" s="58"/>
      <c r="GW361" s="58"/>
      <c r="GX361" s="58"/>
      <c r="GY361" s="58"/>
      <c r="GZ361" s="58"/>
      <c r="HA361" s="58"/>
      <c r="HB361" s="58"/>
      <c r="HC361" s="58"/>
      <c r="HD361" s="58"/>
      <c r="HE361" s="58"/>
      <c r="HF361" s="58"/>
      <c r="HG361" s="58"/>
      <c r="HH361" s="58"/>
      <c r="HI361" s="58"/>
      <c r="HJ361" s="58"/>
      <c r="HK361" s="58"/>
      <c r="HL361" s="58"/>
      <c r="HM361" s="58"/>
      <c r="HN361" s="58"/>
      <c r="HO361" s="58"/>
      <c r="HP361" s="58"/>
      <c r="HQ361" s="58"/>
      <c r="HR361" s="58"/>
      <c r="HS361" s="58"/>
      <c r="HT361" s="58"/>
      <c r="HU361" s="58"/>
      <c r="HV361" s="58"/>
      <c r="HW361" s="58"/>
      <c r="HX361" s="58"/>
      <c r="HY361" s="58"/>
      <c r="HZ361" s="58"/>
      <c r="IA361" s="58"/>
      <c r="IB361" s="58"/>
      <c r="IC361" s="58"/>
      <c r="ID361" s="58"/>
      <c r="IE361" s="58"/>
      <c r="IF361" s="58"/>
      <c r="IG361" s="58"/>
      <c r="IH361" s="58"/>
      <c r="II361" s="58"/>
      <c r="IJ361" s="58"/>
    </row>
    <row r="362" spans="1:244" s="76" customFormat="1" x14ac:dyDescent="0.25">
      <c r="A362" s="55"/>
      <c r="B362" s="58"/>
      <c r="C362" s="59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  <c r="DE362" s="58"/>
      <c r="DF362" s="58"/>
      <c r="DG362" s="58"/>
      <c r="DH362" s="58"/>
      <c r="DI362" s="58"/>
      <c r="DJ362" s="58"/>
      <c r="DK362" s="58"/>
      <c r="DL362" s="58"/>
      <c r="DM362" s="58"/>
      <c r="DN362" s="58"/>
      <c r="DO362" s="58"/>
      <c r="DP362" s="58"/>
      <c r="DQ362" s="58"/>
      <c r="DR362" s="58"/>
      <c r="DS362" s="58"/>
      <c r="DT362" s="58"/>
      <c r="DU362" s="58"/>
      <c r="DV362" s="58"/>
      <c r="DW362" s="58"/>
      <c r="DX362" s="58"/>
      <c r="DY362" s="58"/>
      <c r="DZ362" s="58"/>
      <c r="EA362" s="58"/>
      <c r="EB362" s="58"/>
      <c r="EC362" s="58"/>
      <c r="ED362" s="58"/>
      <c r="EE362" s="58"/>
      <c r="EF362" s="58"/>
      <c r="EG362" s="58"/>
      <c r="EH362" s="58"/>
      <c r="EI362" s="58"/>
      <c r="EJ362" s="58"/>
      <c r="EK362" s="58"/>
      <c r="EL362" s="58"/>
      <c r="EM362" s="58"/>
      <c r="EN362" s="58"/>
      <c r="EO362" s="58"/>
      <c r="EP362" s="58"/>
      <c r="EQ362" s="58"/>
      <c r="ER362" s="58"/>
      <c r="ES362" s="58"/>
      <c r="ET362" s="58"/>
      <c r="EU362" s="58"/>
      <c r="EV362" s="58"/>
      <c r="EW362" s="58"/>
      <c r="EX362" s="58"/>
      <c r="EY362" s="58"/>
      <c r="EZ362" s="58"/>
      <c r="FA362" s="58"/>
      <c r="FB362" s="58"/>
      <c r="FC362" s="58"/>
      <c r="FD362" s="58"/>
      <c r="FE362" s="58"/>
      <c r="FF362" s="58"/>
      <c r="FG362" s="58"/>
      <c r="FH362" s="58"/>
      <c r="FI362" s="58"/>
      <c r="FJ362" s="58"/>
      <c r="FK362" s="58"/>
      <c r="FL362" s="58"/>
      <c r="FM362" s="58"/>
      <c r="FN362" s="58"/>
      <c r="FO362" s="58"/>
      <c r="FP362" s="58"/>
      <c r="FQ362" s="58"/>
      <c r="FR362" s="58"/>
      <c r="FS362" s="58"/>
      <c r="FT362" s="58"/>
      <c r="FU362" s="58"/>
      <c r="FV362" s="58"/>
      <c r="FW362" s="58"/>
      <c r="FX362" s="58"/>
      <c r="FY362" s="58"/>
      <c r="FZ362" s="58"/>
      <c r="GA362" s="58"/>
      <c r="GB362" s="58"/>
      <c r="GC362" s="58"/>
      <c r="GD362" s="58"/>
      <c r="GE362" s="58"/>
      <c r="GF362" s="58"/>
      <c r="GG362" s="58"/>
      <c r="GH362" s="58"/>
      <c r="GI362" s="58"/>
      <c r="GJ362" s="58"/>
      <c r="GK362" s="58"/>
      <c r="GL362" s="58"/>
      <c r="GM362" s="58"/>
      <c r="GN362" s="58"/>
      <c r="GO362" s="58"/>
      <c r="GP362" s="58"/>
      <c r="GQ362" s="58"/>
      <c r="GR362" s="58"/>
      <c r="GS362" s="58"/>
      <c r="GT362" s="58"/>
      <c r="GU362" s="58"/>
      <c r="GV362" s="58"/>
      <c r="GW362" s="58"/>
      <c r="GX362" s="58"/>
      <c r="GY362" s="58"/>
      <c r="GZ362" s="58"/>
      <c r="HA362" s="58"/>
      <c r="HB362" s="58"/>
      <c r="HC362" s="58"/>
      <c r="HD362" s="58"/>
      <c r="HE362" s="58"/>
      <c r="HF362" s="58"/>
      <c r="HG362" s="58"/>
      <c r="HH362" s="58"/>
      <c r="HI362" s="58"/>
      <c r="HJ362" s="58"/>
      <c r="HK362" s="58"/>
      <c r="HL362" s="58"/>
      <c r="HM362" s="58"/>
      <c r="HN362" s="58"/>
      <c r="HO362" s="58"/>
      <c r="HP362" s="58"/>
      <c r="HQ362" s="58"/>
      <c r="HR362" s="58"/>
      <c r="HS362" s="58"/>
      <c r="HT362" s="58"/>
      <c r="HU362" s="58"/>
      <c r="HV362" s="58"/>
      <c r="HW362" s="58"/>
      <c r="HX362" s="58"/>
      <c r="HY362" s="58"/>
      <c r="HZ362" s="58"/>
      <c r="IA362" s="58"/>
      <c r="IB362" s="58"/>
      <c r="IC362" s="58"/>
      <c r="ID362" s="58"/>
      <c r="IE362" s="58"/>
      <c r="IF362" s="58"/>
      <c r="IG362" s="58"/>
      <c r="IH362" s="58"/>
      <c r="II362" s="58"/>
      <c r="IJ362" s="58"/>
    </row>
    <row r="363" spans="1:244" s="76" customFormat="1" x14ac:dyDescent="0.25">
      <c r="A363" s="55"/>
      <c r="B363" s="58"/>
      <c r="C363" s="59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  <c r="DE363" s="58"/>
      <c r="DF363" s="58"/>
      <c r="DG363" s="58"/>
      <c r="DH363" s="58"/>
      <c r="DI363" s="58"/>
      <c r="DJ363" s="58"/>
      <c r="DK363" s="58"/>
      <c r="DL363" s="58"/>
      <c r="DM363" s="58"/>
      <c r="DN363" s="58"/>
      <c r="DO363" s="58"/>
      <c r="DP363" s="58"/>
      <c r="DQ363" s="58"/>
      <c r="DR363" s="58"/>
      <c r="DS363" s="58"/>
      <c r="DT363" s="58"/>
      <c r="DU363" s="58"/>
      <c r="DV363" s="58"/>
      <c r="DW363" s="58"/>
      <c r="DX363" s="58"/>
      <c r="DY363" s="58"/>
      <c r="DZ363" s="58"/>
      <c r="EA363" s="58"/>
      <c r="EB363" s="58"/>
      <c r="EC363" s="58"/>
      <c r="ED363" s="58"/>
      <c r="EE363" s="58"/>
      <c r="EF363" s="58"/>
      <c r="EG363" s="58"/>
      <c r="EH363" s="58"/>
      <c r="EI363" s="58"/>
      <c r="EJ363" s="58"/>
      <c r="EK363" s="58"/>
      <c r="EL363" s="58"/>
      <c r="EM363" s="58"/>
      <c r="EN363" s="58"/>
      <c r="EO363" s="58"/>
      <c r="EP363" s="58"/>
      <c r="EQ363" s="58"/>
      <c r="ER363" s="58"/>
      <c r="ES363" s="58"/>
      <c r="ET363" s="58"/>
      <c r="EU363" s="58"/>
      <c r="EV363" s="58"/>
      <c r="EW363" s="58"/>
      <c r="EX363" s="58"/>
      <c r="EY363" s="58"/>
      <c r="EZ363" s="58"/>
      <c r="FA363" s="58"/>
      <c r="FB363" s="58"/>
      <c r="FC363" s="58"/>
      <c r="FD363" s="58"/>
      <c r="FE363" s="58"/>
      <c r="FF363" s="58"/>
      <c r="FG363" s="58"/>
      <c r="FH363" s="58"/>
      <c r="FI363" s="58"/>
      <c r="FJ363" s="58"/>
      <c r="FK363" s="58"/>
      <c r="FL363" s="58"/>
      <c r="FM363" s="58"/>
      <c r="FN363" s="58"/>
      <c r="FO363" s="58"/>
      <c r="FP363" s="58"/>
      <c r="FQ363" s="58"/>
      <c r="FR363" s="58"/>
      <c r="FS363" s="58"/>
      <c r="FT363" s="58"/>
      <c r="FU363" s="58"/>
      <c r="FV363" s="58"/>
      <c r="FW363" s="58"/>
      <c r="FX363" s="58"/>
      <c r="FY363" s="58"/>
      <c r="FZ363" s="58"/>
      <c r="GA363" s="58"/>
      <c r="GB363" s="58"/>
      <c r="GC363" s="58"/>
      <c r="GD363" s="58"/>
      <c r="GE363" s="58"/>
      <c r="GF363" s="58"/>
      <c r="GG363" s="58"/>
      <c r="GH363" s="58"/>
      <c r="GI363" s="58"/>
      <c r="GJ363" s="58"/>
      <c r="GK363" s="58"/>
      <c r="GL363" s="58"/>
      <c r="GM363" s="58"/>
      <c r="GN363" s="58"/>
      <c r="GO363" s="58"/>
      <c r="GP363" s="58"/>
      <c r="GQ363" s="58"/>
      <c r="GR363" s="58"/>
      <c r="GS363" s="58"/>
      <c r="GT363" s="58"/>
      <c r="GU363" s="58"/>
      <c r="GV363" s="58"/>
      <c r="GW363" s="58"/>
      <c r="GX363" s="58"/>
      <c r="GY363" s="58"/>
      <c r="GZ363" s="58"/>
      <c r="HA363" s="58"/>
      <c r="HB363" s="58"/>
      <c r="HC363" s="58"/>
      <c r="HD363" s="58"/>
      <c r="HE363" s="58"/>
      <c r="HF363" s="58"/>
      <c r="HG363" s="58"/>
      <c r="HH363" s="58"/>
      <c r="HI363" s="58"/>
      <c r="HJ363" s="58"/>
      <c r="HK363" s="58"/>
      <c r="HL363" s="58"/>
      <c r="HM363" s="58"/>
      <c r="HN363" s="58"/>
      <c r="HO363" s="58"/>
      <c r="HP363" s="58"/>
      <c r="HQ363" s="58"/>
      <c r="HR363" s="58"/>
      <c r="HS363" s="58"/>
      <c r="HT363" s="58"/>
      <c r="HU363" s="58"/>
      <c r="HV363" s="58"/>
      <c r="HW363" s="58"/>
      <c r="HX363" s="58"/>
      <c r="HY363" s="58"/>
      <c r="HZ363" s="58"/>
      <c r="IA363" s="58"/>
      <c r="IB363" s="58"/>
      <c r="IC363" s="58"/>
      <c r="ID363" s="58"/>
      <c r="IE363" s="58"/>
      <c r="IF363" s="58"/>
      <c r="IG363" s="58"/>
      <c r="IH363" s="58"/>
      <c r="II363" s="58"/>
      <c r="IJ363" s="58"/>
    </row>
    <row r="364" spans="1:244" s="76" customFormat="1" x14ac:dyDescent="0.25">
      <c r="A364" s="55"/>
      <c r="B364" s="58"/>
      <c r="C364" s="59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  <c r="DL364" s="58"/>
      <c r="DM364" s="58"/>
      <c r="DN364" s="58"/>
      <c r="DO364" s="58"/>
      <c r="DP364" s="58"/>
      <c r="DQ364" s="58"/>
      <c r="DR364" s="58"/>
      <c r="DS364" s="58"/>
      <c r="DT364" s="58"/>
      <c r="DU364" s="58"/>
      <c r="DV364" s="58"/>
      <c r="DW364" s="58"/>
      <c r="DX364" s="58"/>
      <c r="DY364" s="58"/>
      <c r="DZ364" s="58"/>
      <c r="EA364" s="58"/>
      <c r="EB364" s="58"/>
      <c r="EC364" s="58"/>
      <c r="ED364" s="58"/>
      <c r="EE364" s="58"/>
      <c r="EF364" s="58"/>
      <c r="EG364" s="58"/>
      <c r="EH364" s="58"/>
      <c r="EI364" s="58"/>
      <c r="EJ364" s="58"/>
      <c r="EK364" s="58"/>
      <c r="EL364" s="58"/>
      <c r="EM364" s="58"/>
      <c r="EN364" s="58"/>
      <c r="EO364" s="58"/>
      <c r="EP364" s="58"/>
      <c r="EQ364" s="58"/>
      <c r="ER364" s="58"/>
      <c r="ES364" s="58"/>
      <c r="ET364" s="58"/>
      <c r="EU364" s="58"/>
      <c r="EV364" s="58"/>
      <c r="EW364" s="58"/>
      <c r="EX364" s="58"/>
      <c r="EY364" s="58"/>
      <c r="EZ364" s="58"/>
      <c r="FA364" s="58"/>
      <c r="FB364" s="58"/>
      <c r="FC364" s="58"/>
      <c r="FD364" s="58"/>
      <c r="FE364" s="58"/>
      <c r="FF364" s="58"/>
      <c r="FG364" s="58"/>
      <c r="FH364" s="58"/>
      <c r="FI364" s="58"/>
      <c r="FJ364" s="58"/>
      <c r="FK364" s="58"/>
      <c r="FL364" s="58"/>
      <c r="FM364" s="58"/>
      <c r="FN364" s="58"/>
      <c r="FO364" s="58"/>
      <c r="FP364" s="58"/>
      <c r="FQ364" s="58"/>
      <c r="FR364" s="58"/>
      <c r="FS364" s="58"/>
      <c r="FT364" s="58"/>
      <c r="FU364" s="58"/>
      <c r="FV364" s="58"/>
      <c r="FW364" s="58"/>
      <c r="FX364" s="58"/>
      <c r="FY364" s="58"/>
      <c r="FZ364" s="58"/>
      <c r="GA364" s="58"/>
      <c r="GB364" s="58"/>
      <c r="GC364" s="58"/>
      <c r="GD364" s="58"/>
      <c r="GE364" s="58"/>
      <c r="GF364" s="58"/>
      <c r="GG364" s="58"/>
      <c r="GH364" s="58"/>
      <c r="GI364" s="58"/>
      <c r="GJ364" s="58"/>
      <c r="GK364" s="58"/>
      <c r="GL364" s="58"/>
      <c r="GM364" s="58"/>
      <c r="GN364" s="58"/>
      <c r="GO364" s="58"/>
      <c r="GP364" s="58"/>
      <c r="GQ364" s="58"/>
      <c r="GR364" s="58"/>
      <c r="GS364" s="58"/>
      <c r="GT364" s="58"/>
      <c r="GU364" s="58"/>
      <c r="GV364" s="58"/>
      <c r="GW364" s="58"/>
      <c r="GX364" s="58"/>
      <c r="GY364" s="58"/>
      <c r="GZ364" s="58"/>
      <c r="HA364" s="58"/>
      <c r="HB364" s="58"/>
      <c r="HC364" s="58"/>
      <c r="HD364" s="58"/>
      <c r="HE364" s="58"/>
      <c r="HF364" s="58"/>
      <c r="HG364" s="58"/>
      <c r="HH364" s="58"/>
      <c r="HI364" s="58"/>
      <c r="HJ364" s="58"/>
      <c r="HK364" s="58"/>
      <c r="HL364" s="58"/>
      <c r="HM364" s="58"/>
      <c r="HN364" s="58"/>
      <c r="HO364" s="58"/>
      <c r="HP364" s="58"/>
      <c r="HQ364" s="58"/>
      <c r="HR364" s="58"/>
      <c r="HS364" s="58"/>
      <c r="HT364" s="58"/>
      <c r="HU364" s="58"/>
      <c r="HV364" s="58"/>
      <c r="HW364" s="58"/>
      <c r="HX364" s="58"/>
      <c r="HY364" s="58"/>
      <c r="HZ364" s="58"/>
      <c r="IA364" s="58"/>
      <c r="IB364" s="58"/>
      <c r="IC364" s="58"/>
      <c r="ID364" s="58"/>
      <c r="IE364" s="58"/>
      <c r="IF364" s="58"/>
      <c r="IG364" s="58"/>
      <c r="IH364" s="58"/>
      <c r="II364" s="58"/>
      <c r="IJ364" s="58"/>
    </row>
    <row r="365" spans="1:244" s="76" customFormat="1" x14ac:dyDescent="0.25">
      <c r="A365" s="55"/>
      <c r="B365" s="58"/>
      <c r="C365" s="59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  <c r="DE365" s="58"/>
      <c r="DF365" s="58"/>
      <c r="DG365" s="58"/>
      <c r="DH365" s="58"/>
      <c r="DI365" s="58"/>
      <c r="DJ365" s="58"/>
      <c r="DK365" s="58"/>
      <c r="DL365" s="58"/>
      <c r="DM365" s="58"/>
      <c r="DN365" s="58"/>
      <c r="DO365" s="58"/>
      <c r="DP365" s="58"/>
      <c r="DQ365" s="58"/>
      <c r="DR365" s="58"/>
      <c r="DS365" s="58"/>
      <c r="DT365" s="58"/>
      <c r="DU365" s="58"/>
      <c r="DV365" s="58"/>
      <c r="DW365" s="58"/>
      <c r="DX365" s="58"/>
      <c r="DY365" s="58"/>
      <c r="DZ365" s="58"/>
      <c r="EA365" s="58"/>
      <c r="EB365" s="58"/>
      <c r="EC365" s="58"/>
      <c r="ED365" s="58"/>
      <c r="EE365" s="58"/>
      <c r="EF365" s="58"/>
      <c r="EG365" s="58"/>
      <c r="EH365" s="58"/>
      <c r="EI365" s="58"/>
      <c r="EJ365" s="58"/>
      <c r="EK365" s="58"/>
      <c r="EL365" s="58"/>
      <c r="EM365" s="58"/>
      <c r="EN365" s="58"/>
      <c r="EO365" s="58"/>
      <c r="EP365" s="58"/>
      <c r="EQ365" s="58"/>
      <c r="ER365" s="58"/>
      <c r="ES365" s="58"/>
      <c r="ET365" s="58"/>
      <c r="EU365" s="58"/>
      <c r="EV365" s="58"/>
      <c r="EW365" s="58"/>
      <c r="EX365" s="58"/>
      <c r="EY365" s="58"/>
      <c r="EZ365" s="58"/>
      <c r="FA365" s="58"/>
      <c r="FB365" s="58"/>
      <c r="FC365" s="58"/>
      <c r="FD365" s="58"/>
      <c r="FE365" s="58"/>
      <c r="FF365" s="58"/>
      <c r="FG365" s="58"/>
      <c r="FH365" s="58"/>
      <c r="FI365" s="58"/>
      <c r="FJ365" s="58"/>
      <c r="FK365" s="58"/>
      <c r="FL365" s="58"/>
      <c r="FM365" s="58"/>
      <c r="FN365" s="58"/>
      <c r="FO365" s="58"/>
      <c r="FP365" s="58"/>
      <c r="FQ365" s="58"/>
      <c r="FR365" s="58"/>
      <c r="FS365" s="58"/>
      <c r="FT365" s="58"/>
      <c r="FU365" s="58"/>
      <c r="FV365" s="58"/>
      <c r="FW365" s="58"/>
      <c r="FX365" s="58"/>
      <c r="FY365" s="58"/>
      <c r="FZ365" s="58"/>
      <c r="GA365" s="58"/>
      <c r="GB365" s="58"/>
      <c r="GC365" s="58"/>
      <c r="GD365" s="58"/>
      <c r="GE365" s="58"/>
      <c r="GF365" s="58"/>
      <c r="GG365" s="58"/>
      <c r="GH365" s="58"/>
      <c r="GI365" s="58"/>
      <c r="GJ365" s="58"/>
      <c r="GK365" s="58"/>
      <c r="GL365" s="58"/>
      <c r="GM365" s="58"/>
      <c r="GN365" s="58"/>
      <c r="GO365" s="58"/>
      <c r="GP365" s="58"/>
      <c r="GQ365" s="58"/>
      <c r="GR365" s="58"/>
      <c r="GS365" s="58"/>
      <c r="GT365" s="58"/>
      <c r="GU365" s="58"/>
      <c r="GV365" s="58"/>
      <c r="GW365" s="58"/>
      <c r="GX365" s="58"/>
      <c r="GY365" s="58"/>
      <c r="GZ365" s="58"/>
      <c r="HA365" s="58"/>
      <c r="HB365" s="58"/>
      <c r="HC365" s="58"/>
      <c r="HD365" s="58"/>
      <c r="HE365" s="58"/>
      <c r="HF365" s="58"/>
      <c r="HG365" s="58"/>
      <c r="HH365" s="58"/>
      <c r="HI365" s="58"/>
      <c r="HJ365" s="58"/>
      <c r="HK365" s="58"/>
      <c r="HL365" s="58"/>
      <c r="HM365" s="58"/>
      <c r="HN365" s="58"/>
      <c r="HO365" s="58"/>
      <c r="HP365" s="58"/>
      <c r="HQ365" s="58"/>
      <c r="HR365" s="58"/>
      <c r="HS365" s="58"/>
      <c r="HT365" s="58"/>
      <c r="HU365" s="58"/>
      <c r="HV365" s="58"/>
      <c r="HW365" s="58"/>
      <c r="HX365" s="58"/>
      <c r="HY365" s="58"/>
      <c r="HZ365" s="58"/>
      <c r="IA365" s="58"/>
      <c r="IB365" s="58"/>
      <c r="IC365" s="58"/>
      <c r="ID365" s="58"/>
      <c r="IE365" s="58"/>
      <c r="IF365" s="58"/>
      <c r="IG365" s="58"/>
      <c r="IH365" s="58"/>
      <c r="II365" s="58"/>
      <c r="IJ365" s="58"/>
    </row>
    <row r="366" spans="1:244" s="76" customFormat="1" x14ac:dyDescent="0.25">
      <c r="A366" s="55"/>
      <c r="B366" s="58"/>
      <c r="C366" s="59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  <c r="DL366" s="58"/>
      <c r="DM366" s="58"/>
      <c r="DN366" s="58"/>
      <c r="DO366" s="58"/>
      <c r="DP366" s="58"/>
      <c r="DQ366" s="58"/>
      <c r="DR366" s="58"/>
      <c r="DS366" s="58"/>
      <c r="DT366" s="58"/>
      <c r="DU366" s="58"/>
      <c r="DV366" s="58"/>
      <c r="DW366" s="58"/>
      <c r="DX366" s="58"/>
      <c r="DY366" s="58"/>
      <c r="DZ366" s="58"/>
      <c r="EA366" s="58"/>
      <c r="EB366" s="58"/>
      <c r="EC366" s="58"/>
      <c r="ED366" s="58"/>
      <c r="EE366" s="58"/>
      <c r="EF366" s="58"/>
      <c r="EG366" s="58"/>
      <c r="EH366" s="58"/>
      <c r="EI366" s="58"/>
      <c r="EJ366" s="58"/>
      <c r="EK366" s="58"/>
      <c r="EL366" s="58"/>
      <c r="EM366" s="58"/>
      <c r="EN366" s="58"/>
      <c r="EO366" s="58"/>
      <c r="EP366" s="58"/>
      <c r="EQ366" s="58"/>
      <c r="ER366" s="58"/>
      <c r="ES366" s="58"/>
      <c r="ET366" s="58"/>
      <c r="EU366" s="58"/>
      <c r="EV366" s="58"/>
      <c r="EW366" s="58"/>
      <c r="EX366" s="58"/>
      <c r="EY366" s="58"/>
      <c r="EZ366" s="58"/>
      <c r="FA366" s="58"/>
      <c r="FB366" s="58"/>
      <c r="FC366" s="58"/>
      <c r="FD366" s="58"/>
      <c r="FE366" s="58"/>
      <c r="FF366" s="58"/>
      <c r="FG366" s="58"/>
      <c r="FH366" s="58"/>
      <c r="FI366" s="58"/>
      <c r="FJ366" s="58"/>
      <c r="FK366" s="58"/>
      <c r="FL366" s="58"/>
      <c r="FM366" s="58"/>
      <c r="FN366" s="58"/>
      <c r="FO366" s="58"/>
      <c r="FP366" s="58"/>
      <c r="FQ366" s="58"/>
      <c r="FR366" s="58"/>
      <c r="FS366" s="58"/>
      <c r="FT366" s="58"/>
      <c r="FU366" s="58"/>
      <c r="FV366" s="58"/>
      <c r="FW366" s="58"/>
      <c r="FX366" s="58"/>
      <c r="FY366" s="58"/>
      <c r="FZ366" s="58"/>
      <c r="GA366" s="58"/>
      <c r="GB366" s="58"/>
      <c r="GC366" s="58"/>
      <c r="GD366" s="58"/>
      <c r="GE366" s="58"/>
      <c r="GF366" s="58"/>
      <c r="GG366" s="58"/>
      <c r="GH366" s="58"/>
      <c r="GI366" s="58"/>
      <c r="GJ366" s="58"/>
      <c r="GK366" s="58"/>
      <c r="GL366" s="58"/>
      <c r="GM366" s="58"/>
      <c r="GN366" s="58"/>
      <c r="GO366" s="58"/>
      <c r="GP366" s="58"/>
      <c r="GQ366" s="58"/>
      <c r="GR366" s="58"/>
      <c r="GS366" s="58"/>
      <c r="GT366" s="58"/>
      <c r="GU366" s="58"/>
      <c r="GV366" s="58"/>
      <c r="GW366" s="58"/>
      <c r="GX366" s="58"/>
      <c r="GY366" s="58"/>
      <c r="GZ366" s="58"/>
      <c r="HA366" s="58"/>
      <c r="HB366" s="58"/>
      <c r="HC366" s="58"/>
      <c r="HD366" s="58"/>
      <c r="HE366" s="58"/>
      <c r="HF366" s="58"/>
      <c r="HG366" s="58"/>
      <c r="HH366" s="58"/>
      <c r="HI366" s="58"/>
      <c r="HJ366" s="58"/>
      <c r="HK366" s="58"/>
      <c r="HL366" s="58"/>
      <c r="HM366" s="58"/>
      <c r="HN366" s="58"/>
      <c r="HO366" s="58"/>
      <c r="HP366" s="58"/>
      <c r="HQ366" s="58"/>
      <c r="HR366" s="58"/>
      <c r="HS366" s="58"/>
      <c r="HT366" s="58"/>
      <c r="HU366" s="58"/>
      <c r="HV366" s="58"/>
      <c r="HW366" s="58"/>
      <c r="HX366" s="58"/>
      <c r="HY366" s="58"/>
      <c r="HZ366" s="58"/>
      <c r="IA366" s="58"/>
      <c r="IB366" s="58"/>
      <c r="IC366" s="58"/>
      <c r="ID366" s="58"/>
      <c r="IE366" s="58"/>
      <c r="IF366" s="58"/>
      <c r="IG366" s="58"/>
      <c r="IH366" s="58"/>
      <c r="II366" s="58"/>
      <c r="IJ366" s="58"/>
    </row>
    <row r="367" spans="1:244" s="76" customFormat="1" x14ac:dyDescent="0.25">
      <c r="A367" s="55"/>
      <c r="B367" s="58"/>
      <c r="C367" s="59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  <c r="DL367" s="58"/>
      <c r="DM367" s="58"/>
      <c r="DN367" s="58"/>
      <c r="DO367" s="58"/>
      <c r="DP367" s="58"/>
      <c r="DQ367" s="58"/>
      <c r="DR367" s="58"/>
      <c r="DS367" s="58"/>
      <c r="DT367" s="58"/>
      <c r="DU367" s="58"/>
      <c r="DV367" s="58"/>
      <c r="DW367" s="58"/>
      <c r="DX367" s="58"/>
      <c r="DY367" s="58"/>
      <c r="DZ367" s="58"/>
      <c r="EA367" s="58"/>
      <c r="EB367" s="58"/>
      <c r="EC367" s="58"/>
      <c r="ED367" s="58"/>
      <c r="EE367" s="58"/>
      <c r="EF367" s="58"/>
      <c r="EG367" s="58"/>
      <c r="EH367" s="58"/>
      <c r="EI367" s="58"/>
      <c r="EJ367" s="58"/>
      <c r="EK367" s="58"/>
      <c r="EL367" s="58"/>
      <c r="EM367" s="58"/>
      <c r="EN367" s="58"/>
      <c r="EO367" s="58"/>
      <c r="EP367" s="58"/>
      <c r="EQ367" s="58"/>
      <c r="ER367" s="58"/>
      <c r="ES367" s="58"/>
      <c r="ET367" s="58"/>
      <c r="EU367" s="58"/>
      <c r="EV367" s="58"/>
      <c r="EW367" s="58"/>
      <c r="EX367" s="58"/>
      <c r="EY367" s="58"/>
      <c r="EZ367" s="58"/>
      <c r="FA367" s="58"/>
      <c r="FB367" s="58"/>
      <c r="FC367" s="58"/>
      <c r="FD367" s="58"/>
      <c r="FE367" s="58"/>
      <c r="FF367" s="58"/>
      <c r="FG367" s="58"/>
      <c r="FH367" s="58"/>
      <c r="FI367" s="58"/>
      <c r="FJ367" s="58"/>
      <c r="FK367" s="58"/>
      <c r="FL367" s="58"/>
      <c r="FM367" s="58"/>
      <c r="FN367" s="58"/>
      <c r="FO367" s="58"/>
      <c r="FP367" s="58"/>
      <c r="FQ367" s="58"/>
      <c r="FR367" s="58"/>
      <c r="FS367" s="58"/>
      <c r="FT367" s="58"/>
      <c r="FU367" s="58"/>
      <c r="FV367" s="58"/>
      <c r="FW367" s="58"/>
      <c r="FX367" s="58"/>
      <c r="FY367" s="58"/>
      <c r="FZ367" s="58"/>
      <c r="GA367" s="58"/>
      <c r="GB367" s="58"/>
      <c r="GC367" s="58"/>
      <c r="GD367" s="58"/>
      <c r="GE367" s="58"/>
      <c r="GF367" s="58"/>
      <c r="GG367" s="58"/>
      <c r="GH367" s="58"/>
      <c r="GI367" s="58"/>
      <c r="GJ367" s="58"/>
      <c r="GK367" s="58"/>
      <c r="GL367" s="58"/>
      <c r="GM367" s="58"/>
      <c r="GN367" s="58"/>
      <c r="GO367" s="58"/>
      <c r="GP367" s="58"/>
      <c r="GQ367" s="58"/>
      <c r="GR367" s="58"/>
      <c r="GS367" s="58"/>
      <c r="GT367" s="58"/>
      <c r="GU367" s="58"/>
      <c r="GV367" s="58"/>
      <c r="GW367" s="58"/>
      <c r="GX367" s="58"/>
      <c r="GY367" s="58"/>
      <c r="GZ367" s="58"/>
      <c r="HA367" s="58"/>
      <c r="HB367" s="58"/>
      <c r="HC367" s="58"/>
      <c r="HD367" s="58"/>
      <c r="HE367" s="58"/>
      <c r="HF367" s="58"/>
      <c r="HG367" s="58"/>
      <c r="HH367" s="58"/>
      <c r="HI367" s="58"/>
      <c r="HJ367" s="58"/>
      <c r="HK367" s="58"/>
      <c r="HL367" s="58"/>
      <c r="HM367" s="58"/>
      <c r="HN367" s="58"/>
      <c r="HO367" s="58"/>
      <c r="HP367" s="58"/>
      <c r="HQ367" s="58"/>
      <c r="HR367" s="58"/>
      <c r="HS367" s="58"/>
      <c r="HT367" s="58"/>
      <c r="HU367" s="58"/>
      <c r="HV367" s="58"/>
      <c r="HW367" s="58"/>
      <c r="HX367" s="58"/>
      <c r="HY367" s="58"/>
      <c r="HZ367" s="58"/>
      <c r="IA367" s="58"/>
      <c r="IB367" s="58"/>
      <c r="IC367" s="58"/>
      <c r="ID367" s="58"/>
      <c r="IE367" s="58"/>
      <c r="IF367" s="58"/>
      <c r="IG367" s="58"/>
      <c r="IH367" s="58"/>
      <c r="II367" s="58"/>
      <c r="IJ367" s="58"/>
    </row>
    <row r="368" spans="1:244" s="76" customFormat="1" x14ac:dyDescent="0.25">
      <c r="A368" s="55"/>
      <c r="B368" s="58"/>
      <c r="C368" s="59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  <c r="DL368" s="58"/>
      <c r="DM368" s="58"/>
      <c r="DN368" s="58"/>
      <c r="DO368" s="58"/>
      <c r="DP368" s="58"/>
      <c r="DQ368" s="58"/>
      <c r="DR368" s="58"/>
      <c r="DS368" s="58"/>
      <c r="DT368" s="58"/>
      <c r="DU368" s="58"/>
      <c r="DV368" s="58"/>
      <c r="DW368" s="58"/>
      <c r="DX368" s="58"/>
      <c r="DY368" s="58"/>
      <c r="DZ368" s="58"/>
      <c r="EA368" s="58"/>
      <c r="EB368" s="58"/>
      <c r="EC368" s="58"/>
      <c r="ED368" s="58"/>
      <c r="EE368" s="58"/>
      <c r="EF368" s="58"/>
      <c r="EG368" s="58"/>
      <c r="EH368" s="58"/>
      <c r="EI368" s="58"/>
      <c r="EJ368" s="58"/>
      <c r="EK368" s="58"/>
      <c r="EL368" s="58"/>
      <c r="EM368" s="58"/>
      <c r="EN368" s="58"/>
      <c r="EO368" s="58"/>
      <c r="EP368" s="58"/>
      <c r="EQ368" s="58"/>
      <c r="ER368" s="58"/>
      <c r="ES368" s="58"/>
      <c r="ET368" s="58"/>
      <c r="EU368" s="58"/>
      <c r="EV368" s="58"/>
      <c r="EW368" s="58"/>
      <c r="EX368" s="58"/>
      <c r="EY368" s="58"/>
      <c r="EZ368" s="58"/>
      <c r="FA368" s="58"/>
      <c r="FB368" s="58"/>
      <c r="FC368" s="58"/>
      <c r="FD368" s="58"/>
      <c r="FE368" s="58"/>
      <c r="FF368" s="58"/>
      <c r="FG368" s="58"/>
      <c r="FH368" s="58"/>
      <c r="FI368" s="58"/>
      <c r="FJ368" s="58"/>
      <c r="FK368" s="58"/>
      <c r="FL368" s="58"/>
      <c r="FM368" s="58"/>
      <c r="FN368" s="58"/>
      <c r="FO368" s="58"/>
      <c r="FP368" s="58"/>
      <c r="FQ368" s="58"/>
      <c r="FR368" s="58"/>
      <c r="FS368" s="58"/>
      <c r="FT368" s="58"/>
      <c r="FU368" s="58"/>
      <c r="FV368" s="58"/>
      <c r="FW368" s="58"/>
      <c r="FX368" s="58"/>
      <c r="FY368" s="58"/>
      <c r="FZ368" s="58"/>
      <c r="GA368" s="58"/>
      <c r="GB368" s="58"/>
      <c r="GC368" s="58"/>
      <c r="GD368" s="58"/>
      <c r="GE368" s="58"/>
      <c r="GF368" s="58"/>
      <c r="GG368" s="58"/>
      <c r="GH368" s="58"/>
      <c r="GI368" s="58"/>
      <c r="GJ368" s="58"/>
      <c r="GK368" s="58"/>
      <c r="GL368" s="58"/>
      <c r="GM368" s="58"/>
      <c r="GN368" s="58"/>
      <c r="GO368" s="58"/>
      <c r="GP368" s="58"/>
      <c r="GQ368" s="58"/>
      <c r="GR368" s="58"/>
      <c r="GS368" s="58"/>
      <c r="GT368" s="58"/>
      <c r="GU368" s="58"/>
      <c r="GV368" s="58"/>
      <c r="GW368" s="58"/>
      <c r="GX368" s="58"/>
      <c r="GY368" s="58"/>
      <c r="GZ368" s="58"/>
      <c r="HA368" s="58"/>
      <c r="HB368" s="58"/>
      <c r="HC368" s="58"/>
      <c r="HD368" s="58"/>
      <c r="HE368" s="58"/>
      <c r="HF368" s="58"/>
      <c r="HG368" s="58"/>
      <c r="HH368" s="58"/>
      <c r="HI368" s="58"/>
      <c r="HJ368" s="58"/>
      <c r="HK368" s="58"/>
      <c r="HL368" s="58"/>
      <c r="HM368" s="58"/>
      <c r="HN368" s="58"/>
      <c r="HO368" s="58"/>
      <c r="HP368" s="58"/>
      <c r="HQ368" s="58"/>
      <c r="HR368" s="58"/>
      <c r="HS368" s="58"/>
      <c r="HT368" s="58"/>
      <c r="HU368" s="58"/>
      <c r="HV368" s="58"/>
      <c r="HW368" s="58"/>
      <c r="HX368" s="58"/>
      <c r="HY368" s="58"/>
      <c r="HZ368" s="58"/>
      <c r="IA368" s="58"/>
      <c r="IB368" s="58"/>
      <c r="IC368" s="58"/>
      <c r="ID368" s="58"/>
      <c r="IE368" s="58"/>
      <c r="IF368" s="58"/>
      <c r="IG368" s="58"/>
      <c r="IH368" s="58"/>
      <c r="II368" s="58"/>
      <c r="IJ368" s="58"/>
    </row>
    <row r="369" spans="1:244" s="76" customFormat="1" x14ac:dyDescent="0.25">
      <c r="A369" s="55"/>
      <c r="B369" s="58"/>
      <c r="C369" s="59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  <c r="DL369" s="58"/>
      <c r="DM369" s="58"/>
      <c r="DN369" s="58"/>
      <c r="DO369" s="58"/>
      <c r="DP369" s="58"/>
      <c r="DQ369" s="58"/>
      <c r="DR369" s="58"/>
      <c r="DS369" s="58"/>
      <c r="DT369" s="58"/>
      <c r="DU369" s="58"/>
      <c r="DV369" s="58"/>
      <c r="DW369" s="58"/>
      <c r="DX369" s="58"/>
      <c r="DY369" s="58"/>
      <c r="DZ369" s="58"/>
      <c r="EA369" s="58"/>
      <c r="EB369" s="58"/>
      <c r="EC369" s="58"/>
      <c r="ED369" s="58"/>
      <c r="EE369" s="58"/>
      <c r="EF369" s="58"/>
      <c r="EG369" s="58"/>
      <c r="EH369" s="58"/>
      <c r="EI369" s="58"/>
      <c r="EJ369" s="58"/>
      <c r="EK369" s="58"/>
      <c r="EL369" s="58"/>
      <c r="EM369" s="58"/>
      <c r="EN369" s="58"/>
      <c r="EO369" s="58"/>
      <c r="EP369" s="58"/>
      <c r="EQ369" s="58"/>
      <c r="ER369" s="58"/>
      <c r="ES369" s="58"/>
      <c r="ET369" s="58"/>
      <c r="EU369" s="58"/>
      <c r="EV369" s="58"/>
      <c r="EW369" s="58"/>
      <c r="EX369" s="58"/>
      <c r="EY369" s="58"/>
      <c r="EZ369" s="58"/>
      <c r="FA369" s="58"/>
      <c r="FB369" s="58"/>
      <c r="FC369" s="58"/>
      <c r="FD369" s="58"/>
      <c r="FE369" s="58"/>
      <c r="FF369" s="58"/>
      <c r="FG369" s="58"/>
      <c r="FH369" s="58"/>
      <c r="FI369" s="58"/>
      <c r="FJ369" s="58"/>
      <c r="FK369" s="58"/>
      <c r="FL369" s="58"/>
      <c r="FM369" s="58"/>
      <c r="FN369" s="58"/>
      <c r="FO369" s="58"/>
      <c r="FP369" s="58"/>
      <c r="FQ369" s="58"/>
      <c r="FR369" s="58"/>
      <c r="FS369" s="58"/>
      <c r="FT369" s="58"/>
      <c r="FU369" s="58"/>
      <c r="FV369" s="58"/>
      <c r="FW369" s="58"/>
      <c r="FX369" s="58"/>
      <c r="FY369" s="58"/>
      <c r="FZ369" s="58"/>
      <c r="GA369" s="58"/>
      <c r="GB369" s="58"/>
      <c r="GC369" s="58"/>
      <c r="GD369" s="58"/>
      <c r="GE369" s="58"/>
      <c r="GF369" s="58"/>
      <c r="GG369" s="58"/>
      <c r="GH369" s="58"/>
      <c r="GI369" s="58"/>
      <c r="GJ369" s="58"/>
      <c r="GK369" s="58"/>
      <c r="GL369" s="58"/>
      <c r="GM369" s="58"/>
      <c r="GN369" s="58"/>
      <c r="GO369" s="58"/>
      <c r="GP369" s="58"/>
      <c r="GQ369" s="58"/>
      <c r="GR369" s="58"/>
      <c r="GS369" s="58"/>
      <c r="GT369" s="58"/>
      <c r="GU369" s="58"/>
      <c r="GV369" s="58"/>
      <c r="GW369" s="58"/>
      <c r="GX369" s="58"/>
      <c r="GY369" s="58"/>
      <c r="GZ369" s="58"/>
      <c r="HA369" s="58"/>
      <c r="HB369" s="58"/>
      <c r="HC369" s="58"/>
      <c r="HD369" s="58"/>
      <c r="HE369" s="58"/>
      <c r="HF369" s="58"/>
      <c r="HG369" s="58"/>
      <c r="HH369" s="58"/>
      <c r="HI369" s="58"/>
      <c r="HJ369" s="58"/>
      <c r="HK369" s="58"/>
      <c r="HL369" s="58"/>
      <c r="HM369" s="58"/>
      <c r="HN369" s="58"/>
      <c r="HO369" s="58"/>
      <c r="HP369" s="58"/>
      <c r="HQ369" s="58"/>
      <c r="HR369" s="58"/>
      <c r="HS369" s="58"/>
      <c r="HT369" s="58"/>
      <c r="HU369" s="58"/>
      <c r="HV369" s="58"/>
      <c r="HW369" s="58"/>
      <c r="HX369" s="58"/>
      <c r="HY369" s="58"/>
      <c r="HZ369" s="58"/>
      <c r="IA369" s="58"/>
      <c r="IB369" s="58"/>
      <c r="IC369" s="58"/>
      <c r="ID369" s="58"/>
      <c r="IE369" s="58"/>
      <c r="IF369" s="58"/>
      <c r="IG369" s="58"/>
      <c r="IH369" s="58"/>
      <c r="II369" s="58"/>
      <c r="IJ369" s="58"/>
    </row>
    <row r="370" spans="1:244" s="76" customFormat="1" x14ac:dyDescent="0.25">
      <c r="A370" s="55"/>
      <c r="B370" s="58"/>
      <c r="C370" s="59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  <c r="GJ370" s="58"/>
      <c r="GK370" s="58"/>
      <c r="GL370" s="58"/>
      <c r="GM370" s="58"/>
      <c r="GN370" s="58"/>
      <c r="GO370" s="58"/>
      <c r="GP370" s="58"/>
      <c r="GQ370" s="58"/>
      <c r="GR370" s="58"/>
      <c r="GS370" s="58"/>
      <c r="GT370" s="58"/>
      <c r="GU370" s="58"/>
      <c r="GV370" s="58"/>
      <c r="GW370" s="58"/>
      <c r="GX370" s="58"/>
      <c r="GY370" s="58"/>
      <c r="GZ370" s="58"/>
      <c r="HA370" s="58"/>
      <c r="HB370" s="58"/>
      <c r="HC370" s="58"/>
      <c r="HD370" s="58"/>
      <c r="HE370" s="58"/>
      <c r="HF370" s="58"/>
      <c r="HG370" s="58"/>
      <c r="HH370" s="58"/>
      <c r="HI370" s="58"/>
      <c r="HJ370" s="58"/>
      <c r="HK370" s="58"/>
      <c r="HL370" s="58"/>
      <c r="HM370" s="58"/>
      <c r="HN370" s="58"/>
      <c r="HO370" s="58"/>
      <c r="HP370" s="58"/>
      <c r="HQ370" s="58"/>
      <c r="HR370" s="58"/>
      <c r="HS370" s="58"/>
      <c r="HT370" s="58"/>
      <c r="HU370" s="58"/>
      <c r="HV370" s="58"/>
      <c r="HW370" s="58"/>
      <c r="HX370" s="58"/>
      <c r="HY370" s="58"/>
      <c r="HZ370" s="58"/>
      <c r="IA370" s="58"/>
      <c r="IB370" s="58"/>
      <c r="IC370" s="58"/>
      <c r="ID370" s="58"/>
      <c r="IE370" s="58"/>
      <c r="IF370" s="58"/>
      <c r="IG370" s="58"/>
      <c r="IH370" s="58"/>
      <c r="II370" s="58"/>
      <c r="IJ370" s="58"/>
    </row>
    <row r="371" spans="1:244" s="76" customFormat="1" x14ac:dyDescent="0.25">
      <c r="A371" s="55"/>
      <c r="B371" s="58"/>
      <c r="C371" s="59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  <c r="CX371" s="58"/>
      <c r="CY371" s="58"/>
      <c r="CZ371" s="58"/>
      <c r="DA371" s="58"/>
      <c r="DB371" s="58"/>
      <c r="DC371" s="58"/>
      <c r="DD371" s="58"/>
      <c r="DE371" s="58"/>
      <c r="DF371" s="58"/>
      <c r="DG371" s="58"/>
      <c r="DH371" s="58"/>
      <c r="DI371" s="58"/>
      <c r="DJ371" s="58"/>
      <c r="DK371" s="58"/>
      <c r="DL371" s="58"/>
      <c r="DM371" s="58"/>
      <c r="DN371" s="58"/>
      <c r="DO371" s="58"/>
      <c r="DP371" s="58"/>
      <c r="DQ371" s="58"/>
      <c r="DR371" s="58"/>
      <c r="DS371" s="58"/>
      <c r="DT371" s="58"/>
      <c r="DU371" s="58"/>
      <c r="DV371" s="58"/>
      <c r="DW371" s="58"/>
      <c r="DX371" s="58"/>
      <c r="DY371" s="58"/>
      <c r="DZ371" s="58"/>
      <c r="EA371" s="58"/>
      <c r="EB371" s="58"/>
      <c r="EC371" s="58"/>
      <c r="ED371" s="58"/>
      <c r="EE371" s="58"/>
      <c r="EF371" s="58"/>
      <c r="EG371" s="58"/>
      <c r="EH371" s="58"/>
      <c r="EI371" s="58"/>
      <c r="EJ371" s="58"/>
      <c r="EK371" s="58"/>
      <c r="EL371" s="58"/>
      <c r="EM371" s="58"/>
      <c r="EN371" s="58"/>
      <c r="EO371" s="58"/>
      <c r="EP371" s="58"/>
      <c r="EQ371" s="58"/>
      <c r="ER371" s="58"/>
      <c r="ES371" s="58"/>
      <c r="ET371" s="58"/>
      <c r="EU371" s="58"/>
      <c r="EV371" s="58"/>
      <c r="EW371" s="58"/>
      <c r="EX371" s="58"/>
      <c r="EY371" s="58"/>
      <c r="EZ371" s="58"/>
      <c r="FA371" s="58"/>
      <c r="FB371" s="58"/>
      <c r="FC371" s="58"/>
      <c r="FD371" s="58"/>
      <c r="FE371" s="58"/>
      <c r="FF371" s="58"/>
      <c r="FG371" s="58"/>
      <c r="FH371" s="58"/>
      <c r="FI371" s="58"/>
      <c r="FJ371" s="58"/>
      <c r="FK371" s="58"/>
      <c r="FL371" s="58"/>
      <c r="FM371" s="58"/>
      <c r="FN371" s="58"/>
      <c r="FO371" s="58"/>
      <c r="FP371" s="58"/>
      <c r="FQ371" s="58"/>
      <c r="FR371" s="58"/>
      <c r="FS371" s="58"/>
      <c r="FT371" s="58"/>
      <c r="FU371" s="58"/>
      <c r="FV371" s="58"/>
      <c r="FW371" s="58"/>
      <c r="FX371" s="58"/>
      <c r="FY371" s="58"/>
      <c r="FZ371" s="58"/>
      <c r="GA371" s="58"/>
      <c r="GB371" s="58"/>
      <c r="GC371" s="58"/>
      <c r="GD371" s="58"/>
      <c r="GE371" s="58"/>
      <c r="GF371" s="58"/>
      <c r="GG371" s="58"/>
      <c r="GH371" s="58"/>
      <c r="GI371" s="58"/>
      <c r="GJ371" s="58"/>
      <c r="GK371" s="58"/>
      <c r="GL371" s="58"/>
      <c r="GM371" s="58"/>
      <c r="GN371" s="58"/>
      <c r="GO371" s="58"/>
      <c r="GP371" s="58"/>
      <c r="GQ371" s="58"/>
      <c r="GR371" s="58"/>
      <c r="GS371" s="58"/>
      <c r="GT371" s="58"/>
      <c r="GU371" s="58"/>
      <c r="GV371" s="58"/>
      <c r="GW371" s="58"/>
      <c r="GX371" s="58"/>
      <c r="GY371" s="58"/>
      <c r="GZ371" s="58"/>
      <c r="HA371" s="58"/>
      <c r="HB371" s="58"/>
      <c r="HC371" s="58"/>
      <c r="HD371" s="58"/>
      <c r="HE371" s="58"/>
      <c r="HF371" s="58"/>
      <c r="HG371" s="58"/>
      <c r="HH371" s="58"/>
      <c r="HI371" s="58"/>
      <c r="HJ371" s="58"/>
      <c r="HK371" s="58"/>
      <c r="HL371" s="58"/>
      <c r="HM371" s="58"/>
      <c r="HN371" s="58"/>
      <c r="HO371" s="58"/>
      <c r="HP371" s="58"/>
      <c r="HQ371" s="58"/>
      <c r="HR371" s="58"/>
      <c r="HS371" s="58"/>
      <c r="HT371" s="58"/>
      <c r="HU371" s="58"/>
      <c r="HV371" s="58"/>
      <c r="HW371" s="58"/>
      <c r="HX371" s="58"/>
      <c r="HY371" s="58"/>
      <c r="HZ371" s="58"/>
      <c r="IA371" s="58"/>
      <c r="IB371" s="58"/>
      <c r="IC371" s="58"/>
      <c r="ID371" s="58"/>
      <c r="IE371" s="58"/>
      <c r="IF371" s="58"/>
      <c r="IG371" s="58"/>
      <c r="IH371" s="58"/>
      <c r="II371" s="58"/>
      <c r="IJ371" s="58"/>
    </row>
    <row r="372" spans="1:244" s="76" customFormat="1" x14ac:dyDescent="0.25">
      <c r="A372" s="55"/>
      <c r="B372" s="58"/>
      <c r="C372" s="59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  <c r="HH372" s="58"/>
      <c r="HI372" s="58"/>
      <c r="HJ372" s="58"/>
      <c r="HK372" s="58"/>
      <c r="HL372" s="58"/>
      <c r="HM372" s="58"/>
      <c r="HN372" s="58"/>
      <c r="HO372" s="58"/>
      <c r="HP372" s="58"/>
      <c r="HQ372" s="58"/>
      <c r="HR372" s="58"/>
      <c r="HS372" s="58"/>
      <c r="HT372" s="58"/>
      <c r="HU372" s="58"/>
      <c r="HV372" s="58"/>
      <c r="HW372" s="58"/>
      <c r="HX372" s="58"/>
      <c r="HY372" s="58"/>
      <c r="HZ372" s="58"/>
      <c r="IA372" s="58"/>
      <c r="IB372" s="58"/>
      <c r="IC372" s="58"/>
      <c r="ID372" s="58"/>
      <c r="IE372" s="58"/>
      <c r="IF372" s="58"/>
      <c r="IG372" s="58"/>
      <c r="IH372" s="58"/>
      <c r="II372" s="58"/>
      <c r="IJ372" s="58"/>
    </row>
    <row r="373" spans="1:244" s="76" customFormat="1" x14ac:dyDescent="0.25">
      <c r="A373" s="55"/>
      <c r="B373" s="58"/>
      <c r="C373" s="59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  <c r="DL373" s="58"/>
      <c r="DM373" s="58"/>
      <c r="DN373" s="58"/>
      <c r="DO373" s="58"/>
      <c r="DP373" s="58"/>
      <c r="DQ373" s="58"/>
      <c r="DR373" s="58"/>
      <c r="DS373" s="58"/>
      <c r="DT373" s="58"/>
      <c r="DU373" s="58"/>
      <c r="DV373" s="58"/>
      <c r="DW373" s="58"/>
      <c r="DX373" s="58"/>
      <c r="DY373" s="58"/>
      <c r="DZ373" s="58"/>
      <c r="EA373" s="58"/>
      <c r="EB373" s="58"/>
      <c r="EC373" s="58"/>
      <c r="ED373" s="58"/>
      <c r="EE373" s="58"/>
      <c r="EF373" s="58"/>
      <c r="EG373" s="58"/>
      <c r="EH373" s="58"/>
      <c r="EI373" s="58"/>
      <c r="EJ373" s="58"/>
      <c r="EK373" s="58"/>
      <c r="EL373" s="58"/>
      <c r="EM373" s="58"/>
      <c r="EN373" s="58"/>
      <c r="EO373" s="58"/>
      <c r="EP373" s="58"/>
      <c r="EQ373" s="58"/>
      <c r="ER373" s="58"/>
      <c r="ES373" s="58"/>
      <c r="ET373" s="58"/>
      <c r="EU373" s="58"/>
      <c r="EV373" s="58"/>
      <c r="EW373" s="58"/>
      <c r="EX373" s="58"/>
      <c r="EY373" s="58"/>
      <c r="EZ373" s="58"/>
      <c r="FA373" s="58"/>
      <c r="FB373" s="58"/>
      <c r="FC373" s="58"/>
      <c r="FD373" s="58"/>
      <c r="FE373" s="58"/>
      <c r="FF373" s="58"/>
      <c r="FG373" s="58"/>
      <c r="FH373" s="58"/>
      <c r="FI373" s="58"/>
      <c r="FJ373" s="58"/>
      <c r="FK373" s="58"/>
      <c r="FL373" s="58"/>
      <c r="FM373" s="58"/>
      <c r="FN373" s="58"/>
      <c r="FO373" s="58"/>
      <c r="FP373" s="58"/>
      <c r="FQ373" s="58"/>
      <c r="FR373" s="58"/>
      <c r="FS373" s="58"/>
      <c r="FT373" s="58"/>
      <c r="FU373" s="58"/>
      <c r="FV373" s="58"/>
      <c r="FW373" s="58"/>
      <c r="FX373" s="58"/>
      <c r="FY373" s="58"/>
      <c r="FZ373" s="58"/>
      <c r="GA373" s="58"/>
      <c r="GB373" s="58"/>
      <c r="GC373" s="58"/>
      <c r="GD373" s="58"/>
      <c r="GE373" s="58"/>
      <c r="GF373" s="58"/>
      <c r="GG373" s="58"/>
      <c r="GH373" s="58"/>
      <c r="GI373" s="58"/>
      <c r="GJ373" s="58"/>
      <c r="GK373" s="58"/>
      <c r="GL373" s="58"/>
      <c r="GM373" s="58"/>
      <c r="GN373" s="58"/>
      <c r="GO373" s="58"/>
      <c r="GP373" s="58"/>
      <c r="GQ373" s="58"/>
      <c r="GR373" s="58"/>
      <c r="GS373" s="58"/>
      <c r="GT373" s="58"/>
      <c r="GU373" s="58"/>
      <c r="GV373" s="58"/>
      <c r="GW373" s="58"/>
      <c r="GX373" s="58"/>
      <c r="GY373" s="58"/>
      <c r="GZ373" s="58"/>
      <c r="HA373" s="58"/>
      <c r="HB373" s="58"/>
      <c r="HC373" s="58"/>
      <c r="HD373" s="58"/>
      <c r="HE373" s="58"/>
      <c r="HF373" s="58"/>
      <c r="HG373" s="58"/>
      <c r="HH373" s="58"/>
      <c r="HI373" s="58"/>
      <c r="HJ373" s="58"/>
      <c r="HK373" s="58"/>
      <c r="HL373" s="58"/>
      <c r="HM373" s="58"/>
      <c r="HN373" s="58"/>
      <c r="HO373" s="58"/>
      <c r="HP373" s="58"/>
      <c r="HQ373" s="58"/>
      <c r="HR373" s="58"/>
      <c r="HS373" s="58"/>
      <c r="HT373" s="58"/>
      <c r="HU373" s="58"/>
      <c r="HV373" s="58"/>
      <c r="HW373" s="58"/>
      <c r="HX373" s="58"/>
      <c r="HY373" s="58"/>
      <c r="HZ373" s="58"/>
      <c r="IA373" s="58"/>
      <c r="IB373" s="58"/>
      <c r="IC373" s="58"/>
      <c r="ID373" s="58"/>
      <c r="IE373" s="58"/>
      <c r="IF373" s="58"/>
      <c r="IG373" s="58"/>
      <c r="IH373" s="58"/>
      <c r="II373" s="58"/>
      <c r="IJ373" s="58"/>
    </row>
    <row r="374" spans="1:244" s="76" customFormat="1" x14ac:dyDescent="0.25">
      <c r="A374" s="55"/>
      <c r="B374" s="58"/>
      <c r="C374" s="59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  <c r="DL374" s="58"/>
      <c r="DM374" s="58"/>
      <c r="DN374" s="58"/>
      <c r="DO374" s="58"/>
      <c r="DP374" s="58"/>
      <c r="DQ374" s="58"/>
      <c r="DR374" s="58"/>
      <c r="DS374" s="58"/>
      <c r="DT374" s="58"/>
      <c r="DU374" s="58"/>
      <c r="DV374" s="58"/>
      <c r="DW374" s="58"/>
      <c r="DX374" s="58"/>
      <c r="DY374" s="58"/>
      <c r="DZ374" s="58"/>
      <c r="EA374" s="58"/>
      <c r="EB374" s="58"/>
      <c r="EC374" s="58"/>
      <c r="ED374" s="58"/>
      <c r="EE374" s="58"/>
      <c r="EF374" s="58"/>
      <c r="EG374" s="58"/>
      <c r="EH374" s="58"/>
      <c r="EI374" s="58"/>
      <c r="EJ374" s="58"/>
      <c r="EK374" s="58"/>
      <c r="EL374" s="58"/>
      <c r="EM374" s="58"/>
      <c r="EN374" s="58"/>
      <c r="EO374" s="58"/>
      <c r="EP374" s="58"/>
      <c r="EQ374" s="58"/>
      <c r="ER374" s="58"/>
      <c r="ES374" s="58"/>
      <c r="ET374" s="58"/>
      <c r="EU374" s="58"/>
      <c r="EV374" s="58"/>
      <c r="EW374" s="58"/>
      <c r="EX374" s="58"/>
      <c r="EY374" s="58"/>
      <c r="EZ374" s="58"/>
      <c r="FA374" s="58"/>
      <c r="FB374" s="58"/>
      <c r="FC374" s="58"/>
      <c r="FD374" s="58"/>
      <c r="FE374" s="58"/>
      <c r="FF374" s="58"/>
      <c r="FG374" s="58"/>
      <c r="FH374" s="58"/>
      <c r="FI374" s="58"/>
      <c r="FJ374" s="58"/>
      <c r="FK374" s="58"/>
      <c r="FL374" s="58"/>
      <c r="FM374" s="58"/>
      <c r="FN374" s="58"/>
      <c r="FO374" s="58"/>
      <c r="FP374" s="58"/>
      <c r="FQ374" s="58"/>
      <c r="FR374" s="58"/>
      <c r="FS374" s="58"/>
      <c r="FT374" s="58"/>
      <c r="FU374" s="58"/>
      <c r="FV374" s="58"/>
      <c r="FW374" s="58"/>
      <c r="FX374" s="58"/>
      <c r="FY374" s="58"/>
      <c r="FZ374" s="58"/>
      <c r="GA374" s="58"/>
      <c r="GB374" s="58"/>
      <c r="GC374" s="58"/>
      <c r="GD374" s="58"/>
      <c r="GE374" s="58"/>
      <c r="GF374" s="58"/>
      <c r="GG374" s="58"/>
      <c r="GH374" s="58"/>
      <c r="GI374" s="58"/>
      <c r="GJ374" s="58"/>
      <c r="GK374" s="58"/>
      <c r="GL374" s="58"/>
      <c r="GM374" s="58"/>
      <c r="GN374" s="58"/>
      <c r="GO374" s="58"/>
      <c r="GP374" s="58"/>
      <c r="GQ374" s="58"/>
      <c r="GR374" s="58"/>
      <c r="GS374" s="58"/>
      <c r="GT374" s="58"/>
      <c r="GU374" s="58"/>
      <c r="GV374" s="58"/>
      <c r="GW374" s="58"/>
      <c r="GX374" s="58"/>
      <c r="GY374" s="58"/>
      <c r="GZ374" s="58"/>
      <c r="HA374" s="58"/>
      <c r="HB374" s="58"/>
      <c r="HC374" s="58"/>
      <c r="HD374" s="58"/>
      <c r="HE374" s="58"/>
      <c r="HF374" s="58"/>
      <c r="HG374" s="58"/>
      <c r="HH374" s="58"/>
      <c r="HI374" s="58"/>
      <c r="HJ374" s="58"/>
      <c r="HK374" s="58"/>
      <c r="HL374" s="58"/>
      <c r="HM374" s="58"/>
      <c r="HN374" s="58"/>
      <c r="HO374" s="58"/>
      <c r="HP374" s="58"/>
      <c r="HQ374" s="58"/>
      <c r="HR374" s="58"/>
      <c r="HS374" s="58"/>
      <c r="HT374" s="58"/>
      <c r="HU374" s="58"/>
      <c r="HV374" s="58"/>
      <c r="HW374" s="58"/>
      <c r="HX374" s="58"/>
      <c r="HY374" s="58"/>
      <c r="HZ374" s="58"/>
      <c r="IA374" s="58"/>
      <c r="IB374" s="58"/>
      <c r="IC374" s="58"/>
      <c r="ID374" s="58"/>
      <c r="IE374" s="58"/>
      <c r="IF374" s="58"/>
      <c r="IG374" s="58"/>
      <c r="IH374" s="58"/>
      <c r="II374" s="58"/>
      <c r="IJ374" s="58"/>
    </row>
    <row r="375" spans="1:244" s="76" customFormat="1" x14ac:dyDescent="0.25">
      <c r="A375" s="55"/>
      <c r="B375" s="58"/>
      <c r="C375" s="59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  <c r="EV375" s="58"/>
      <c r="EW375" s="58"/>
      <c r="EX375" s="58"/>
      <c r="EY375" s="58"/>
      <c r="EZ375" s="58"/>
      <c r="FA375" s="58"/>
      <c r="FB375" s="58"/>
      <c r="FC375" s="58"/>
      <c r="FD375" s="58"/>
      <c r="FE375" s="58"/>
      <c r="FF375" s="58"/>
      <c r="FG375" s="58"/>
      <c r="FH375" s="58"/>
      <c r="FI375" s="58"/>
      <c r="FJ375" s="58"/>
      <c r="FK375" s="58"/>
      <c r="FL375" s="58"/>
      <c r="FM375" s="58"/>
      <c r="FN375" s="58"/>
      <c r="FO375" s="58"/>
      <c r="FP375" s="58"/>
      <c r="FQ375" s="58"/>
      <c r="FR375" s="58"/>
      <c r="FS375" s="58"/>
      <c r="FT375" s="58"/>
      <c r="FU375" s="58"/>
      <c r="FV375" s="58"/>
      <c r="FW375" s="58"/>
      <c r="FX375" s="58"/>
      <c r="FY375" s="58"/>
      <c r="FZ375" s="58"/>
      <c r="GA375" s="58"/>
      <c r="GB375" s="58"/>
      <c r="GC375" s="58"/>
      <c r="GD375" s="58"/>
      <c r="GE375" s="58"/>
      <c r="GF375" s="58"/>
      <c r="GG375" s="58"/>
      <c r="GH375" s="58"/>
      <c r="GI375" s="58"/>
      <c r="GJ375" s="58"/>
      <c r="GK375" s="58"/>
      <c r="GL375" s="58"/>
      <c r="GM375" s="58"/>
      <c r="GN375" s="58"/>
      <c r="GO375" s="58"/>
      <c r="GP375" s="58"/>
      <c r="GQ375" s="58"/>
      <c r="GR375" s="58"/>
      <c r="GS375" s="58"/>
      <c r="GT375" s="58"/>
      <c r="GU375" s="58"/>
      <c r="GV375" s="58"/>
      <c r="GW375" s="58"/>
      <c r="GX375" s="58"/>
      <c r="GY375" s="58"/>
      <c r="GZ375" s="58"/>
      <c r="HA375" s="58"/>
      <c r="HB375" s="58"/>
      <c r="HC375" s="58"/>
      <c r="HD375" s="58"/>
      <c r="HE375" s="58"/>
      <c r="HF375" s="58"/>
      <c r="HG375" s="58"/>
      <c r="HH375" s="58"/>
      <c r="HI375" s="58"/>
      <c r="HJ375" s="58"/>
      <c r="HK375" s="58"/>
      <c r="HL375" s="58"/>
      <c r="HM375" s="58"/>
      <c r="HN375" s="58"/>
      <c r="HO375" s="58"/>
      <c r="HP375" s="58"/>
      <c r="HQ375" s="58"/>
      <c r="HR375" s="58"/>
      <c r="HS375" s="58"/>
      <c r="HT375" s="58"/>
      <c r="HU375" s="58"/>
      <c r="HV375" s="58"/>
      <c r="HW375" s="58"/>
      <c r="HX375" s="58"/>
      <c r="HY375" s="58"/>
      <c r="HZ375" s="58"/>
      <c r="IA375" s="58"/>
      <c r="IB375" s="58"/>
      <c r="IC375" s="58"/>
      <c r="ID375" s="58"/>
      <c r="IE375" s="58"/>
      <c r="IF375" s="58"/>
      <c r="IG375" s="58"/>
      <c r="IH375" s="58"/>
      <c r="II375" s="58"/>
      <c r="IJ375" s="58"/>
    </row>
    <row r="376" spans="1:244" s="76" customFormat="1" x14ac:dyDescent="0.25">
      <c r="A376" s="55"/>
      <c r="B376" s="58"/>
      <c r="C376" s="59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  <c r="DL376" s="58"/>
      <c r="DM376" s="58"/>
      <c r="DN376" s="58"/>
      <c r="DO376" s="58"/>
      <c r="DP376" s="58"/>
      <c r="DQ376" s="58"/>
      <c r="DR376" s="58"/>
      <c r="DS376" s="58"/>
      <c r="DT376" s="58"/>
      <c r="DU376" s="58"/>
      <c r="DV376" s="58"/>
      <c r="DW376" s="58"/>
      <c r="DX376" s="58"/>
      <c r="DY376" s="58"/>
      <c r="DZ376" s="58"/>
      <c r="EA376" s="58"/>
      <c r="EB376" s="58"/>
      <c r="EC376" s="58"/>
      <c r="ED376" s="58"/>
      <c r="EE376" s="58"/>
      <c r="EF376" s="58"/>
      <c r="EG376" s="58"/>
      <c r="EH376" s="58"/>
      <c r="EI376" s="58"/>
      <c r="EJ376" s="58"/>
      <c r="EK376" s="58"/>
      <c r="EL376" s="58"/>
      <c r="EM376" s="58"/>
      <c r="EN376" s="58"/>
      <c r="EO376" s="58"/>
      <c r="EP376" s="58"/>
      <c r="EQ376" s="58"/>
      <c r="ER376" s="58"/>
      <c r="ES376" s="58"/>
      <c r="ET376" s="58"/>
      <c r="EU376" s="58"/>
      <c r="EV376" s="58"/>
      <c r="EW376" s="58"/>
      <c r="EX376" s="58"/>
      <c r="EY376" s="58"/>
      <c r="EZ376" s="58"/>
      <c r="FA376" s="58"/>
      <c r="FB376" s="58"/>
      <c r="FC376" s="58"/>
      <c r="FD376" s="58"/>
      <c r="FE376" s="58"/>
      <c r="FF376" s="58"/>
      <c r="FG376" s="58"/>
      <c r="FH376" s="58"/>
      <c r="FI376" s="58"/>
      <c r="FJ376" s="58"/>
      <c r="FK376" s="58"/>
      <c r="FL376" s="58"/>
      <c r="FM376" s="58"/>
      <c r="FN376" s="58"/>
      <c r="FO376" s="58"/>
      <c r="FP376" s="58"/>
      <c r="FQ376" s="58"/>
      <c r="FR376" s="58"/>
      <c r="FS376" s="58"/>
      <c r="FT376" s="58"/>
      <c r="FU376" s="58"/>
      <c r="FV376" s="58"/>
      <c r="FW376" s="58"/>
      <c r="FX376" s="58"/>
      <c r="FY376" s="58"/>
      <c r="FZ376" s="58"/>
      <c r="GA376" s="58"/>
      <c r="GB376" s="58"/>
      <c r="GC376" s="58"/>
      <c r="GD376" s="58"/>
      <c r="GE376" s="58"/>
      <c r="GF376" s="58"/>
      <c r="GG376" s="58"/>
      <c r="GH376" s="58"/>
      <c r="GI376" s="58"/>
      <c r="GJ376" s="58"/>
      <c r="GK376" s="58"/>
      <c r="GL376" s="58"/>
      <c r="GM376" s="58"/>
      <c r="GN376" s="58"/>
      <c r="GO376" s="58"/>
      <c r="GP376" s="58"/>
      <c r="GQ376" s="58"/>
      <c r="GR376" s="58"/>
      <c r="GS376" s="58"/>
      <c r="GT376" s="58"/>
      <c r="GU376" s="58"/>
      <c r="GV376" s="58"/>
      <c r="GW376" s="58"/>
      <c r="GX376" s="58"/>
      <c r="GY376" s="58"/>
      <c r="GZ376" s="58"/>
      <c r="HA376" s="58"/>
      <c r="HB376" s="58"/>
      <c r="HC376" s="58"/>
      <c r="HD376" s="58"/>
      <c r="HE376" s="58"/>
      <c r="HF376" s="58"/>
      <c r="HG376" s="58"/>
      <c r="HH376" s="58"/>
      <c r="HI376" s="58"/>
      <c r="HJ376" s="58"/>
      <c r="HK376" s="58"/>
      <c r="HL376" s="58"/>
      <c r="HM376" s="58"/>
      <c r="HN376" s="58"/>
      <c r="HO376" s="58"/>
      <c r="HP376" s="58"/>
      <c r="HQ376" s="58"/>
      <c r="HR376" s="58"/>
      <c r="HS376" s="58"/>
      <c r="HT376" s="58"/>
      <c r="HU376" s="58"/>
      <c r="HV376" s="58"/>
      <c r="HW376" s="58"/>
      <c r="HX376" s="58"/>
      <c r="HY376" s="58"/>
      <c r="HZ376" s="58"/>
      <c r="IA376" s="58"/>
      <c r="IB376" s="58"/>
      <c r="IC376" s="58"/>
      <c r="ID376" s="58"/>
      <c r="IE376" s="58"/>
      <c r="IF376" s="58"/>
      <c r="IG376" s="58"/>
      <c r="IH376" s="58"/>
      <c r="II376" s="58"/>
      <c r="IJ376" s="58"/>
    </row>
    <row r="377" spans="1:244" s="76" customFormat="1" x14ac:dyDescent="0.25">
      <c r="A377" s="55"/>
      <c r="B377" s="58"/>
      <c r="C377" s="59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  <c r="DL377" s="58"/>
      <c r="DM377" s="58"/>
      <c r="DN377" s="58"/>
      <c r="DO377" s="58"/>
      <c r="DP377" s="58"/>
      <c r="DQ377" s="58"/>
      <c r="DR377" s="58"/>
      <c r="DS377" s="58"/>
      <c r="DT377" s="58"/>
      <c r="DU377" s="58"/>
      <c r="DV377" s="58"/>
      <c r="DW377" s="58"/>
      <c r="DX377" s="58"/>
      <c r="DY377" s="58"/>
      <c r="DZ377" s="58"/>
      <c r="EA377" s="58"/>
      <c r="EB377" s="58"/>
      <c r="EC377" s="58"/>
      <c r="ED377" s="58"/>
      <c r="EE377" s="58"/>
      <c r="EF377" s="58"/>
      <c r="EG377" s="58"/>
      <c r="EH377" s="58"/>
      <c r="EI377" s="58"/>
      <c r="EJ377" s="58"/>
      <c r="EK377" s="58"/>
      <c r="EL377" s="58"/>
      <c r="EM377" s="58"/>
      <c r="EN377" s="58"/>
      <c r="EO377" s="58"/>
      <c r="EP377" s="58"/>
      <c r="EQ377" s="58"/>
      <c r="ER377" s="58"/>
      <c r="ES377" s="58"/>
      <c r="ET377" s="58"/>
      <c r="EU377" s="58"/>
      <c r="EV377" s="58"/>
      <c r="EW377" s="58"/>
      <c r="EX377" s="58"/>
      <c r="EY377" s="58"/>
      <c r="EZ377" s="58"/>
      <c r="FA377" s="58"/>
      <c r="FB377" s="58"/>
      <c r="FC377" s="58"/>
      <c r="FD377" s="58"/>
      <c r="FE377" s="58"/>
      <c r="FF377" s="58"/>
      <c r="FG377" s="58"/>
      <c r="FH377" s="58"/>
      <c r="FI377" s="58"/>
      <c r="FJ377" s="58"/>
      <c r="FK377" s="58"/>
      <c r="FL377" s="58"/>
      <c r="FM377" s="58"/>
      <c r="FN377" s="58"/>
      <c r="FO377" s="58"/>
      <c r="FP377" s="58"/>
      <c r="FQ377" s="58"/>
      <c r="FR377" s="58"/>
      <c r="FS377" s="58"/>
      <c r="FT377" s="58"/>
      <c r="FU377" s="58"/>
      <c r="FV377" s="58"/>
      <c r="FW377" s="58"/>
      <c r="FX377" s="58"/>
      <c r="FY377" s="58"/>
      <c r="FZ377" s="58"/>
      <c r="GA377" s="58"/>
      <c r="GB377" s="58"/>
      <c r="GC377" s="58"/>
      <c r="GD377" s="58"/>
      <c r="GE377" s="58"/>
      <c r="GF377" s="58"/>
      <c r="GG377" s="58"/>
      <c r="GH377" s="58"/>
      <c r="GI377" s="58"/>
      <c r="GJ377" s="58"/>
      <c r="GK377" s="58"/>
      <c r="GL377" s="58"/>
      <c r="GM377" s="58"/>
      <c r="GN377" s="58"/>
      <c r="GO377" s="58"/>
      <c r="GP377" s="58"/>
      <c r="GQ377" s="58"/>
      <c r="GR377" s="58"/>
      <c r="GS377" s="58"/>
      <c r="GT377" s="58"/>
      <c r="GU377" s="58"/>
      <c r="GV377" s="58"/>
      <c r="GW377" s="58"/>
      <c r="GX377" s="58"/>
      <c r="GY377" s="58"/>
      <c r="GZ377" s="58"/>
      <c r="HA377" s="58"/>
      <c r="HB377" s="58"/>
      <c r="HC377" s="58"/>
      <c r="HD377" s="58"/>
      <c r="HE377" s="58"/>
      <c r="HF377" s="58"/>
      <c r="HG377" s="58"/>
      <c r="HH377" s="58"/>
      <c r="HI377" s="58"/>
      <c r="HJ377" s="58"/>
      <c r="HK377" s="58"/>
      <c r="HL377" s="58"/>
      <c r="HM377" s="58"/>
      <c r="HN377" s="58"/>
      <c r="HO377" s="58"/>
      <c r="HP377" s="58"/>
      <c r="HQ377" s="58"/>
      <c r="HR377" s="58"/>
      <c r="HS377" s="58"/>
      <c r="HT377" s="58"/>
      <c r="HU377" s="58"/>
      <c r="HV377" s="58"/>
      <c r="HW377" s="58"/>
      <c r="HX377" s="58"/>
      <c r="HY377" s="58"/>
      <c r="HZ377" s="58"/>
      <c r="IA377" s="58"/>
      <c r="IB377" s="58"/>
      <c r="IC377" s="58"/>
      <c r="ID377" s="58"/>
      <c r="IE377" s="58"/>
      <c r="IF377" s="58"/>
      <c r="IG377" s="58"/>
      <c r="IH377" s="58"/>
      <c r="II377" s="58"/>
      <c r="IJ377" s="58"/>
    </row>
    <row r="378" spans="1:244" s="76" customFormat="1" x14ac:dyDescent="0.25">
      <c r="A378" s="55"/>
      <c r="B378" s="58"/>
      <c r="C378" s="59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  <c r="EV378" s="58"/>
      <c r="EW378" s="58"/>
      <c r="EX378" s="58"/>
      <c r="EY378" s="58"/>
      <c r="EZ378" s="58"/>
      <c r="FA378" s="58"/>
      <c r="FB378" s="58"/>
      <c r="FC378" s="58"/>
      <c r="FD378" s="58"/>
      <c r="FE378" s="58"/>
      <c r="FF378" s="58"/>
      <c r="FG378" s="58"/>
      <c r="FH378" s="58"/>
      <c r="FI378" s="58"/>
      <c r="FJ378" s="58"/>
      <c r="FK378" s="58"/>
      <c r="FL378" s="58"/>
      <c r="FM378" s="58"/>
      <c r="FN378" s="58"/>
      <c r="FO378" s="58"/>
      <c r="FP378" s="58"/>
      <c r="FQ378" s="58"/>
      <c r="FR378" s="58"/>
      <c r="FS378" s="58"/>
      <c r="FT378" s="58"/>
      <c r="FU378" s="58"/>
      <c r="FV378" s="58"/>
      <c r="FW378" s="58"/>
      <c r="FX378" s="58"/>
      <c r="FY378" s="58"/>
      <c r="FZ378" s="58"/>
      <c r="GA378" s="58"/>
      <c r="GB378" s="58"/>
      <c r="GC378" s="58"/>
      <c r="GD378" s="58"/>
      <c r="GE378" s="58"/>
      <c r="GF378" s="58"/>
      <c r="GG378" s="58"/>
      <c r="GH378" s="58"/>
      <c r="GI378" s="58"/>
      <c r="GJ378" s="58"/>
      <c r="GK378" s="58"/>
      <c r="GL378" s="58"/>
      <c r="GM378" s="58"/>
      <c r="GN378" s="58"/>
      <c r="GO378" s="58"/>
      <c r="GP378" s="58"/>
      <c r="GQ378" s="58"/>
      <c r="GR378" s="58"/>
      <c r="GS378" s="58"/>
      <c r="GT378" s="58"/>
      <c r="GU378" s="58"/>
      <c r="GV378" s="58"/>
      <c r="GW378" s="58"/>
      <c r="GX378" s="58"/>
      <c r="GY378" s="58"/>
      <c r="GZ378" s="58"/>
      <c r="HA378" s="58"/>
      <c r="HB378" s="58"/>
      <c r="HC378" s="58"/>
      <c r="HD378" s="58"/>
      <c r="HE378" s="58"/>
      <c r="HF378" s="58"/>
      <c r="HG378" s="58"/>
      <c r="HH378" s="58"/>
      <c r="HI378" s="58"/>
      <c r="HJ378" s="58"/>
      <c r="HK378" s="58"/>
      <c r="HL378" s="58"/>
      <c r="HM378" s="58"/>
      <c r="HN378" s="58"/>
      <c r="HO378" s="58"/>
      <c r="HP378" s="58"/>
      <c r="HQ378" s="58"/>
      <c r="HR378" s="58"/>
      <c r="HS378" s="58"/>
      <c r="HT378" s="58"/>
      <c r="HU378" s="58"/>
      <c r="HV378" s="58"/>
      <c r="HW378" s="58"/>
      <c r="HX378" s="58"/>
      <c r="HY378" s="58"/>
      <c r="HZ378" s="58"/>
      <c r="IA378" s="58"/>
      <c r="IB378" s="58"/>
      <c r="IC378" s="58"/>
      <c r="ID378" s="58"/>
      <c r="IE378" s="58"/>
      <c r="IF378" s="58"/>
      <c r="IG378" s="58"/>
      <c r="IH378" s="58"/>
      <c r="II378" s="58"/>
      <c r="IJ378" s="58"/>
    </row>
    <row r="379" spans="1:244" s="76" customFormat="1" x14ac:dyDescent="0.25">
      <c r="A379" s="55"/>
      <c r="B379" s="58"/>
      <c r="C379" s="59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  <c r="DL379" s="58"/>
      <c r="DM379" s="58"/>
      <c r="DN379" s="58"/>
      <c r="DO379" s="58"/>
      <c r="DP379" s="58"/>
      <c r="DQ379" s="58"/>
      <c r="DR379" s="58"/>
      <c r="DS379" s="58"/>
      <c r="DT379" s="58"/>
      <c r="DU379" s="58"/>
      <c r="DV379" s="58"/>
      <c r="DW379" s="58"/>
      <c r="DX379" s="58"/>
      <c r="DY379" s="58"/>
      <c r="DZ379" s="58"/>
      <c r="EA379" s="58"/>
      <c r="EB379" s="58"/>
      <c r="EC379" s="58"/>
      <c r="ED379" s="58"/>
      <c r="EE379" s="58"/>
      <c r="EF379" s="58"/>
      <c r="EG379" s="58"/>
      <c r="EH379" s="58"/>
      <c r="EI379" s="58"/>
      <c r="EJ379" s="58"/>
      <c r="EK379" s="58"/>
      <c r="EL379" s="58"/>
      <c r="EM379" s="58"/>
      <c r="EN379" s="58"/>
      <c r="EO379" s="58"/>
      <c r="EP379" s="58"/>
      <c r="EQ379" s="58"/>
      <c r="ER379" s="58"/>
      <c r="ES379" s="58"/>
      <c r="ET379" s="58"/>
      <c r="EU379" s="58"/>
      <c r="EV379" s="58"/>
      <c r="EW379" s="58"/>
      <c r="EX379" s="58"/>
      <c r="EY379" s="58"/>
      <c r="EZ379" s="58"/>
      <c r="FA379" s="58"/>
      <c r="FB379" s="58"/>
      <c r="FC379" s="58"/>
      <c r="FD379" s="58"/>
      <c r="FE379" s="58"/>
      <c r="FF379" s="58"/>
      <c r="FG379" s="58"/>
      <c r="FH379" s="58"/>
      <c r="FI379" s="58"/>
      <c r="FJ379" s="58"/>
      <c r="FK379" s="58"/>
      <c r="FL379" s="58"/>
      <c r="FM379" s="58"/>
      <c r="FN379" s="58"/>
      <c r="FO379" s="58"/>
      <c r="FP379" s="58"/>
      <c r="FQ379" s="58"/>
      <c r="FR379" s="58"/>
      <c r="FS379" s="58"/>
      <c r="FT379" s="58"/>
      <c r="FU379" s="58"/>
      <c r="FV379" s="58"/>
      <c r="FW379" s="58"/>
      <c r="FX379" s="58"/>
      <c r="FY379" s="58"/>
      <c r="FZ379" s="58"/>
      <c r="GA379" s="58"/>
      <c r="GB379" s="58"/>
      <c r="GC379" s="58"/>
      <c r="GD379" s="58"/>
      <c r="GE379" s="58"/>
      <c r="GF379" s="58"/>
      <c r="GG379" s="58"/>
      <c r="GH379" s="58"/>
      <c r="GI379" s="58"/>
      <c r="GJ379" s="58"/>
      <c r="GK379" s="58"/>
      <c r="GL379" s="58"/>
      <c r="GM379" s="58"/>
      <c r="GN379" s="58"/>
      <c r="GO379" s="58"/>
      <c r="GP379" s="58"/>
      <c r="GQ379" s="58"/>
      <c r="GR379" s="58"/>
      <c r="GS379" s="58"/>
      <c r="GT379" s="58"/>
      <c r="GU379" s="58"/>
      <c r="GV379" s="58"/>
      <c r="GW379" s="58"/>
      <c r="GX379" s="58"/>
      <c r="GY379" s="58"/>
      <c r="GZ379" s="58"/>
      <c r="HA379" s="58"/>
      <c r="HB379" s="58"/>
      <c r="HC379" s="58"/>
      <c r="HD379" s="58"/>
      <c r="HE379" s="58"/>
      <c r="HF379" s="58"/>
      <c r="HG379" s="58"/>
      <c r="HH379" s="58"/>
      <c r="HI379" s="58"/>
      <c r="HJ379" s="58"/>
      <c r="HK379" s="58"/>
      <c r="HL379" s="58"/>
      <c r="HM379" s="58"/>
      <c r="HN379" s="58"/>
      <c r="HO379" s="58"/>
      <c r="HP379" s="58"/>
      <c r="HQ379" s="58"/>
      <c r="HR379" s="58"/>
      <c r="HS379" s="58"/>
      <c r="HT379" s="58"/>
      <c r="HU379" s="58"/>
      <c r="HV379" s="58"/>
      <c r="HW379" s="58"/>
      <c r="HX379" s="58"/>
      <c r="HY379" s="58"/>
      <c r="HZ379" s="58"/>
      <c r="IA379" s="58"/>
      <c r="IB379" s="58"/>
      <c r="IC379" s="58"/>
      <c r="ID379" s="58"/>
      <c r="IE379" s="58"/>
      <c r="IF379" s="58"/>
      <c r="IG379" s="58"/>
      <c r="IH379" s="58"/>
      <c r="II379" s="58"/>
      <c r="IJ379" s="58"/>
    </row>
    <row r="380" spans="1:244" s="76" customFormat="1" x14ac:dyDescent="0.25">
      <c r="A380" s="55"/>
      <c r="B380" s="58"/>
      <c r="C380" s="59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  <c r="EV380" s="58"/>
      <c r="EW380" s="58"/>
      <c r="EX380" s="58"/>
      <c r="EY380" s="58"/>
      <c r="EZ380" s="58"/>
      <c r="FA380" s="58"/>
      <c r="FB380" s="58"/>
      <c r="FC380" s="58"/>
      <c r="FD380" s="58"/>
      <c r="FE380" s="58"/>
      <c r="FF380" s="58"/>
      <c r="FG380" s="58"/>
      <c r="FH380" s="58"/>
      <c r="FI380" s="58"/>
      <c r="FJ380" s="58"/>
      <c r="FK380" s="58"/>
      <c r="FL380" s="58"/>
      <c r="FM380" s="58"/>
      <c r="FN380" s="58"/>
      <c r="FO380" s="58"/>
      <c r="FP380" s="58"/>
      <c r="FQ380" s="58"/>
      <c r="FR380" s="58"/>
      <c r="FS380" s="58"/>
      <c r="FT380" s="58"/>
      <c r="FU380" s="58"/>
      <c r="FV380" s="58"/>
      <c r="FW380" s="58"/>
      <c r="FX380" s="58"/>
      <c r="FY380" s="58"/>
      <c r="FZ380" s="58"/>
      <c r="GA380" s="58"/>
      <c r="GB380" s="58"/>
      <c r="GC380" s="58"/>
      <c r="GD380" s="58"/>
      <c r="GE380" s="58"/>
      <c r="GF380" s="58"/>
      <c r="GG380" s="58"/>
      <c r="GH380" s="58"/>
      <c r="GI380" s="58"/>
      <c r="GJ380" s="58"/>
      <c r="GK380" s="58"/>
      <c r="GL380" s="58"/>
      <c r="GM380" s="58"/>
      <c r="GN380" s="58"/>
      <c r="GO380" s="58"/>
      <c r="GP380" s="58"/>
      <c r="GQ380" s="58"/>
      <c r="GR380" s="58"/>
      <c r="GS380" s="58"/>
      <c r="GT380" s="58"/>
      <c r="GU380" s="58"/>
      <c r="GV380" s="58"/>
      <c r="GW380" s="58"/>
      <c r="GX380" s="58"/>
      <c r="GY380" s="58"/>
      <c r="GZ380" s="58"/>
      <c r="HA380" s="58"/>
      <c r="HB380" s="58"/>
      <c r="HC380" s="58"/>
      <c r="HD380" s="58"/>
      <c r="HE380" s="58"/>
      <c r="HF380" s="58"/>
      <c r="HG380" s="58"/>
      <c r="HH380" s="58"/>
      <c r="HI380" s="58"/>
      <c r="HJ380" s="58"/>
      <c r="HK380" s="58"/>
      <c r="HL380" s="58"/>
      <c r="HM380" s="58"/>
      <c r="HN380" s="58"/>
      <c r="HO380" s="58"/>
      <c r="HP380" s="58"/>
      <c r="HQ380" s="58"/>
      <c r="HR380" s="58"/>
      <c r="HS380" s="58"/>
      <c r="HT380" s="58"/>
      <c r="HU380" s="58"/>
      <c r="HV380" s="58"/>
      <c r="HW380" s="58"/>
      <c r="HX380" s="58"/>
      <c r="HY380" s="58"/>
      <c r="HZ380" s="58"/>
      <c r="IA380" s="58"/>
      <c r="IB380" s="58"/>
      <c r="IC380" s="58"/>
      <c r="ID380" s="58"/>
      <c r="IE380" s="58"/>
      <c r="IF380" s="58"/>
      <c r="IG380" s="58"/>
      <c r="IH380" s="58"/>
      <c r="II380" s="58"/>
      <c r="IJ380" s="58"/>
    </row>
    <row r="381" spans="1:244" s="76" customFormat="1" x14ac:dyDescent="0.25">
      <c r="A381" s="55"/>
      <c r="B381" s="58"/>
      <c r="C381" s="59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  <c r="CX381" s="58"/>
      <c r="CY381" s="58"/>
      <c r="CZ381" s="58"/>
      <c r="DA381" s="58"/>
      <c r="DB381" s="58"/>
      <c r="DC381" s="58"/>
      <c r="DD381" s="58"/>
      <c r="DE381" s="58"/>
      <c r="DF381" s="58"/>
      <c r="DG381" s="58"/>
      <c r="DH381" s="58"/>
      <c r="DI381" s="58"/>
      <c r="DJ381" s="58"/>
      <c r="DK381" s="58"/>
      <c r="DL381" s="58"/>
      <c r="DM381" s="58"/>
      <c r="DN381" s="58"/>
      <c r="DO381" s="58"/>
      <c r="DP381" s="58"/>
      <c r="DQ381" s="58"/>
      <c r="DR381" s="58"/>
      <c r="DS381" s="58"/>
      <c r="DT381" s="58"/>
      <c r="DU381" s="58"/>
      <c r="DV381" s="58"/>
      <c r="DW381" s="58"/>
      <c r="DX381" s="58"/>
      <c r="DY381" s="58"/>
      <c r="DZ381" s="58"/>
      <c r="EA381" s="58"/>
      <c r="EB381" s="58"/>
      <c r="EC381" s="58"/>
      <c r="ED381" s="58"/>
      <c r="EE381" s="58"/>
      <c r="EF381" s="58"/>
      <c r="EG381" s="58"/>
      <c r="EH381" s="58"/>
      <c r="EI381" s="58"/>
      <c r="EJ381" s="58"/>
      <c r="EK381" s="58"/>
      <c r="EL381" s="58"/>
      <c r="EM381" s="58"/>
      <c r="EN381" s="58"/>
      <c r="EO381" s="58"/>
      <c r="EP381" s="58"/>
      <c r="EQ381" s="58"/>
      <c r="ER381" s="58"/>
      <c r="ES381" s="58"/>
      <c r="ET381" s="58"/>
      <c r="EU381" s="58"/>
      <c r="EV381" s="58"/>
      <c r="EW381" s="58"/>
      <c r="EX381" s="58"/>
      <c r="EY381" s="58"/>
      <c r="EZ381" s="58"/>
      <c r="FA381" s="58"/>
      <c r="FB381" s="58"/>
      <c r="FC381" s="58"/>
      <c r="FD381" s="58"/>
      <c r="FE381" s="58"/>
      <c r="FF381" s="58"/>
      <c r="FG381" s="58"/>
      <c r="FH381" s="58"/>
      <c r="FI381" s="58"/>
      <c r="FJ381" s="58"/>
      <c r="FK381" s="58"/>
      <c r="FL381" s="58"/>
      <c r="FM381" s="58"/>
      <c r="FN381" s="58"/>
      <c r="FO381" s="58"/>
      <c r="FP381" s="58"/>
      <c r="FQ381" s="58"/>
      <c r="FR381" s="58"/>
      <c r="FS381" s="58"/>
      <c r="FT381" s="58"/>
      <c r="FU381" s="58"/>
      <c r="FV381" s="58"/>
      <c r="FW381" s="58"/>
      <c r="FX381" s="58"/>
      <c r="FY381" s="58"/>
      <c r="FZ381" s="58"/>
      <c r="GA381" s="58"/>
      <c r="GB381" s="58"/>
      <c r="GC381" s="58"/>
      <c r="GD381" s="58"/>
      <c r="GE381" s="58"/>
      <c r="GF381" s="58"/>
      <c r="GG381" s="58"/>
      <c r="GH381" s="58"/>
      <c r="GI381" s="58"/>
      <c r="GJ381" s="58"/>
      <c r="GK381" s="58"/>
      <c r="GL381" s="58"/>
      <c r="GM381" s="58"/>
      <c r="GN381" s="58"/>
      <c r="GO381" s="58"/>
      <c r="GP381" s="58"/>
      <c r="GQ381" s="58"/>
      <c r="GR381" s="58"/>
      <c r="GS381" s="58"/>
      <c r="GT381" s="58"/>
      <c r="GU381" s="58"/>
      <c r="GV381" s="58"/>
      <c r="GW381" s="58"/>
      <c r="GX381" s="58"/>
      <c r="GY381" s="58"/>
      <c r="GZ381" s="58"/>
      <c r="HA381" s="58"/>
      <c r="HB381" s="58"/>
      <c r="HC381" s="58"/>
      <c r="HD381" s="58"/>
      <c r="HE381" s="58"/>
      <c r="HF381" s="58"/>
      <c r="HG381" s="58"/>
      <c r="HH381" s="58"/>
      <c r="HI381" s="58"/>
      <c r="HJ381" s="58"/>
      <c r="HK381" s="58"/>
      <c r="HL381" s="58"/>
      <c r="HM381" s="58"/>
      <c r="HN381" s="58"/>
      <c r="HO381" s="58"/>
      <c r="HP381" s="58"/>
      <c r="HQ381" s="58"/>
      <c r="HR381" s="58"/>
      <c r="HS381" s="58"/>
      <c r="HT381" s="58"/>
      <c r="HU381" s="58"/>
      <c r="HV381" s="58"/>
      <c r="HW381" s="58"/>
      <c r="HX381" s="58"/>
      <c r="HY381" s="58"/>
      <c r="HZ381" s="58"/>
      <c r="IA381" s="58"/>
      <c r="IB381" s="58"/>
      <c r="IC381" s="58"/>
      <c r="ID381" s="58"/>
      <c r="IE381" s="58"/>
      <c r="IF381" s="58"/>
      <c r="IG381" s="58"/>
      <c r="IH381" s="58"/>
      <c r="II381" s="58"/>
      <c r="IJ381" s="58"/>
    </row>
    <row r="382" spans="1:244" s="76" customFormat="1" x14ac:dyDescent="0.25">
      <c r="A382" s="55"/>
      <c r="B382" s="58"/>
      <c r="C382" s="59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  <c r="DL382" s="58"/>
      <c r="DM382" s="58"/>
      <c r="DN382" s="58"/>
      <c r="DO382" s="58"/>
      <c r="DP382" s="58"/>
      <c r="DQ382" s="58"/>
      <c r="DR382" s="58"/>
      <c r="DS382" s="58"/>
      <c r="DT382" s="58"/>
      <c r="DU382" s="58"/>
      <c r="DV382" s="58"/>
      <c r="DW382" s="58"/>
      <c r="DX382" s="58"/>
      <c r="DY382" s="58"/>
      <c r="DZ382" s="58"/>
      <c r="EA382" s="58"/>
      <c r="EB382" s="58"/>
      <c r="EC382" s="58"/>
      <c r="ED382" s="58"/>
      <c r="EE382" s="58"/>
      <c r="EF382" s="58"/>
      <c r="EG382" s="58"/>
      <c r="EH382" s="58"/>
      <c r="EI382" s="58"/>
      <c r="EJ382" s="58"/>
      <c r="EK382" s="58"/>
      <c r="EL382" s="58"/>
      <c r="EM382" s="58"/>
      <c r="EN382" s="58"/>
      <c r="EO382" s="58"/>
      <c r="EP382" s="58"/>
      <c r="EQ382" s="58"/>
      <c r="ER382" s="58"/>
      <c r="ES382" s="58"/>
      <c r="ET382" s="58"/>
      <c r="EU382" s="58"/>
      <c r="EV382" s="58"/>
      <c r="EW382" s="58"/>
      <c r="EX382" s="58"/>
      <c r="EY382" s="58"/>
      <c r="EZ382" s="58"/>
      <c r="FA382" s="58"/>
      <c r="FB382" s="58"/>
      <c r="FC382" s="58"/>
      <c r="FD382" s="58"/>
      <c r="FE382" s="58"/>
      <c r="FF382" s="58"/>
      <c r="FG382" s="58"/>
      <c r="FH382" s="58"/>
      <c r="FI382" s="58"/>
      <c r="FJ382" s="58"/>
      <c r="FK382" s="58"/>
      <c r="FL382" s="58"/>
      <c r="FM382" s="58"/>
      <c r="FN382" s="58"/>
      <c r="FO382" s="58"/>
      <c r="FP382" s="58"/>
      <c r="FQ382" s="58"/>
      <c r="FR382" s="58"/>
      <c r="FS382" s="58"/>
      <c r="FT382" s="58"/>
      <c r="FU382" s="58"/>
      <c r="FV382" s="58"/>
      <c r="FW382" s="58"/>
      <c r="FX382" s="58"/>
      <c r="FY382" s="58"/>
      <c r="FZ382" s="58"/>
      <c r="GA382" s="58"/>
      <c r="GB382" s="58"/>
      <c r="GC382" s="58"/>
      <c r="GD382" s="58"/>
      <c r="GE382" s="58"/>
      <c r="GF382" s="58"/>
      <c r="GG382" s="58"/>
      <c r="GH382" s="58"/>
      <c r="GI382" s="58"/>
      <c r="GJ382" s="58"/>
      <c r="GK382" s="58"/>
      <c r="GL382" s="58"/>
      <c r="GM382" s="58"/>
      <c r="GN382" s="58"/>
      <c r="GO382" s="58"/>
      <c r="GP382" s="58"/>
      <c r="GQ382" s="58"/>
      <c r="GR382" s="58"/>
      <c r="GS382" s="58"/>
      <c r="GT382" s="58"/>
      <c r="GU382" s="58"/>
      <c r="GV382" s="58"/>
      <c r="GW382" s="58"/>
      <c r="GX382" s="58"/>
      <c r="GY382" s="58"/>
      <c r="GZ382" s="58"/>
      <c r="HA382" s="58"/>
      <c r="HB382" s="58"/>
      <c r="HC382" s="58"/>
      <c r="HD382" s="58"/>
      <c r="HE382" s="58"/>
      <c r="HF382" s="58"/>
      <c r="HG382" s="58"/>
      <c r="HH382" s="58"/>
      <c r="HI382" s="58"/>
      <c r="HJ382" s="58"/>
      <c r="HK382" s="58"/>
      <c r="HL382" s="58"/>
      <c r="HM382" s="58"/>
      <c r="HN382" s="58"/>
      <c r="HO382" s="58"/>
      <c r="HP382" s="58"/>
      <c r="HQ382" s="58"/>
      <c r="HR382" s="58"/>
      <c r="HS382" s="58"/>
      <c r="HT382" s="58"/>
      <c r="HU382" s="58"/>
      <c r="HV382" s="58"/>
      <c r="HW382" s="58"/>
      <c r="HX382" s="58"/>
      <c r="HY382" s="58"/>
      <c r="HZ382" s="58"/>
      <c r="IA382" s="58"/>
      <c r="IB382" s="58"/>
      <c r="IC382" s="58"/>
      <c r="ID382" s="58"/>
      <c r="IE382" s="58"/>
      <c r="IF382" s="58"/>
      <c r="IG382" s="58"/>
      <c r="IH382" s="58"/>
      <c r="II382" s="58"/>
      <c r="IJ382" s="58"/>
    </row>
    <row r="383" spans="1:244" s="76" customFormat="1" x14ac:dyDescent="0.25">
      <c r="A383" s="55"/>
      <c r="B383" s="58"/>
      <c r="C383" s="59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5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/>
      <c r="EM383" s="58"/>
      <c r="EN383" s="58"/>
      <c r="EO383" s="58"/>
      <c r="EP383" s="58"/>
      <c r="EQ383" s="58"/>
      <c r="ER383" s="58"/>
      <c r="ES383" s="58"/>
      <c r="ET383" s="58"/>
      <c r="EU383" s="58"/>
      <c r="EV383" s="58"/>
      <c r="EW383" s="58"/>
      <c r="EX383" s="58"/>
      <c r="EY383" s="58"/>
      <c r="EZ383" s="58"/>
      <c r="FA383" s="58"/>
      <c r="FB383" s="58"/>
      <c r="FC383" s="58"/>
      <c r="FD383" s="58"/>
      <c r="FE383" s="58"/>
      <c r="FF383" s="58"/>
      <c r="FG383" s="58"/>
      <c r="FH383" s="58"/>
      <c r="FI383" s="58"/>
      <c r="FJ383" s="58"/>
      <c r="FK383" s="58"/>
      <c r="FL383" s="58"/>
      <c r="FM383" s="58"/>
      <c r="FN383" s="58"/>
      <c r="FO383" s="58"/>
      <c r="FP383" s="58"/>
      <c r="FQ383" s="58"/>
      <c r="FR383" s="58"/>
      <c r="FS383" s="58"/>
      <c r="FT383" s="58"/>
      <c r="FU383" s="58"/>
      <c r="FV383" s="58"/>
      <c r="FW383" s="58"/>
      <c r="FX383" s="58"/>
      <c r="FY383" s="58"/>
      <c r="FZ383" s="58"/>
      <c r="GA383" s="58"/>
      <c r="GB383" s="58"/>
      <c r="GC383" s="58"/>
      <c r="GD383" s="58"/>
      <c r="GE383" s="58"/>
      <c r="GF383" s="58"/>
      <c r="GG383" s="58"/>
      <c r="GH383" s="58"/>
      <c r="GI383" s="58"/>
      <c r="GJ383" s="58"/>
      <c r="GK383" s="58"/>
      <c r="GL383" s="58"/>
      <c r="GM383" s="58"/>
      <c r="GN383" s="58"/>
      <c r="GO383" s="58"/>
      <c r="GP383" s="58"/>
      <c r="GQ383" s="58"/>
      <c r="GR383" s="58"/>
      <c r="GS383" s="58"/>
      <c r="GT383" s="58"/>
      <c r="GU383" s="58"/>
      <c r="GV383" s="58"/>
      <c r="GW383" s="58"/>
      <c r="GX383" s="58"/>
      <c r="GY383" s="58"/>
      <c r="GZ383" s="58"/>
      <c r="HA383" s="58"/>
      <c r="HB383" s="58"/>
      <c r="HC383" s="58"/>
      <c r="HD383" s="58"/>
      <c r="HE383" s="58"/>
      <c r="HF383" s="58"/>
      <c r="HG383" s="58"/>
      <c r="HH383" s="58"/>
      <c r="HI383" s="58"/>
      <c r="HJ383" s="58"/>
      <c r="HK383" s="58"/>
      <c r="HL383" s="58"/>
      <c r="HM383" s="58"/>
      <c r="HN383" s="58"/>
      <c r="HO383" s="58"/>
      <c r="HP383" s="58"/>
      <c r="HQ383" s="58"/>
      <c r="HR383" s="58"/>
      <c r="HS383" s="58"/>
      <c r="HT383" s="58"/>
      <c r="HU383" s="58"/>
      <c r="HV383" s="58"/>
      <c r="HW383" s="58"/>
      <c r="HX383" s="58"/>
      <c r="HY383" s="58"/>
      <c r="HZ383" s="58"/>
      <c r="IA383" s="58"/>
      <c r="IB383" s="58"/>
      <c r="IC383" s="58"/>
      <c r="ID383" s="58"/>
      <c r="IE383" s="58"/>
      <c r="IF383" s="58"/>
      <c r="IG383" s="58"/>
      <c r="IH383" s="58"/>
      <c r="II383" s="58"/>
      <c r="IJ383" s="58"/>
    </row>
    <row r="384" spans="1:244" s="76" customFormat="1" x14ac:dyDescent="0.25">
      <c r="A384" s="55"/>
      <c r="B384" s="58"/>
      <c r="C384" s="59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  <c r="DL384" s="58"/>
      <c r="DM384" s="58"/>
      <c r="DN384" s="58"/>
      <c r="DO384" s="58"/>
      <c r="DP384" s="58"/>
      <c r="DQ384" s="58"/>
      <c r="DR384" s="58"/>
      <c r="DS384" s="58"/>
      <c r="DT384" s="58"/>
      <c r="DU384" s="58"/>
      <c r="DV384" s="58"/>
      <c r="DW384" s="58"/>
      <c r="DX384" s="58"/>
      <c r="DY384" s="58"/>
      <c r="DZ384" s="58"/>
      <c r="EA384" s="58"/>
      <c r="EB384" s="58"/>
      <c r="EC384" s="58"/>
      <c r="ED384" s="58"/>
      <c r="EE384" s="58"/>
      <c r="EF384" s="58"/>
      <c r="EG384" s="58"/>
      <c r="EH384" s="58"/>
      <c r="EI384" s="58"/>
      <c r="EJ384" s="58"/>
      <c r="EK384" s="58"/>
      <c r="EL384" s="58"/>
      <c r="EM384" s="58"/>
      <c r="EN384" s="58"/>
      <c r="EO384" s="58"/>
      <c r="EP384" s="58"/>
      <c r="EQ384" s="58"/>
      <c r="ER384" s="58"/>
      <c r="ES384" s="58"/>
      <c r="ET384" s="58"/>
      <c r="EU384" s="58"/>
      <c r="EV384" s="58"/>
      <c r="EW384" s="58"/>
      <c r="EX384" s="58"/>
      <c r="EY384" s="58"/>
      <c r="EZ384" s="58"/>
      <c r="FA384" s="58"/>
      <c r="FB384" s="58"/>
      <c r="FC384" s="58"/>
      <c r="FD384" s="58"/>
      <c r="FE384" s="58"/>
      <c r="FF384" s="58"/>
      <c r="FG384" s="58"/>
      <c r="FH384" s="58"/>
      <c r="FI384" s="58"/>
      <c r="FJ384" s="58"/>
      <c r="FK384" s="58"/>
      <c r="FL384" s="58"/>
      <c r="FM384" s="58"/>
      <c r="FN384" s="58"/>
      <c r="FO384" s="58"/>
      <c r="FP384" s="58"/>
      <c r="FQ384" s="58"/>
      <c r="FR384" s="58"/>
      <c r="FS384" s="58"/>
      <c r="FT384" s="58"/>
      <c r="FU384" s="58"/>
      <c r="FV384" s="58"/>
      <c r="FW384" s="58"/>
      <c r="FX384" s="58"/>
      <c r="FY384" s="58"/>
      <c r="FZ384" s="58"/>
      <c r="GA384" s="58"/>
      <c r="GB384" s="58"/>
      <c r="GC384" s="58"/>
      <c r="GD384" s="58"/>
      <c r="GE384" s="58"/>
      <c r="GF384" s="58"/>
      <c r="GG384" s="58"/>
      <c r="GH384" s="58"/>
      <c r="GI384" s="58"/>
      <c r="GJ384" s="58"/>
      <c r="GK384" s="58"/>
      <c r="GL384" s="58"/>
      <c r="GM384" s="58"/>
      <c r="GN384" s="58"/>
      <c r="GO384" s="58"/>
      <c r="GP384" s="58"/>
      <c r="GQ384" s="58"/>
      <c r="GR384" s="58"/>
      <c r="GS384" s="58"/>
      <c r="GT384" s="58"/>
      <c r="GU384" s="58"/>
      <c r="GV384" s="58"/>
      <c r="GW384" s="58"/>
      <c r="GX384" s="58"/>
      <c r="GY384" s="58"/>
      <c r="GZ384" s="58"/>
      <c r="HA384" s="58"/>
      <c r="HB384" s="58"/>
      <c r="HC384" s="58"/>
      <c r="HD384" s="58"/>
      <c r="HE384" s="58"/>
      <c r="HF384" s="58"/>
      <c r="HG384" s="58"/>
      <c r="HH384" s="58"/>
      <c r="HI384" s="58"/>
      <c r="HJ384" s="58"/>
      <c r="HK384" s="58"/>
      <c r="HL384" s="58"/>
      <c r="HM384" s="58"/>
      <c r="HN384" s="58"/>
      <c r="HO384" s="58"/>
      <c r="HP384" s="58"/>
      <c r="HQ384" s="58"/>
      <c r="HR384" s="58"/>
      <c r="HS384" s="58"/>
      <c r="HT384" s="58"/>
      <c r="HU384" s="58"/>
      <c r="HV384" s="58"/>
      <c r="HW384" s="58"/>
      <c r="HX384" s="58"/>
      <c r="HY384" s="58"/>
      <c r="HZ384" s="58"/>
      <c r="IA384" s="58"/>
      <c r="IB384" s="58"/>
      <c r="IC384" s="58"/>
      <c r="ID384" s="58"/>
      <c r="IE384" s="58"/>
      <c r="IF384" s="58"/>
      <c r="IG384" s="58"/>
      <c r="IH384" s="58"/>
      <c r="II384" s="58"/>
      <c r="IJ384" s="58"/>
    </row>
    <row r="385" spans="1:244" s="76" customFormat="1" x14ac:dyDescent="0.25">
      <c r="A385" s="55"/>
      <c r="B385" s="58"/>
      <c r="C385" s="59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  <c r="DL385" s="58"/>
      <c r="DM385" s="58"/>
      <c r="DN385" s="58"/>
      <c r="DO385" s="58"/>
      <c r="DP385" s="58"/>
      <c r="DQ385" s="58"/>
      <c r="DR385" s="58"/>
      <c r="DS385" s="58"/>
      <c r="DT385" s="58"/>
      <c r="DU385" s="58"/>
      <c r="DV385" s="58"/>
      <c r="DW385" s="58"/>
      <c r="DX385" s="58"/>
      <c r="DY385" s="58"/>
      <c r="DZ385" s="58"/>
      <c r="EA385" s="58"/>
      <c r="EB385" s="58"/>
      <c r="EC385" s="58"/>
      <c r="ED385" s="58"/>
      <c r="EE385" s="58"/>
      <c r="EF385" s="58"/>
      <c r="EG385" s="58"/>
      <c r="EH385" s="58"/>
      <c r="EI385" s="58"/>
      <c r="EJ385" s="58"/>
      <c r="EK385" s="58"/>
      <c r="EL385" s="58"/>
      <c r="EM385" s="58"/>
      <c r="EN385" s="58"/>
      <c r="EO385" s="58"/>
      <c r="EP385" s="58"/>
      <c r="EQ385" s="58"/>
      <c r="ER385" s="58"/>
      <c r="ES385" s="58"/>
      <c r="ET385" s="58"/>
      <c r="EU385" s="58"/>
      <c r="EV385" s="58"/>
      <c r="EW385" s="58"/>
      <c r="EX385" s="58"/>
      <c r="EY385" s="58"/>
      <c r="EZ385" s="58"/>
      <c r="FA385" s="58"/>
      <c r="FB385" s="58"/>
      <c r="FC385" s="58"/>
      <c r="FD385" s="58"/>
      <c r="FE385" s="58"/>
      <c r="FF385" s="58"/>
      <c r="FG385" s="58"/>
      <c r="FH385" s="58"/>
      <c r="FI385" s="58"/>
      <c r="FJ385" s="58"/>
      <c r="FK385" s="58"/>
      <c r="FL385" s="58"/>
      <c r="FM385" s="58"/>
      <c r="FN385" s="58"/>
      <c r="FO385" s="58"/>
      <c r="FP385" s="58"/>
      <c r="FQ385" s="58"/>
      <c r="FR385" s="58"/>
      <c r="FS385" s="58"/>
      <c r="FT385" s="58"/>
      <c r="FU385" s="58"/>
      <c r="FV385" s="58"/>
      <c r="FW385" s="58"/>
      <c r="FX385" s="58"/>
      <c r="FY385" s="58"/>
      <c r="FZ385" s="58"/>
      <c r="GA385" s="58"/>
      <c r="GB385" s="58"/>
      <c r="GC385" s="58"/>
      <c r="GD385" s="58"/>
      <c r="GE385" s="58"/>
      <c r="GF385" s="58"/>
      <c r="GG385" s="58"/>
      <c r="GH385" s="58"/>
      <c r="GI385" s="58"/>
      <c r="GJ385" s="58"/>
      <c r="GK385" s="58"/>
      <c r="GL385" s="58"/>
      <c r="GM385" s="58"/>
      <c r="GN385" s="58"/>
      <c r="GO385" s="58"/>
      <c r="GP385" s="58"/>
      <c r="GQ385" s="58"/>
      <c r="GR385" s="58"/>
      <c r="GS385" s="58"/>
      <c r="GT385" s="58"/>
      <c r="GU385" s="58"/>
      <c r="GV385" s="58"/>
      <c r="GW385" s="58"/>
      <c r="GX385" s="58"/>
      <c r="GY385" s="58"/>
      <c r="GZ385" s="58"/>
      <c r="HA385" s="58"/>
      <c r="HB385" s="58"/>
      <c r="HC385" s="58"/>
      <c r="HD385" s="58"/>
      <c r="HE385" s="58"/>
      <c r="HF385" s="58"/>
      <c r="HG385" s="58"/>
      <c r="HH385" s="58"/>
      <c r="HI385" s="58"/>
      <c r="HJ385" s="58"/>
      <c r="HK385" s="58"/>
      <c r="HL385" s="58"/>
      <c r="HM385" s="58"/>
      <c r="HN385" s="58"/>
      <c r="HO385" s="58"/>
      <c r="HP385" s="58"/>
      <c r="HQ385" s="58"/>
      <c r="HR385" s="58"/>
      <c r="HS385" s="58"/>
      <c r="HT385" s="58"/>
      <c r="HU385" s="58"/>
      <c r="HV385" s="58"/>
      <c r="HW385" s="58"/>
      <c r="HX385" s="58"/>
      <c r="HY385" s="58"/>
      <c r="HZ385" s="58"/>
      <c r="IA385" s="58"/>
      <c r="IB385" s="58"/>
      <c r="IC385" s="58"/>
      <c r="ID385" s="58"/>
      <c r="IE385" s="58"/>
      <c r="IF385" s="58"/>
      <c r="IG385" s="58"/>
      <c r="IH385" s="58"/>
      <c r="II385" s="58"/>
      <c r="IJ385" s="58"/>
    </row>
    <row r="386" spans="1:244" s="76" customFormat="1" x14ac:dyDescent="0.25">
      <c r="A386" s="55"/>
      <c r="B386" s="58"/>
      <c r="C386" s="59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  <c r="EV386" s="58"/>
      <c r="EW386" s="58"/>
      <c r="EX386" s="58"/>
      <c r="EY386" s="58"/>
      <c r="EZ386" s="58"/>
      <c r="FA386" s="58"/>
      <c r="FB386" s="58"/>
      <c r="FC386" s="58"/>
      <c r="FD386" s="58"/>
      <c r="FE386" s="58"/>
      <c r="FF386" s="58"/>
      <c r="FG386" s="58"/>
      <c r="FH386" s="58"/>
      <c r="FI386" s="58"/>
      <c r="FJ386" s="58"/>
      <c r="FK386" s="58"/>
      <c r="FL386" s="58"/>
      <c r="FM386" s="58"/>
      <c r="FN386" s="58"/>
      <c r="FO386" s="58"/>
      <c r="FP386" s="58"/>
      <c r="FQ386" s="58"/>
      <c r="FR386" s="58"/>
      <c r="FS386" s="58"/>
      <c r="FT386" s="58"/>
      <c r="FU386" s="58"/>
      <c r="FV386" s="58"/>
      <c r="FW386" s="58"/>
      <c r="FX386" s="58"/>
      <c r="FY386" s="58"/>
      <c r="FZ386" s="58"/>
      <c r="GA386" s="58"/>
      <c r="GB386" s="58"/>
      <c r="GC386" s="58"/>
      <c r="GD386" s="58"/>
      <c r="GE386" s="58"/>
      <c r="GF386" s="58"/>
      <c r="GG386" s="58"/>
      <c r="GH386" s="58"/>
      <c r="GI386" s="58"/>
      <c r="GJ386" s="58"/>
      <c r="GK386" s="58"/>
      <c r="GL386" s="58"/>
      <c r="GM386" s="58"/>
      <c r="GN386" s="58"/>
      <c r="GO386" s="58"/>
      <c r="GP386" s="58"/>
      <c r="GQ386" s="58"/>
      <c r="GR386" s="58"/>
      <c r="GS386" s="58"/>
      <c r="GT386" s="58"/>
      <c r="GU386" s="58"/>
      <c r="GV386" s="58"/>
      <c r="GW386" s="58"/>
      <c r="GX386" s="58"/>
      <c r="GY386" s="58"/>
      <c r="GZ386" s="58"/>
      <c r="HA386" s="58"/>
      <c r="HB386" s="58"/>
      <c r="HC386" s="58"/>
      <c r="HD386" s="58"/>
      <c r="HE386" s="58"/>
      <c r="HF386" s="58"/>
      <c r="HG386" s="58"/>
      <c r="HH386" s="58"/>
      <c r="HI386" s="58"/>
      <c r="HJ386" s="58"/>
      <c r="HK386" s="58"/>
      <c r="HL386" s="58"/>
      <c r="HM386" s="58"/>
      <c r="HN386" s="58"/>
      <c r="HO386" s="58"/>
      <c r="HP386" s="58"/>
      <c r="HQ386" s="58"/>
      <c r="HR386" s="58"/>
      <c r="HS386" s="58"/>
      <c r="HT386" s="58"/>
      <c r="HU386" s="58"/>
      <c r="HV386" s="58"/>
      <c r="HW386" s="58"/>
      <c r="HX386" s="58"/>
      <c r="HY386" s="58"/>
      <c r="HZ386" s="58"/>
      <c r="IA386" s="58"/>
      <c r="IB386" s="58"/>
      <c r="IC386" s="58"/>
      <c r="ID386" s="58"/>
      <c r="IE386" s="58"/>
      <c r="IF386" s="58"/>
      <c r="IG386" s="58"/>
      <c r="IH386" s="58"/>
      <c r="II386" s="58"/>
      <c r="IJ386" s="58"/>
    </row>
    <row r="387" spans="1:244" s="76" customFormat="1" x14ac:dyDescent="0.25">
      <c r="A387" s="55"/>
      <c r="B387" s="58"/>
      <c r="C387" s="59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  <c r="EV387" s="58"/>
      <c r="EW387" s="58"/>
      <c r="EX387" s="58"/>
      <c r="EY387" s="58"/>
      <c r="EZ387" s="58"/>
      <c r="FA387" s="58"/>
      <c r="FB387" s="58"/>
      <c r="FC387" s="58"/>
      <c r="FD387" s="58"/>
      <c r="FE387" s="58"/>
      <c r="FF387" s="58"/>
      <c r="FG387" s="58"/>
      <c r="FH387" s="58"/>
      <c r="FI387" s="58"/>
      <c r="FJ387" s="58"/>
      <c r="FK387" s="58"/>
      <c r="FL387" s="58"/>
      <c r="FM387" s="58"/>
      <c r="FN387" s="58"/>
      <c r="FO387" s="58"/>
      <c r="FP387" s="58"/>
      <c r="FQ387" s="58"/>
      <c r="FR387" s="58"/>
      <c r="FS387" s="58"/>
      <c r="FT387" s="58"/>
      <c r="FU387" s="58"/>
      <c r="FV387" s="58"/>
      <c r="FW387" s="58"/>
      <c r="FX387" s="58"/>
      <c r="FY387" s="58"/>
      <c r="FZ387" s="58"/>
      <c r="GA387" s="58"/>
      <c r="GB387" s="58"/>
      <c r="GC387" s="58"/>
      <c r="GD387" s="58"/>
      <c r="GE387" s="58"/>
      <c r="GF387" s="58"/>
      <c r="GG387" s="58"/>
      <c r="GH387" s="58"/>
      <c r="GI387" s="58"/>
      <c r="GJ387" s="58"/>
      <c r="GK387" s="58"/>
      <c r="GL387" s="58"/>
      <c r="GM387" s="58"/>
      <c r="GN387" s="58"/>
      <c r="GO387" s="58"/>
      <c r="GP387" s="58"/>
      <c r="GQ387" s="58"/>
      <c r="GR387" s="58"/>
      <c r="GS387" s="58"/>
      <c r="GT387" s="58"/>
      <c r="GU387" s="58"/>
      <c r="GV387" s="58"/>
      <c r="GW387" s="58"/>
      <c r="GX387" s="58"/>
      <c r="GY387" s="58"/>
      <c r="GZ387" s="58"/>
      <c r="HA387" s="58"/>
      <c r="HB387" s="58"/>
      <c r="HC387" s="58"/>
      <c r="HD387" s="58"/>
      <c r="HE387" s="58"/>
      <c r="HF387" s="58"/>
      <c r="HG387" s="58"/>
      <c r="HH387" s="58"/>
      <c r="HI387" s="58"/>
      <c r="HJ387" s="58"/>
      <c r="HK387" s="58"/>
      <c r="HL387" s="58"/>
      <c r="HM387" s="58"/>
      <c r="HN387" s="58"/>
      <c r="HO387" s="58"/>
      <c r="HP387" s="58"/>
      <c r="HQ387" s="58"/>
      <c r="HR387" s="58"/>
      <c r="HS387" s="58"/>
      <c r="HT387" s="58"/>
      <c r="HU387" s="58"/>
      <c r="HV387" s="58"/>
      <c r="HW387" s="58"/>
      <c r="HX387" s="58"/>
      <c r="HY387" s="58"/>
      <c r="HZ387" s="58"/>
      <c r="IA387" s="58"/>
      <c r="IB387" s="58"/>
      <c r="IC387" s="58"/>
      <c r="ID387" s="58"/>
      <c r="IE387" s="58"/>
      <c r="IF387" s="58"/>
      <c r="IG387" s="58"/>
      <c r="IH387" s="58"/>
      <c r="II387" s="58"/>
      <c r="IJ387" s="58"/>
    </row>
    <row r="388" spans="1:244" s="76" customFormat="1" x14ac:dyDescent="0.25">
      <c r="A388" s="55"/>
      <c r="B388" s="58"/>
      <c r="C388" s="59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  <c r="EV388" s="58"/>
      <c r="EW388" s="58"/>
      <c r="EX388" s="58"/>
      <c r="EY388" s="58"/>
      <c r="EZ388" s="58"/>
      <c r="FA388" s="58"/>
      <c r="FB388" s="58"/>
      <c r="FC388" s="58"/>
      <c r="FD388" s="58"/>
      <c r="FE388" s="58"/>
      <c r="FF388" s="58"/>
      <c r="FG388" s="58"/>
      <c r="FH388" s="58"/>
      <c r="FI388" s="58"/>
      <c r="FJ388" s="58"/>
      <c r="FK388" s="58"/>
      <c r="FL388" s="58"/>
      <c r="FM388" s="58"/>
      <c r="FN388" s="58"/>
      <c r="FO388" s="58"/>
      <c r="FP388" s="58"/>
      <c r="FQ388" s="58"/>
      <c r="FR388" s="58"/>
      <c r="FS388" s="58"/>
      <c r="FT388" s="58"/>
      <c r="FU388" s="58"/>
      <c r="FV388" s="58"/>
      <c r="FW388" s="58"/>
      <c r="FX388" s="58"/>
      <c r="FY388" s="58"/>
      <c r="FZ388" s="58"/>
      <c r="GA388" s="58"/>
      <c r="GB388" s="58"/>
      <c r="GC388" s="58"/>
      <c r="GD388" s="58"/>
      <c r="GE388" s="58"/>
      <c r="GF388" s="58"/>
      <c r="GG388" s="58"/>
      <c r="GH388" s="58"/>
      <c r="GI388" s="58"/>
      <c r="GJ388" s="58"/>
      <c r="GK388" s="58"/>
      <c r="GL388" s="58"/>
      <c r="GM388" s="58"/>
      <c r="GN388" s="58"/>
      <c r="GO388" s="58"/>
      <c r="GP388" s="58"/>
      <c r="GQ388" s="58"/>
      <c r="GR388" s="58"/>
      <c r="GS388" s="58"/>
      <c r="GT388" s="58"/>
      <c r="GU388" s="58"/>
      <c r="GV388" s="58"/>
      <c r="GW388" s="58"/>
      <c r="GX388" s="58"/>
      <c r="GY388" s="58"/>
      <c r="GZ388" s="58"/>
      <c r="HA388" s="58"/>
      <c r="HB388" s="58"/>
      <c r="HC388" s="58"/>
      <c r="HD388" s="58"/>
      <c r="HE388" s="58"/>
      <c r="HF388" s="58"/>
      <c r="HG388" s="58"/>
      <c r="HH388" s="58"/>
      <c r="HI388" s="58"/>
      <c r="HJ388" s="58"/>
      <c r="HK388" s="58"/>
      <c r="HL388" s="58"/>
      <c r="HM388" s="58"/>
      <c r="HN388" s="58"/>
      <c r="HO388" s="58"/>
      <c r="HP388" s="58"/>
      <c r="HQ388" s="58"/>
      <c r="HR388" s="58"/>
      <c r="HS388" s="58"/>
      <c r="HT388" s="58"/>
      <c r="HU388" s="58"/>
      <c r="HV388" s="58"/>
      <c r="HW388" s="58"/>
      <c r="HX388" s="58"/>
      <c r="HY388" s="58"/>
      <c r="HZ388" s="58"/>
      <c r="IA388" s="58"/>
      <c r="IB388" s="58"/>
      <c r="IC388" s="58"/>
      <c r="ID388" s="58"/>
      <c r="IE388" s="58"/>
      <c r="IF388" s="58"/>
      <c r="IG388" s="58"/>
      <c r="IH388" s="58"/>
      <c r="II388" s="58"/>
      <c r="IJ388" s="58"/>
    </row>
    <row r="389" spans="1:244" s="76" customFormat="1" x14ac:dyDescent="0.25">
      <c r="A389" s="55"/>
      <c r="B389" s="58"/>
      <c r="C389" s="59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  <c r="DL389" s="58"/>
      <c r="DM389" s="58"/>
      <c r="DN389" s="58"/>
      <c r="DO389" s="58"/>
      <c r="DP389" s="58"/>
      <c r="DQ389" s="58"/>
      <c r="DR389" s="58"/>
      <c r="DS389" s="58"/>
      <c r="DT389" s="58"/>
      <c r="DU389" s="58"/>
      <c r="DV389" s="58"/>
      <c r="DW389" s="58"/>
      <c r="DX389" s="58"/>
      <c r="DY389" s="58"/>
      <c r="DZ389" s="58"/>
      <c r="EA389" s="58"/>
      <c r="EB389" s="58"/>
      <c r="EC389" s="58"/>
      <c r="ED389" s="58"/>
      <c r="EE389" s="58"/>
      <c r="EF389" s="58"/>
      <c r="EG389" s="58"/>
      <c r="EH389" s="58"/>
      <c r="EI389" s="58"/>
      <c r="EJ389" s="58"/>
      <c r="EK389" s="58"/>
      <c r="EL389" s="58"/>
      <c r="EM389" s="58"/>
      <c r="EN389" s="58"/>
      <c r="EO389" s="58"/>
      <c r="EP389" s="58"/>
      <c r="EQ389" s="58"/>
      <c r="ER389" s="58"/>
      <c r="ES389" s="58"/>
      <c r="ET389" s="58"/>
      <c r="EU389" s="58"/>
      <c r="EV389" s="58"/>
      <c r="EW389" s="58"/>
      <c r="EX389" s="58"/>
      <c r="EY389" s="58"/>
      <c r="EZ389" s="58"/>
      <c r="FA389" s="58"/>
      <c r="FB389" s="58"/>
      <c r="FC389" s="58"/>
      <c r="FD389" s="58"/>
      <c r="FE389" s="58"/>
      <c r="FF389" s="58"/>
      <c r="FG389" s="58"/>
      <c r="FH389" s="58"/>
      <c r="FI389" s="58"/>
      <c r="FJ389" s="58"/>
      <c r="FK389" s="58"/>
      <c r="FL389" s="58"/>
      <c r="FM389" s="58"/>
      <c r="FN389" s="58"/>
      <c r="FO389" s="58"/>
      <c r="FP389" s="58"/>
      <c r="FQ389" s="58"/>
      <c r="FR389" s="58"/>
      <c r="FS389" s="58"/>
      <c r="FT389" s="58"/>
      <c r="FU389" s="58"/>
      <c r="FV389" s="58"/>
      <c r="FW389" s="58"/>
      <c r="FX389" s="58"/>
      <c r="FY389" s="58"/>
      <c r="FZ389" s="58"/>
      <c r="GA389" s="58"/>
      <c r="GB389" s="58"/>
      <c r="GC389" s="58"/>
      <c r="GD389" s="58"/>
      <c r="GE389" s="58"/>
      <c r="GF389" s="58"/>
      <c r="GG389" s="58"/>
      <c r="GH389" s="58"/>
      <c r="GI389" s="58"/>
      <c r="GJ389" s="58"/>
      <c r="GK389" s="58"/>
      <c r="GL389" s="58"/>
      <c r="GM389" s="58"/>
      <c r="GN389" s="58"/>
      <c r="GO389" s="58"/>
      <c r="GP389" s="58"/>
      <c r="GQ389" s="58"/>
      <c r="GR389" s="58"/>
      <c r="GS389" s="58"/>
      <c r="GT389" s="58"/>
      <c r="GU389" s="58"/>
      <c r="GV389" s="58"/>
      <c r="GW389" s="58"/>
      <c r="GX389" s="58"/>
      <c r="GY389" s="58"/>
      <c r="GZ389" s="58"/>
      <c r="HA389" s="58"/>
      <c r="HB389" s="58"/>
      <c r="HC389" s="58"/>
      <c r="HD389" s="58"/>
      <c r="HE389" s="58"/>
      <c r="HF389" s="58"/>
      <c r="HG389" s="58"/>
      <c r="HH389" s="58"/>
      <c r="HI389" s="58"/>
      <c r="HJ389" s="58"/>
      <c r="HK389" s="58"/>
      <c r="HL389" s="58"/>
      <c r="HM389" s="58"/>
      <c r="HN389" s="58"/>
      <c r="HO389" s="58"/>
      <c r="HP389" s="58"/>
      <c r="HQ389" s="58"/>
      <c r="HR389" s="58"/>
      <c r="HS389" s="58"/>
      <c r="HT389" s="58"/>
      <c r="HU389" s="58"/>
      <c r="HV389" s="58"/>
      <c r="HW389" s="58"/>
      <c r="HX389" s="58"/>
      <c r="HY389" s="58"/>
      <c r="HZ389" s="58"/>
      <c r="IA389" s="58"/>
      <c r="IB389" s="58"/>
      <c r="IC389" s="58"/>
      <c r="ID389" s="58"/>
      <c r="IE389" s="58"/>
      <c r="IF389" s="58"/>
      <c r="IG389" s="58"/>
      <c r="IH389" s="58"/>
      <c r="II389" s="58"/>
      <c r="IJ389" s="58"/>
    </row>
    <row r="390" spans="1:244" s="76" customFormat="1" x14ac:dyDescent="0.25">
      <c r="A390" s="55"/>
      <c r="B390" s="58"/>
      <c r="C390" s="59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/>
      <c r="DT390" s="58"/>
      <c r="DU390" s="58"/>
      <c r="DV390" s="58"/>
      <c r="DW390" s="58"/>
      <c r="DX390" s="58"/>
      <c r="DY390" s="58"/>
      <c r="DZ390" s="58"/>
      <c r="EA390" s="58"/>
      <c r="EB390" s="58"/>
      <c r="EC390" s="58"/>
      <c r="ED390" s="58"/>
      <c r="EE390" s="58"/>
      <c r="EF390" s="58"/>
      <c r="EG390" s="58"/>
      <c r="EH390" s="58"/>
      <c r="EI390" s="58"/>
      <c r="EJ390" s="58"/>
      <c r="EK390" s="58"/>
      <c r="EL390" s="58"/>
      <c r="EM390" s="58"/>
      <c r="EN390" s="58"/>
      <c r="EO390" s="58"/>
      <c r="EP390" s="58"/>
      <c r="EQ390" s="58"/>
      <c r="ER390" s="58"/>
      <c r="ES390" s="58"/>
      <c r="ET390" s="58"/>
      <c r="EU390" s="58"/>
      <c r="EV390" s="58"/>
      <c r="EW390" s="58"/>
      <c r="EX390" s="58"/>
      <c r="EY390" s="58"/>
      <c r="EZ390" s="58"/>
      <c r="FA390" s="58"/>
      <c r="FB390" s="58"/>
      <c r="FC390" s="58"/>
      <c r="FD390" s="58"/>
      <c r="FE390" s="58"/>
      <c r="FF390" s="58"/>
      <c r="FG390" s="58"/>
      <c r="FH390" s="58"/>
      <c r="FI390" s="58"/>
      <c r="FJ390" s="58"/>
      <c r="FK390" s="58"/>
      <c r="FL390" s="58"/>
      <c r="FM390" s="58"/>
      <c r="FN390" s="58"/>
      <c r="FO390" s="58"/>
      <c r="FP390" s="58"/>
      <c r="FQ390" s="58"/>
      <c r="FR390" s="58"/>
      <c r="FS390" s="58"/>
      <c r="FT390" s="58"/>
      <c r="FU390" s="58"/>
      <c r="FV390" s="58"/>
      <c r="FW390" s="58"/>
      <c r="FX390" s="58"/>
      <c r="FY390" s="58"/>
      <c r="FZ390" s="58"/>
      <c r="GA390" s="58"/>
      <c r="GB390" s="58"/>
      <c r="GC390" s="58"/>
      <c r="GD390" s="58"/>
      <c r="GE390" s="58"/>
      <c r="GF390" s="58"/>
      <c r="GG390" s="58"/>
      <c r="GH390" s="58"/>
      <c r="GI390" s="58"/>
      <c r="GJ390" s="58"/>
      <c r="GK390" s="58"/>
      <c r="GL390" s="58"/>
      <c r="GM390" s="58"/>
      <c r="GN390" s="58"/>
      <c r="GO390" s="58"/>
      <c r="GP390" s="58"/>
      <c r="GQ390" s="58"/>
      <c r="GR390" s="58"/>
      <c r="GS390" s="58"/>
      <c r="GT390" s="58"/>
      <c r="GU390" s="58"/>
      <c r="GV390" s="58"/>
      <c r="GW390" s="58"/>
      <c r="GX390" s="58"/>
      <c r="GY390" s="58"/>
      <c r="GZ390" s="58"/>
      <c r="HA390" s="58"/>
      <c r="HB390" s="58"/>
      <c r="HC390" s="58"/>
      <c r="HD390" s="58"/>
      <c r="HE390" s="58"/>
      <c r="HF390" s="58"/>
      <c r="HG390" s="58"/>
      <c r="HH390" s="58"/>
      <c r="HI390" s="58"/>
      <c r="HJ390" s="58"/>
      <c r="HK390" s="58"/>
      <c r="HL390" s="58"/>
      <c r="HM390" s="58"/>
      <c r="HN390" s="58"/>
      <c r="HO390" s="58"/>
      <c r="HP390" s="58"/>
      <c r="HQ390" s="58"/>
      <c r="HR390" s="58"/>
      <c r="HS390" s="58"/>
      <c r="HT390" s="58"/>
      <c r="HU390" s="58"/>
      <c r="HV390" s="58"/>
      <c r="HW390" s="58"/>
      <c r="HX390" s="58"/>
      <c r="HY390" s="58"/>
      <c r="HZ390" s="58"/>
      <c r="IA390" s="58"/>
      <c r="IB390" s="58"/>
      <c r="IC390" s="58"/>
      <c r="ID390" s="58"/>
      <c r="IE390" s="58"/>
      <c r="IF390" s="58"/>
      <c r="IG390" s="58"/>
      <c r="IH390" s="58"/>
      <c r="II390" s="58"/>
      <c r="IJ390" s="58"/>
    </row>
    <row r="391" spans="1:244" s="76" customFormat="1" x14ac:dyDescent="0.25">
      <c r="A391" s="55"/>
      <c r="B391" s="58"/>
      <c r="C391" s="59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  <c r="DL391" s="58"/>
      <c r="DM391" s="58"/>
      <c r="DN391" s="58"/>
      <c r="DO391" s="58"/>
      <c r="DP391" s="58"/>
      <c r="DQ391" s="58"/>
      <c r="DR391" s="58"/>
      <c r="DS391" s="58"/>
      <c r="DT391" s="58"/>
      <c r="DU391" s="58"/>
      <c r="DV391" s="58"/>
      <c r="DW391" s="58"/>
      <c r="DX391" s="58"/>
      <c r="DY391" s="58"/>
      <c r="DZ391" s="58"/>
      <c r="EA391" s="58"/>
      <c r="EB391" s="58"/>
      <c r="EC391" s="58"/>
      <c r="ED391" s="58"/>
      <c r="EE391" s="58"/>
      <c r="EF391" s="58"/>
      <c r="EG391" s="58"/>
      <c r="EH391" s="58"/>
      <c r="EI391" s="58"/>
      <c r="EJ391" s="58"/>
      <c r="EK391" s="58"/>
      <c r="EL391" s="58"/>
      <c r="EM391" s="58"/>
      <c r="EN391" s="58"/>
      <c r="EO391" s="58"/>
      <c r="EP391" s="58"/>
      <c r="EQ391" s="58"/>
      <c r="ER391" s="58"/>
      <c r="ES391" s="58"/>
      <c r="ET391" s="58"/>
      <c r="EU391" s="58"/>
      <c r="EV391" s="58"/>
      <c r="EW391" s="58"/>
      <c r="EX391" s="58"/>
      <c r="EY391" s="58"/>
      <c r="EZ391" s="58"/>
      <c r="FA391" s="58"/>
      <c r="FB391" s="58"/>
      <c r="FC391" s="58"/>
      <c r="FD391" s="58"/>
      <c r="FE391" s="58"/>
      <c r="FF391" s="58"/>
      <c r="FG391" s="58"/>
      <c r="FH391" s="58"/>
      <c r="FI391" s="58"/>
      <c r="FJ391" s="58"/>
      <c r="FK391" s="58"/>
      <c r="FL391" s="58"/>
      <c r="FM391" s="58"/>
      <c r="FN391" s="58"/>
      <c r="FO391" s="58"/>
      <c r="FP391" s="58"/>
      <c r="FQ391" s="58"/>
      <c r="FR391" s="58"/>
      <c r="FS391" s="58"/>
      <c r="FT391" s="58"/>
      <c r="FU391" s="58"/>
      <c r="FV391" s="58"/>
      <c r="FW391" s="58"/>
      <c r="FX391" s="58"/>
      <c r="FY391" s="58"/>
      <c r="FZ391" s="58"/>
      <c r="GA391" s="58"/>
      <c r="GB391" s="58"/>
      <c r="GC391" s="58"/>
      <c r="GD391" s="58"/>
      <c r="GE391" s="58"/>
      <c r="GF391" s="58"/>
      <c r="GG391" s="58"/>
      <c r="GH391" s="58"/>
      <c r="GI391" s="58"/>
      <c r="GJ391" s="58"/>
      <c r="GK391" s="58"/>
      <c r="GL391" s="58"/>
      <c r="GM391" s="58"/>
      <c r="GN391" s="58"/>
      <c r="GO391" s="58"/>
      <c r="GP391" s="58"/>
      <c r="GQ391" s="58"/>
      <c r="GR391" s="58"/>
      <c r="GS391" s="58"/>
      <c r="GT391" s="58"/>
      <c r="GU391" s="58"/>
      <c r="GV391" s="58"/>
      <c r="GW391" s="58"/>
      <c r="GX391" s="58"/>
      <c r="GY391" s="58"/>
      <c r="GZ391" s="58"/>
      <c r="HA391" s="58"/>
      <c r="HB391" s="58"/>
      <c r="HC391" s="58"/>
      <c r="HD391" s="58"/>
      <c r="HE391" s="58"/>
      <c r="HF391" s="58"/>
      <c r="HG391" s="58"/>
      <c r="HH391" s="58"/>
      <c r="HI391" s="58"/>
      <c r="HJ391" s="58"/>
      <c r="HK391" s="58"/>
      <c r="HL391" s="58"/>
      <c r="HM391" s="58"/>
      <c r="HN391" s="58"/>
      <c r="HO391" s="58"/>
      <c r="HP391" s="58"/>
      <c r="HQ391" s="58"/>
      <c r="HR391" s="58"/>
      <c r="HS391" s="58"/>
      <c r="HT391" s="58"/>
      <c r="HU391" s="58"/>
      <c r="HV391" s="58"/>
      <c r="HW391" s="58"/>
      <c r="HX391" s="58"/>
      <c r="HY391" s="58"/>
      <c r="HZ391" s="58"/>
      <c r="IA391" s="58"/>
      <c r="IB391" s="58"/>
      <c r="IC391" s="58"/>
      <c r="ID391" s="58"/>
      <c r="IE391" s="58"/>
      <c r="IF391" s="58"/>
      <c r="IG391" s="58"/>
      <c r="IH391" s="58"/>
      <c r="II391" s="58"/>
      <c r="IJ391" s="58"/>
    </row>
    <row r="392" spans="1:244" s="76" customFormat="1" x14ac:dyDescent="0.25">
      <c r="A392" s="55"/>
      <c r="B392" s="58"/>
      <c r="C392" s="59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  <c r="DL392" s="58"/>
      <c r="DM392" s="58"/>
      <c r="DN392" s="58"/>
      <c r="DO392" s="58"/>
      <c r="DP392" s="58"/>
      <c r="DQ392" s="58"/>
      <c r="DR392" s="58"/>
      <c r="DS392" s="58"/>
      <c r="DT392" s="58"/>
      <c r="DU392" s="58"/>
      <c r="DV392" s="58"/>
      <c r="DW392" s="58"/>
      <c r="DX392" s="58"/>
      <c r="DY392" s="58"/>
      <c r="DZ392" s="58"/>
      <c r="EA392" s="58"/>
      <c r="EB392" s="58"/>
      <c r="EC392" s="58"/>
      <c r="ED392" s="58"/>
      <c r="EE392" s="58"/>
      <c r="EF392" s="58"/>
      <c r="EG392" s="58"/>
      <c r="EH392" s="58"/>
      <c r="EI392" s="58"/>
      <c r="EJ392" s="58"/>
      <c r="EK392" s="58"/>
      <c r="EL392" s="58"/>
      <c r="EM392" s="58"/>
      <c r="EN392" s="58"/>
      <c r="EO392" s="58"/>
      <c r="EP392" s="58"/>
      <c r="EQ392" s="58"/>
      <c r="ER392" s="58"/>
      <c r="ES392" s="58"/>
      <c r="ET392" s="58"/>
      <c r="EU392" s="58"/>
      <c r="EV392" s="58"/>
      <c r="EW392" s="58"/>
      <c r="EX392" s="58"/>
      <c r="EY392" s="58"/>
      <c r="EZ392" s="58"/>
      <c r="FA392" s="58"/>
      <c r="FB392" s="58"/>
      <c r="FC392" s="58"/>
      <c r="FD392" s="58"/>
      <c r="FE392" s="58"/>
      <c r="FF392" s="58"/>
      <c r="FG392" s="58"/>
      <c r="FH392" s="58"/>
      <c r="FI392" s="58"/>
      <c r="FJ392" s="58"/>
      <c r="FK392" s="58"/>
      <c r="FL392" s="58"/>
      <c r="FM392" s="58"/>
      <c r="FN392" s="58"/>
      <c r="FO392" s="58"/>
      <c r="FP392" s="58"/>
      <c r="FQ392" s="58"/>
      <c r="FR392" s="58"/>
      <c r="FS392" s="58"/>
      <c r="FT392" s="58"/>
      <c r="FU392" s="58"/>
      <c r="FV392" s="58"/>
      <c r="FW392" s="58"/>
      <c r="FX392" s="58"/>
      <c r="FY392" s="58"/>
      <c r="FZ392" s="58"/>
      <c r="GA392" s="58"/>
      <c r="GB392" s="58"/>
      <c r="GC392" s="58"/>
      <c r="GD392" s="58"/>
      <c r="GE392" s="58"/>
      <c r="GF392" s="58"/>
      <c r="GG392" s="58"/>
      <c r="GH392" s="58"/>
      <c r="GI392" s="58"/>
      <c r="GJ392" s="58"/>
      <c r="GK392" s="58"/>
      <c r="GL392" s="58"/>
      <c r="GM392" s="58"/>
      <c r="GN392" s="58"/>
      <c r="GO392" s="58"/>
      <c r="GP392" s="58"/>
      <c r="GQ392" s="58"/>
      <c r="GR392" s="58"/>
      <c r="GS392" s="58"/>
      <c r="GT392" s="58"/>
      <c r="GU392" s="58"/>
      <c r="GV392" s="58"/>
      <c r="GW392" s="58"/>
      <c r="GX392" s="58"/>
      <c r="GY392" s="58"/>
      <c r="GZ392" s="58"/>
      <c r="HA392" s="58"/>
      <c r="HB392" s="58"/>
      <c r="HC392" s="58"/>
      <c r="HD392" s="58"/>
      <c r="HE392" s="58"/>
      <c r="HF392" s="58"/>
      <c r="HG392" s="58"/>
      <c r="HH392" s="58"/>
      <c r="HI392" s="58"/>
      <c r="HJ392" s="58"/>
      <c r="HK392" s="58"/>
      <c r="HL392" s="58"/>
      <c r="HM392" s="58"/>
      <c r="HN392" s="58"/>
      <c r="HO392" s="58"/>
      <c r="HP392" s="58"/>
      <c r="HQ392" s="58"/>
      <c r="HR392" s="58"/>
      <c r="HS392" s="58"/>
      <c r="HT392" s="58"/>
      <c r="HU392" s="58"/>
      <c r="HV392" s="58"/>
      <c r="HW392" s="58"/>
      <c r="HX392" s="58"/>
      <c r="HY392" s="58"/>
      <c r="HZ392" s="58"/>
      <c r="IA392" s="58"/>
      <c r="IB392" s="58"/>
      <c r="IC392" s="58"/>
      <c r="ID392" s="58"/>
      <c r="IE392" s="58"/>
      <c r="IF392" s="58"/>
      <c r="IG392" s="58"/>
      <c r="IH392" s="58"/>
      <c r="II392" s="58"/>
      <c r="IJ392" s="58"/>
    </row>
    <row r="393" spans="1:244" s="76" customFormat="1" x14ac:dyDescent="0.25">
      <c r="A393" s="55"/>
      <c r="B393" s="58"/>
      <c r="C393" s="59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  <c r="DL393" s="58"/>
      <c r="DM393" s="58"/>
      <c r="DN393" s="58"/>
      <c r="DO393" s="58"/>
      <c r="DP393" s="58"/>
      <c r="DQ393" s="58"/>
      <c r="DR393" s="58"/>
      <c r="DS393" s="58"/>
      <c r="DT393" s="58"/>
      <c r="DU393" s="58"/>
      <c r="DV393" s="58"/>
      <c r="DW393" s="58"/>
      <c r="DX393" s="58"/>
      <c r="DY393" s="58"/>
      <c r="DZ393" s="58"/>
      <c r="EA393" s="58"/>
      <c r="EB393" s="58"/>
      <c r="EC393" s="58"/>
      <c r="ED393" s="58"/>
      <c r="EE393" s="58"/>
      <c r="EF393" s="58"/>
      <c r="EG393" s="58"/>
      <c r="EH393" s="58"/>
      <c r="EI393" s="58"/>
      <c r="EJ393" s="58"/>
      <c r="EK393" s="58"/>
      <c r="EL393" s="58"/>
      <c r="EM393" s="58"/>
      <c r="EN393" s="58"/>
      <c r="EO393" s="58"/>
      <c r="EP393" s="58"/>
      <c r="EQ393" s="58"/>
      <c r="ER393" s="58"/>
      <c r="ES393" s="58"/>
      <c r="ET393" s="58"/>
      <c r="EU393" s="58"/>
      <c r="EV393" s="58"/>
      <c r="EW393" s="58"/>
      <c r="EX393" s="58"/>
      <c r="EY393" s="58"/>
      <c r="EZ393" s="58"/>
      <c r="FA393" s="58"/>
      <c r="FB393" s="58"/>
      <c r="FC393" s="58"/>
      <c r="FD393" s="58"/>
      <c r="FE393" s="58"/>
      <c r="FF393" s="58"/>
      <c r="FG393" s="58"/>
      <c r="FH393" s="58"/>
      <c r="FI393" s="58"/>
      <c r="FJ393" s="58"/>
      <c r="FK393" s="58"/>
      <c r="FL393" s="58"/>
      <c r="FM393" s="58"/>
      <c r="FN393" s="58"/>
      <c r="FO393" s="58"/>
      <c r="FP393" s="58"/>
      <c r="FQ393" s="58"/>
      <c r="FR393" s="58"/>
      <c r="FS393" s="58"/>
      <c r="FT393" s="58"/>
      <c r="FU393" s="58"/>
      <c r="FV393" s="58"/>
      <c r="FW393" s="58"/>
      <c r="FX393" s="58"/>
      <c r="FY393" s="58"/>
      <c r="FZ393" s="58"/>
      <c r="GA393" s="58"/>
      <c r="GB393" s="58"/>
      <c r="GC393" s="58"/>
      <c r="GD393" s="58"/>
      <c r="GE393" s="58"/>
      <c r="GF393" s="58"/>
      <c r="GG393" s="58"/>
      <c r="GH393" s="58"/>
      <c r="GI393" s="58"/>
      <c r="GJ393" s="58"/>
      <c r="GK393" s="58"/>
      <c r="GL393" s="58"/>
      <c r="GM393" s="58"/>
      <c r="GN393" s="58"/>
      <c r="GO393" s="58"/>
      <c r="GP393" s="58"/>
      <c r="GQ393" s="58"/>
      <c r="GR393" s="58"/>
      <c r="GS393" s="58"/>
      <c r="GT393" s="58"/>
      <c r="GU393" s="58"/>
      <c r="GV393" s="58"/>
      <c r="GW393" s="58"/>
      <c r="GX393" s="58"/>
      <c r="GY393" s="58"/>
      <c r="GZ393" s="58"/>
      <c r="HA393" s="58"/>
      <c r="HB393" s="58"/>
      <c r="HC393" s="58"/>
      <c r="HD393" s="58"/>
      <c r="HE393" s="58"/>
      <c r="HF393" s="58"/>
      <c r="HG393" s="58"/>
      <c r="HH393" s="58"/>
      <c r="HI393" s="58"/>
      <c r="HJ393" s="58"/>
      <c r="HK393" s="58"/>
      <c r="HL393" s="58"/>
      <c r="HM393" s="58"/>
      <c r="HN393" s="58"/>
      <c r="HO393" s="58"/>
      <c r="HP393" s="58"/>
      <c r="HQ393" s="58"/>
      <c r="HR393" s="58"/>
      <c r="HS393" s="58"/>
      <c r="HT393" s="58"/>
      <c r="HU393" s="58"/>
      <c r="HV393" s="58"/>
      <c r="HW393" s="58"/>
      <c r="HX393" s="58"/>
      <c r="HY393" s="58"/>
      <c r="HZ393" s="58"/>
      <c r="IA393" s="58"/>
      <c r="IB393" s="58"/>
      <c r="IC393" s="58"/>
      <c r="ID393" s="58"/>
      <c r="IE393" s="58"/>
      <c r="IF393" s="58"/>
      <c r="IG393" s="58"/>
      <c r="IH393" s="58"/>
      <c r="II393" s="58"/>
      <c r="IJ393" s="58"/>
    </row>
    <row r="394" spans="1:244" s="76" customFormat="1" x14ac:dyDescent="0.25">
      <c r="A394" s="55"/>
      <c r="B394" s="58"/>
      <c r="C394" s="59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  <c r="DL394" s="58"/>
      <c r="DM394" s="58"/>
      <c r="DN394" s="58"/>
      <c r="DO394" s="58"/>
      <c r="DP394" s="58"/>
      <c r="DQ394" s="58"/>
      <c r="DR394" s="58"/>
      <c r="DS394" s="58"/>
      <c r="DT394" s="58"/>
      <c r="DU394" s="58"/>
      <c r="DV394" s="58"/>
      <c r="DW394" s="58"/>
      <c r="DX394" s="58"/>
      <c r="DY394" s="58"/>
      <c r="DZ394" s="58"/>
      <c r="EA394" s="58"/>
      <c r="EB394" s="58"/>
      <c r="EC394" s="58"/>
      <c r="ED394" s="58"/>
      <c r="EE394" s="58"/>
      <c r="EF394" s="58"/>
      <c r="EG394" s="58"/>
      <c r="EH394" s="58"/>
      <c r="EI394" s="58"/>
      <c r="EJ394" s="58"/>
      <c r="EK394" s="58"/>
      <c r="EL394" s="58"/>
      <c r="EM394" s="58"/>
      <c r="EN394" s="58"/>
      <c r="EO394" s="58"/>
      <c r="EP394" s="58"/>
      <c r="EQ394" s="58"/>
      <c r="ER394" s="58"/>
      <c r="ES394" s="58"/>
      <c r="ET394" s="58"/>
      <c r="EU394" s="58"/>
      <c r="EV394" s="58"/>
      <c r="EW394" s="58"/>
      <c r="EX394" s="58"/>
      <c r="EY394" s="58"/>
      <c r="EZ394" s="58"/>
      <c r="FA394" s="58"/>
      <c r="FB394" s="58"/>
      <c r="FC394" s="58"/>
      <c r="FD394" s="58"/>
      <c r="FE394" s="58"/>
      <c r="FF394" s="58"/>
      <c r="FG394" s="58"/>
      <c r="FH394" s="58"/>
      <c r="FI394" s="58"/>
      <c r="FJ394" s="58"/>
      <c r="FK394" s="58"/>
      <c r="FL394" s="58"/>
      <c r="FM394" s="58"/>
      <c r="FN394" s="58"/>
      <c r="FO394" s="58"/>
      <c r="FP394" s="58"/>
      <c r="FQ394" s="58"/>
      <c r="FR394" s="58"/>
      <c r="FS394" s="58"/>
      <c r="FT394" s="58"/>
      <c r="FU394" s="58"/>
      <c r="FV394" s="58"/>
      <c r="FW394" s="58"/>
      <c r="FX394" s="58"/>
      <c r="FY394" s="58"/>
      <c r="FZ394" s="58"/>
      <c r="GA394" s="58"/>
      <c r="GB394" s="58"/>
      <c r="GC394" s="58"/>
      <c r="GD394" s="58"/>
      <c r="GE394" s="58"/>
      <c r="GF394" s="58"/>
      <c r="GG394" s="58"/>
      <c r="GH394" s="58"/>
      <c r="GI394" s="58"/>
      <c r="GJ394" s="58"/>
      <c r="GK394" s="58"/>
      <c r="GL394" s="58"/>
      <c r="GM394" s="58"/>
      <c r="GN394" s="58"/>
      <c r="GO394" s="58"/>
      <c r="GP394" s="58"/>
      <c r="GQ394" s="58"/>
      <c r="GR394" s="58"/>
      <c r="GS394" s="58"/>
      <c r="GT394" s="58"/>
      <c r="GU394" s="58"/>
      <c r="GV394" s="58"/>
      <c r="GW394" s="58"/>
      <c r="GX394" s="58"/>
      <c r="GY394" s="58"/>
      <c r="GZ394" s="58"/>
      <c r="HA394" s="58"/>
      <c r="HB394" s="58"/>
      <c r="HC394" s="58"/>
      <c r="HD394" s="58"/>
      <c r="HE394" s="58"/>
      <c r="HF394" s="58"/>
      <c r="HG394" s="58"/>
      <c r="HH394" s="58"/>
      <c r="HI394" s="58"/>
      <c r="HJ394" s="58"/>
      <c r="HK394" s="58"/>
      <c r="HL394" s="58"/>
      <c r="HM394" s="58"/>
      <c r="HN394" s="58"/>
      <c r="HO394" s="58"/>
      <c r="HP394" s="58"/>
      <c r="HQ394" s="58"/>
      <c r="HR394" s="58"/>
      <c r="HS394" s="58"/>
      <c r="HT394" s="58"/>
      <c r="HU394" s="58"/>
      <c r="HV394" s="58"/>
      <c r="HW394" s="58"/>
      <c r="HX394" s="58"/>
      <c r="HY394" s="58"/>
      <c r="HZ394" s="58"/>
      <c r="IA394" s="58"/>
      <c r="IB394" s="58"/>
      <c r="IC394" s="58"/>
      <c r="ID394" s="58"/>
      <c r="IE394" s="58"/>
      <c r="IF394" s="58"/>
      <c r="IG394" s="58"/>
      <c r="IH394" s="58"/>
      <c r="II394" s="58"/>
      <c r="IJ394" s="58"/>
    </row>
    <row r="395" spans="1:244" s="76" customFormat="1" x14ac:dyDescent="0.25">
      <c r="A395" s="55"/>
      <c r="B395" s="58"/>
      <c r="C395" s="59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  <c r="DL395" s="58"/>
      <c r="DM395" s="58"/>
      <c r="DN395" s="58"/>
      <c r="DO395" s="58"/>
      <c r="DP395" s="58"/>
      <c r="DQ395" s="58"/>
      <c r="DR395" s="58"/>
      <c r="DS395" s="58"/>
      <c r="DT395" s="58"/>
      <c r="DU395" s="58"/>
      <c r="DV395" s="58"/>
      <c r="DW395" s="58"/>
      <c r="DX395" s="58"/>
      <c r="DY395" s="58"/>
      <c r="DZ395" s="58"/>
      <c r="EA395" s="58"/>
      <c r="EB395" s="58"/>
      <c r="EC395" s="58"/>
      <c r="ED395" s="58"/>
      <c r="EE395" s="58"/>
      <c r="EF395" s="58"/>
      <c r="EG395" s="58"/>
      <c r="EH395" s="58"/>
      <c r="EI395" s="58"/>
      <c r="EJ395" s="58"/>
      <c r="EK395" s="58"/>
      <c r="EL395" s="58"/>
      <c r="EM395" s="58"/>
      <c r="EN395" s="58"/>
      <c r="EO395" s="58"/>
      <c r="EP395" s="58"/>
      <c r="EQ395" s="58"/>
      <c r="ER395" s="58"/>
      <c r="ES395" s="58"/>
      <c r="ET395" s="58"/>
      <c r="EU395" s="58"/>
      <c r="EV395" s="58"/>
      <c r="EW395" s="58"/>
      <c r="EX395" s="58"/>
      <c r="EY395" s="58"/>
      <c r="EZ395" s="58"/>
      <c r="FA395" s="58"/>
      <c r="FB395" s="58"/>
      <c r="FC395" s="58"/>
      <c r="FD395" s="58"/>
      <c r="FE395" s="58"/>
      <c r="FF395" s="58"/>
      <c r="FG395" s="58"/>
      <c r="FH395" s="58"/>
      <c r="FI395" s="58"/>
      <c r="FJ395" s="58"/>
      <c r="FK395" s="58"/>
      <c r="FL395" s="58"/>
      <c r="FM395" s="58"/>
      <c r="FN395" s="58"/>
      <c r="FO395" s="58"/>
      <c r="FP395" s="58"/>
      <c r="FQ395" s="58"/>
      <c r="FR395" s="58"/>
      <c r="FS395" s="58"/>
      <c r="FT395" s="58"/>
      <c r="FU395" s="58"/>
      <c r="FV395" s="58"/>
      <c r="FW395" s="58"/>
      <c r="FX395" s="58"/>
      <c r="FY395" s="58"/>
      <c r="FZ395" s="58"/>
      <c r="GA395" s="58"/>
      <c r="GB395" s="58"/>
      <c r="GC395" s="58"/>
      <c r="GD395" s="58"/>
      <c r="GE395" s="58"/>
      <c r="GF395" s="58"/>
      <c r="GG395" s="58"/>
      <c r="GH395" s="58"/>
      <c r="GI395" s="58"/>
      <c r="GJ395" s="58"/>
      <c r="GK395" s="58"/>
      <c r="GL395" s="58"/>
      <c r="GM395" s="58"/>
      <c r="GN395" s="58"/>
      <c r="GO395" s="58"/>
      <c r="GP395" s="58"/>
      <c r="GQ395" s="58"/>
      <c r="GR395" s="58"/>
      <c r="GS395" s="58"/>
      <c r="GT395" s="58"/>
      <c r="GU395" s="58"/>
      <c r="GV395" s="58"/>
      <c r="GW395" s="58"/>
      <c r="GX395" s="58"/>
      <c r="GY395" s="58"/>
      <c r="GZ395" s="58"/>
      <c r="HA395" s="58"/>
      <c r="HB395" s="58"/>
      <c r="HC395" s="58"/>
      <c r="HD395" s="58"/>
      <c r="HE395" s="58"/>
      <c r="HF395" s="58"/>
      <c r="HG395" s="58"/>
      <c r="HH395" s="58"/>
      <c r="HI395" s="58"/>
      <c r="HJ395" s="58"/>
      <c r="HK395" s="58"/>
      <c r="HL395" s="58"/>
      <c r="HM395" s="58"/>
      <c r="HN395" s="58"/>
      <c r="HO395" s="58"/>
      <c r="HP395" s="58"/>
      <c r="HQ395" s="58"/>
      <c r="HR395" s="58"/>
      <c r="HS395" s="58"/>
      <c r="HT395" s="58"/>
      <c r="HU395" s="58"/>
      <c r="HV395" s="58"/>
      <c r="HW395" s="58"/>
      <c r="HX395" s="58"/>
      <c r="HY395" s="58"/>
      <c r="HZ395" s="58"/>
      <c r="IA395" s="58"/>
      <c r="IB395" s="58"/>
      <c r="IC395" s="58"/>
      <c r="ID395" s="58"/>
      <c r="IE395" s="58"/>
      <c r="IF395" s="58"/>
      <c r="IG395" s="58"/>
      <c r="IH395" s="58"/>
      <c r="II395" s="58"/>
      <c r="IJ395" s="58"/>
    </row>
    <row r="396" spans="1:244" s="76" customFormat="1" x14ac:dyDescent="0.25">
      <c r="A396" s="55"/>
      <c r="B396" s="58"/>
      <c r="C396" s="59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  <c r="DL396" s="58"/>
      <c r="DM396" s="58"/>
      <c r="DN396" s="58"/>
      <c r="DO396" s="58"/>
      <c r="DP396" s="58"/>
      <c r="DQ396" s="58"/>
      <c r="DR396" s="58"/>
      <c r="DS396" s="58"/>
      <c r="DT396" s="58"/>
      <c r="DU396" s="58"/>
      <c r="DV396" s="58"/>
      <c r="DW396" s="58"/>
      <c r="DX396" s="58"/>
      <c r="DY396" s="58"/>
      <c r="DZ396" s="58"/>
      <c r="EA396" s="58"/>
      <c r="EB396" s="58"/>
      <c r="EC396" s="58"/>
      <c r="ED396" s="58"/>
      <c r="EE396" s="58"/>
      <c r="EF396" s="58"/>
      <c r="EG396" s="58"/>
      <c r="EH396" s="58"/>
      <c r="EI396" s="58"/>
      <c r="EJ396" s="58"/>
      <c r="EK396" s="58"/>
      <c r="EL396" s="58"/>
      <c r="EM396" s="58"/>
      <c r="EN396" s="58"/>
      <c r="EO396" s="58"/>
      <c r="EP396" s="58"/>
      <c r="EQ396" s="58"/>
      <c r="ER396" s="58"/>
      <c r="ES396" s="58"/>
      <c r="ET396" s="58"/>
      <c r="EU396" s="58"/>
      <c r="EV396" s="58"/>
      <c r="EW396" s="58"/>
      <c r="EX396" s="58"/>
      <c r="EY396" s="58"/>
      <c r="EZ396" s="58"/>
      <c r="FA396" s="58"/>
      <c r="FB396" s="58"/>
      <c r="FC396" s="58"/>
      <c r="FD396" s="58"/>
      <c r="FE396" s="58"/>
      <c r="FF396" s="58"/>
      <c r="FG396" s="58"/>
      <c r="FH396" s="58"/>
      <c r="FI396" s="58"/>
      <c r="FJ396" s="58"/>
      <c r="FK396" s="58"/>
      <c r="FL396" s="58"/>
      <c r="FM396" s="58"/>
      <c r="FN396" s="58"/>
      <c r="FO396" s="58"/>
      <c r="FP396" s="58"/>
      <c r="FQ396" s="58"/>
      <c r="FR396" s="58"/>
      <c r="FS396" s="58"/>
      <c r="FT396" s="58"/>
      <c r="FU396" s="58"/>
      <c r="FV396" s="58"/>
      <c r="FW396" s="58"/>
      <c r="FX396" s="58"/>
      <c r="FY396" s="58"/>
      <c r="FZ396" s="58"/>
      <c r="GA396" s="58"/>
      <c r="GB396" s="58"/>
      <c r="GC396" s="58"/>
      <c r="GD396" s="58"/>
      <c r="GE396" s="58"/>
      <c r="GF396" s="58"/>
      <c r="GG396" s="58"/>
      <c r="GH396" s="58"/>
      <c r="GI396" s="58"/>
      <c r="GJ396" s="58"/>
      <c r="GK396" s="58"/>
      <c r="GL396" s="58"/>
      <c r="GM396" s="58"/>
      <c r="GN396" s="58"/>
      <c r="GO396" s="58"/>
      <c r="GP396" s="58"/>
      <c r="GQ396" s="58"/>
      <c r="GR396" s="58"/>
      <c r="GS396" s="58"/>
      <c r="GT396" s="58"/>
      <c r="GU396" s="58"/>
      <c r="GV396" s="58"/>
      <c r="GW396" s="58"/>
      <c r="GX396" s="58"/>
      <c r="GY396" s="58"/>
      <c r="GZ396" s="58"/>
      <c r="HA396" s="58"/>
      <c r="HB396" s="58"/>
      <c r="HC396" s="58"/>
      <c r="HD396" s="58"/>
      <c r="HE396" s="58"/>
      <c r="HF396" s="58"/>
      <c r="HG396" s="58"/>
      <c r="HH396" s="58"/>
      <c r="HI396" s="58"/>
      <c r="HJ396" s="58"/>
      <c r="HK396" s="58"/>
      <c r="HL396" s="58"/>
      <c r="HM396" s="58"/>
      <c r="HN396" s="58"/>
      <c r="HO396" s="58"/>
      <c r="HP396" s="58"/>
      <c r="HQ396" s="58"/>
      <c r="HR396" s="58"/>
      <c r="HS396" s="58"/>
      <c r="HT396" s="58"/>
      <c r="HU396" s="58"/>
      <c r="HV396" s="58"/>
      <c r="HW396" s="58"/>
      <c r="HX396" s="58"/>
      <c r="HY396" s="58"/>
      <c r="HZ396" s="58"/>
      <c r="IA396" s="58"/>
      <c r="IB396" s="58"/>
      <c r="IC396" s="58"/>
      <c r="ID396" s="58"/>
      <c r="IE396" s="58"/>
      <c r="IF396" s="58"/>
      <c r="IG396" s="58"/>
      <c r="IH396" s="58"/>
      <c r="II396" s="58"/>
      <c r="IJ396" s="58"/>
    </row>
    <row r="397" spans="1:244" s="76" customFormat="1" x14ac:dyDescent="0.25">
      <c r="A397" s="55"/>
      <c r="B397" s="58"/>
      <c r="C397" s="59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  <c r="DL397" s="58"/>
      <c r="DM397" s="58"/>
      <c r="DN397" s="58"/>
      <c r="DO397" s="58"/>
      <c r="DP397" s="58"/>
      <c r="DQ397" s="58"/>
      <c r="DR397" s="58"/>
      <c r="DS397" s="58"/>
      <c r="DT397" s="58"/>
      <c r="DU397" s="58"/>
      <c r="DV397" s="58"/>
      <c r="DW397" s="58"/>
      <c r="DX397" s="58"/>
      <c r="DY397" s="58"/>
      <c r="DZ397" s="58"/>
      <c r="EA397" s="58"/>
      <c r="EB397" s="58"/>
      <c r="EC397" s="58"/>
      <c r="ED397" s="58"/>
      <c r="EE397" s="58"/>
      <c r="EF397" s="58"/>
      <c r="EG397" s="58"/>
      <c r="EH397" s="58"/>
      <c r="EI397" s="58"/>
      <c r="EJ397" s="58"/>
      <c r="EK397" s="58"/>
      <c r="EL397" s="58"/>
      <c r="EM397" s="58"/>
      <c r="EN397" s="58"/>
      <c r="EO397" s="58"/>
      <c r="EP397" s="58"/>
      <c r="EQ397" s="58"/>
      <c r="ER397" s="58"/>
      <c r="ES397" s="58"/>
      <c r="ET397" s="58"/>
      <c r="EU397" s="58"/>
      <c r="EV397" s="58"/>
      <c r="EW397" s="58"/>
      <c r="EX397" s="58"/>
      <c r="EY397" s="58"/>
      <c r="EZ397" s="58"/>
      <c r="FA397" s="58"/>
      <c r="FB397" s="58"/>
      <c r="FC397" s="58"/>
      <c r="FD397" s="58"/>
      <c r="FE397" s="58"/>
      <c r="FF397" s="58"/>
      <c r="FG397" s="58"/>
      <c r="FH397" s="58"/>
      <c r="FI397" s="58"/>
      <c r="FJ397" s="58"/>
      <c r="FK397" s="58"/>
      <c r="FL397" s="58"/>
      <c r="FM397" s="58"/>
      <c r="FN397" s="58"/>
      <c r="FO397" s="58"/>
      <c r="FP397" s="58"/>
      <c r="FQ397" s="58"/>
      <c r="FR397" s="58"/>
      <c r="FS397" s="58"/>
      <c r="FT397" s="58"/>
      <c r="FU397" s="58"/>
      <c r="FV397" s="58"/>
      <c r="FW397" s="58"/>
      <c r="FX397" s="58"/>
      <c r="FY397" s="58"/>
      <c r="FZ397" s="58"/>
      <c r="GA397" s="58"/>
      <c r="GB397" s="58"/>
      <c r="GC397" s="58"/>
      <c r="GD397" s="58"/>
      <c r="GE397" s="58"/>
      <c r="GF397" s="58"/>
      <c r="GG397" s="58"/>
      <c r="GH397" s="58"/>
      <c r="GI397" s="58"/>
      <c r="GJ397" s="58"/>
      <c r="GK397" s="58"/>
      <c r="GL397" s="58"/>
      <c r="GM397" s="58"/>
      <c r="GN397" s="58"/>
      <c r="GO397" s="58"/>
      <c r="GP397" s="58"/>
      <c r="GQ397" s="58"/>
      <c r="GR397" s="58"/>
      <c r="GS397" s="58"/>
      <c r="GT397" s="58"/>
      <c r="GU397" s="58"/>
      <c r="GV397" s="58"/>
      <c r="GW397" s="58"/>
      <c r="GX397" s="58"/>
      <c r="GY397" s="58"/>
      <c r="GZ397" s="58"/>
      <c r="HA397" s="58"/>
      <c r="HB397" s="58"/>
      <c r="HC397" s="58"/>
      <c r="HD397" s="58"/>
      <c r="HE397" s="58"/>
      <c r="HF397" s="58"/>
      <c r="HG397" s="58"/>
      <c r="HH397" s="58"/>
      <c r="HI397" s="58"/>
      <c r="HJ397" s="58"/>
      <c r="HK397" s="58"/>
      <c r="HL397" s="58"/>
      <c r="HM397" s="58"/>
      <c r="HN397" s="58"/>
      <c r="HO397" s="58"/>
      <c r="HP397" s="58"/>
      <c r="HQ397" s="58"/>
      <c r="HR397" s="58"/>
      <c r="HS397" s="58"/>
      <c r="HT397" s="58"/>
      <c r="HU397" s="58"/>
      <c r="HV397" s="58"/>
      <c r="HW397" s="58"/>
      <c r="HX397" s="58"/>
      <c r="HY397" s="58"/>
      <c r="HZ397" s="58"/>
      <c r="IA397" s="58"/>
      <c r="IB397" s="58"/>
      <c r="IC397" s="58"/>
      <c r="ID397" s="58"/>
      <c r="IE397" s="58"/>
      <c r="IF397" s="58"/>
      <c r="IG397" s="58"/>
      <c r="IH397" s="58"/>
      <c r="II397" s="58"/>
      <c r="IJ397" s="58"/>
    </row>
    <row r="398" spans="1:244" s="76" customFormat="1" x14ac:dyDescent="0.25">
      <c r="A398" s="55"/>
      <c r="B398" s="58"/>
      <c r="C398" s="59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58"/>
      <c r="DG398" s="58"/>
      <c r="DH398" s="58"/>
      <c r="DI398" s="58"/>
      <c r="DJ398" s="58"/>
      <c r="DK398" s="58"/>
      <c r="DL398" s="58"/>
      <c r="DM398" s="58"/>
      <c r="DN398" s="58"/>
      <c r="DO398" s="58"/>
      <c r="DP398" s="58"/>
      <c r="DQ398" s="58"/>
      <c r="DR398" s="58"/>
      <c r="DS398" s="58"/>
      <c r="DT398" s="58"/>
      <c r="DU398" s="58"/>
      <c r="DV398" s="58"/>
      <c r="DW398" s="58"/>
      <c r="DX398" s="58"/>
      <c r="DY398" s="58"/>
      <c r="DZ398" s="58"/>
      <c r="EA398" s="58"/>
      <c r="EB398" s="58"/>
      <c r="EC398" s="58"/>
      <c r="ED398" s="58"/>
      <c r="EE398" s="58"/>
      <c r="EF398" s="58"/>
      <c r="EG398" s="58"/>
      <c r="EH398" s="58"/>
      <c r="EI398" s="58"/>
      <c r="EJ398" s="58"/>
      <c r="EK398" s="58"/>
      <c r="EL398" s="58"/>
      <c r="EM398" s="58"/>
      <c r="EN398" s="58"/>
      <c r="EO398" s="58"/>
      <c r="EP398" s="58"/>
      <c r="EQ398" s="58"/>
      <c r="ER398" s="58"/>
      <c r="ES398" s="58"/>
      <c r="ET398" s="58"/>
      <c r="EU398" s="58"/>
      <c r="EV398" s="58"/>
      <c r="EW398" s="58"/>
      <c r="EX398" s="58"/>
      <c r="EY398" s="58"/>
      <c r="EZ398" s="58"/>
      <c r="FA398" s="58"/>
      <c r="FB398" s="58"/>
      <c r="FC398" s="58"/>
      <c r="FD398" s="58"/>
      <c r="FE398" s="58"/>
      <c r="FF398" s="58"/>
      <c r="FG398" s="58"/>
      <c r="FH398" s="58"/>
      <c r="FI398" s="58"/>
      <c r="FJ398" s="58"/>
      <c r="FK398" s="58"/>
      <c r="FL398" s="58"/>
      <c r="FM398" s="58"/>
      <c r="FN398" s="58"/>
      <c r="FO398" s="58"/>
      <c r="FP398" s="58"/>
      <c r="FQ398" s="58"/>
      <c r="FR398" s="58"/>
      <c r="FS398" s="58"/>
      <c r="FT398" s="58"/>
      <c r="FU398" s="58"/>
      <c r="FV398" s="58"/>
      <c r="FW398" s="58"/>
      <c r="FX398" s="58"/>
      <c r="FY398" s="58"/>
      <c r="FZ398" s="58"/>
      <c r="GA398" s="58"/>
      <c r="GB398" s="58"/>
      <c r="GC398" s="58"/>
      <c r="GD398" s="58"/>
      <c r="GE398" s="58"/>
      <c r="GF398" s="58"/>
      <c r="GG398" s="58"/>
      <c r="GH398" s="58"/>
      <c r="GI398" s="58"/>
      <c r="GJ398" s="58"/>
      <c r="GK398" s="58"/>
      <c r="GL398" s="58"/>
      <c r="GM398" s="58"/>
      <c r="GN398" s="58"/>
      <c r="GO398" s="58"/>
      <c r="GP398" s="58"/>
      <c r="GQ398" s="58"/>
      <c r="GR398" s="58"/>
      <c r="GS398" s="58"/>
      <c r="GT398" s="58"/>
      <c r="GU398" s="58"/>
      <c r="GV398" s="58"/>
      <c r="GW398" s="58"/>
      <c r="GX398" s="58"/>
      <c r="GY398" s="58"/>
      <c r="GZ398" s="58"/>
      <c r="HA398" s="58"/>
      <c r="HB398" s="58"/>
      <c r="HC398" s="58"/>
      <c r="HD398" s="58"/>
      <c r="HE398" s="58"/>
      <c r="HF398" s="58"/>
      <c r="HG398" s="58"/>
      <c r="HH398" s="58"/>
      <c r="HI398" s="58"/>
      <c r="HJ398" s="58"/>
      <c r="HK398" s="58"/>
      <c r="HL398" s="58"/>
      <c r="HM398" s="58"/>
      <c r="HN398" s="58"/>
      <c r="HO398" s="58"/>
      <c r="HP398" s="58"/>
      <c r="HQ398" s="58"/>
      <c r="HR398" s="58"/>
      <c r="HS398" s="58"/>
      <c r="HT398" s="58"/>
      <c r="HU398" s="58"/>
      <c r="HV398" s="58"/>
      <c r="HW398" s="58"/>
      <c r="HX398" s="58"/>
      <c r="HY398" s="58"/>
      <c r="HZ398" s="58"/>
      <c r="IA398" s="58"/>
      <c r="IB398" s="58"/>
      <c r="IC398" s="58"/>
      <c r="ID398" s="58"/>
      <c r="IE398" s="58"/>
      <c r="IF398" s="58"/>
      <c r="IG398" s="58"/>
      <c r="IH398" s="58"/>
      <c r="II398" s="58"/>
      <c r="IJ398" s="58"/>
    </row>
    <row r="399" spans="1:244" s="76" customFormat="1" x14ac:dyDescent="0.25">
      <c r="A399" s="55"/>
      <c r="B399" s="58"/>
      <c r="C399" s="59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8"/>
      <c r="DT399" s="58"/>
      <c r="DU399" s="58"/>
      <c r="DV399" s="58"/>
      <c r="DW399" s="58"/>
      <c r="DX399" s="58"/>
      <c r="DY399" s="58"/>
      <c r="DZ399" s="58"/>
      <c r="EA399" s="58"/>
      <c r="EB399" s="58"/>
      <c r="EC399" s="58"/>
      <c r="ED399" s="58"/>
      <c r="EE399" s="58"/>
      <c r="EF399" s="58"/>
      <c r="EG399" s="58"/>
      <c r="EH399" s="58"/>
      <c r="EI399" s="58"/>
      <c r="EJ399" s="58"/>
      <c r="EK399" s="58"/>
      <c r="EL399" s="58"/>
      <c r="EM399" s="58"/>
      <c r="EN399" s="58"/>
      <c r="EO399" s="58"/>
      <c r="EP399" s="58"/>
      <c r="EQ399" s="58"/>
      <c r="ER399" s="58"/>
      <c r="ES399" s="58"/>
      <c r="ET399" s="58"/>
      <c r="EU399" s="58"/>
      <c r="EV399" s="58"/>
      <c r="EW399" s="58"/>
      <c r="EX399" s="58"/>
      <c r="EY399" s="58"/>
      <c r="EZ399" s="58"/>
      <c r="FA399" s="58"/>
      <c r="FB399" s="58"/>
      <c r="FC399" s="58"/>
      <c r="FD399" s="58"/>
      <c r="FE399" s="58"/>
      <c r="FF399" s="58"/>
      <c r="FG399" s="58"/>
      <c r="FH399" s="58"/>
      <c r="FI399" s="58"/>
      <c r="FJ399" s="58"/>
      <c r="FK399" s="58"/>
      <c r="FL399" s="58"/>
      <c r="FM399" s="58"/>
      <c r="FN399" s="58"/>
      <c r="FO399" s="58"/>
      <c r="FP399" s="58"/>
      <c r="FQ399" s="58"/>
      <c r="FR399" s="58"/>
      <c r="FS399" s="58"/>
      <c r="FT399" s="58"/>
      <c r="FU399" s="58"/>
      <c r="FV399" s="58"/>
      <c r="FW399" s="58"/>
      <c r="FX399" s="58"/>
      <c r="FY399" s="58"/>
      <c r="FZ399" s="58"/>
      <c r="GA399" s="58"/>
      <c r="GB399" s="58"/>
      <c r="GC399" s="58"/>
      <c r="GD399" s="58"/>
      <c r="GE399" s="58"/>
      <c r="GF399" s="58"/>
      <c r="GG399" s="58"/>
      <c r="GH399" s="58"/>
      <c r="GI399" s="58"/>
      <c r="GJ399" s="58"/>
      <c r="GK399" s="58"/>
      <c r="GL399" s="58"/>
      <c r="GM399" s="58"/>
      <c r="GN399" s="58"/>
      <c r="GO399" s="58"/>
      <c r="GP399" s="58"/>
      <c r="GQ399" s="58"/>
      <c r="GR399" s="58"/>
      <c r="GS399" s="58"/>
      <c r="GT399" s="58"/>
      <c r="GU399" s="58"/>
      <c r="GV399" s="58"/>
      <c r="GW399" s="58"/>
      <c r="GX399" s="58"/>
      <c r="GY399" s="58"/>
      <c r="GZ399" s="58"/>
      <c r="HA399" s="58"/>
      <c r="HB399" s="58"/>
      <c r="HC399" s="58"/>
      <c r="HD399" s="58"/>
      <c r="HE399" s="58"/>
      <c r="HF399" s="58"/>
      <c r="HG399" s="58"/>
      <c r="HH399" s="58"/>
      <c r="HI399" s="58"/>
      <c r="HJ399" s="58"/>
      <c r="HK399" s="58"/>
      <c r="HL399" s="58"/>
      <c r="HM399" s="58"/>
      <c r="HN399" s="58"/>
      <c r="HO399" s="58"/>
      <c r="HP399" s="58"/>
      <c r="HQ399" s="58"/>
      <c r="HR399" s="58"/>
      <c r="HS399" s="58"/>
      <c r="HT399" s="58"/>
      <c r="HU399" s="58"/>
      <c r="HV399" s="58"/>
      <c r="HW399" s="58"/>
      <c r="HX399" s="58"/>
      <c r="HY399" s="58"/>
      <c r="HZ399" s="58"/>
      <c r="IA399" s="58"/>
      <c r="IB399" s="58"/>
      <c r="IC399" s="58"/>
      <c r="ID399" s="58"/>
      <c r="IE399" s="58"/>
      <c r="IF399" s="58"/>
      <c r="IG399" s="58"/>
      <c r="IH399" s="58"/>
      <c r="II399" s="58"/>
      <c r="IJ399" s="58"/>
    </row>
    <row r="400" spans="1:244" s="76" customFormat="1" x14ac:dyDescent="0.25">
      <c r="A400" s="55"/>
      <c r="B400" s="58"/>
      <c r="C400" s="59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  <c r="DL400" s="58"/>
      <c r="DM400" s="58"/>
      <c r="DN400" s="58"/>
      <c r="DO400" s="58"/>
      <c r="DP400" s="58"/>
      <c r="DQ400" s="58"/>
      <c r="DR400" s="58"/>
      <c r="DS400" s="58"/>
      <c r="DT400" s="58"/>
      <c r="DU400" s="58"/>
      <c r="DV400" s="58"/>
      <c r="DW400" s="58"/>
      <c r="DX400" s="58"/>
      <c r="DY400" s="58"/>
      <c r="DZ400" s="58"/>
      <c r="EA400" s="58"/>
      <c r="EB400" s="58"/>
      <c r="EC400" s="58"/>
      <c r="ED400" s="58"/>
      <c r="EE400" s="58"/>
      <c r="EF400" s="58"/>
      <c r="EG400" s="58"/>
      <c r="EH400" s="58"/>
      <c r="EI400" s="58"/>
      <c r="EJ400" s="58"/>
      <c r="EK400" s="58"/>
      <c r="EL400" s="58"/>
      <c r="EM400" s="58"/>
      <c r="EN400" s="58"/>
      <c r="EO400" s="58"/>
      <c r="EP400" s="58"/>
      <c r="EQ400" s="58"/>
      <c r="ER400" s="58"/>
      <c r="ES400" s="58"/>
      <c r="ET400" s="58"/>
      <c r="EU400" s="58"/>
      <c r="EV400" s="58"/>
      <c r="EW400" s="58"/>
      <c r="EX400" s="58"/>
      <c r="EY400" s="58"/>
      <c r="EZ400" s="58"/>
      <c r="FA400" s="58"/>
      <c r="FB400" s="58"/>
      <c r="FC400" s="58"/>
      <c r="FD400" s="58"/>
      <c r="FE400" s="58"/>
      <c r="FF400" s="58"/>
      <c r="FG400" s="58"/>
      <c r="FH400" s="58"/>
      <c r="FI400" s="58"/>
      <c r="FJ400" s="58"/>
      <c r="FK400" s="58"/>
      <c r="FL400" s="58"/>
      <c r="FM400" s="58"/>
      <c r="FN400" s="58"/>
      <c r="FO400" s="58"/>
      <c r="FP400" s="58"/>
      <c r="FQ400" s="58"/>
      <c r="FR400" s="58"/>
      <c r="FS400" s="58"/>
      <c r="FT400" s="58"/>
      <c r="FU400" s="58"/>
      <c r="FV400" s="58"/>
      <c r="FW400" s="58"/>
      <c r="FX400" s="58"/>
      <c r="FY400" s="58"/>
      <c r="FZ400" s="58"/>
      <c r="GA400" s="58"/>
      <c r="GB400" s="58"/>
      <c r="GC400" s="58"/>
      <c r="GD400" s="58"/>
      <c r="GE400" s="58"/>
      <c r="GF400" s="58"/>
      <c r="GG400" s="58"/>
      <c r="GH400" s="58"/>
      <c r="GI400" s="58"/>
      <c r="GJ400" s="58"/>
      <c r="GK400" s="58"/>
      <c r="GL400" s="58"/>
      <c r="GM400" s="58"/>
      <c r="GN400" s="58"/>
      <c r="GO400" s="58"/>
      <c r="GP400" s="58"/>
      <c r="GQ400" s="58"/>
      <c r="GR400" s="58"/>
      <c r="GS400" s="58"/>
      <c r="GT400" s="58"/>
      <c r="GU400" s="58"/>
      <c r="GV400" s="58"/>
      <c r="GW400" s="58"/>
      <c r="GX400" s="58"/>
      <c r="GY400" s="58"/>
      <c r="GZ400" s="58"/>
      <c r="HA400" s="58"/>
      <c r="HB400" s="58"/>
      <c r="HC400" s="58"/>
      <c r="HD400" s="58"/>
      <c r="HE400" s="58"/>
      <c r="HF400" s="58"/>
      <c r="HG400" s="58"/>
      <c r="HH400" s="58"/>
      <c r="HI400" s="58"/>
      <c r="HJ400" s="58"/>
      <c r="HK400" s="58"/>
      <c r="HL400" s="58"/>
      <c r="HM400" s="58"/>
      <c r="HN400" s="58"/>
      <c r="HO400" s="58"/>
      <c r="HP400" s="58"/>
      <c r="HQ400" s="58"/>
      <c r="HR400" s="58"/>
      <c r="HS400" s="58"/>
      <c r="HT400" s="58"/>
      <c r="HU400" s="58"/>
      <c r="HV400" s="58"/>
      <c r="HW400" s="58"/>
      <c r="HX400" s="58"/>
      <c r="HY400" s="58"/>
      <c r="HZ400" s="58"/>
      <c r="IA400" s="58"/>
      <c r="IB400" s="58"/>
      <c r="IC400" s="58"/>
      <c r="ID400" s="58"/>
      <c r="IE400" s="58"/>
      <c r="IF400" s="58"/>
      <c r="IG400" s="58"/>
      <c r="IH400" s="58"/>
      <c r="II400" s="58"/>
      <c r="IJ400" s="58"/>
    </row>
    <row r="401" spans="1:244" s="76" customFormat="1" x14ac:dyDescent="0.25">
      <c r="A401" s="55"/>
      <c r="B401" s="58"/>
      <c r="C401" s="59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  <c r="DL401" s="58"/>
      <c r="DM401" s="58"/>
      <c r="DN401" s="58"/>
      <c r="DO401" s="58"/>
      <c r="DP401" s="58"/>
      <c r="DQ401" s="58"/>
      <c r="DR401" s="58"/>
      <c r="DS401" s="58"/>
      <c r="DT401" s="58"/>
      <c r="DU401" s="58"/>
      <c r="DV401" s="58"/>
      <c r="DW401" s="58"/>
      <c r="DX401" s="58"/>
      <c r="DY401" s="58"/>
      <c r="DZ401" s="58"/>
      <c r="EA401" s="58"/>
      <c r="EB401" s="58"/>
      <c r="EC401" s="58"/>
      <c r="ED401" s="58"/>
      <c r="EE401" s="58"/>
      <c r="EF401" s="58"/>
      <c r="EG401" s="58"/>
      <c r="EH401" s="58"/>
      <c r="EI401" s="58"/>
      <c r="EJ401" s="58"/>
      <c r="EK401" s="58"/>
      <c r="EL401" s="58"/>
      <c r="EM401" s="58"/>
      <c r="EN401" s="58"/>
      <c r="EO401" s="58"/>
      <c r="EP401" s="58"/>
      <c r="EQ401" s="58"/>
      <c r="ER401" s="58"/>
      <c r="ES401" s="58"/>
      <c r="ET401" s="58"/>
      <c r="EU401" s="58"/>
      <c r="EV401" s="58"/>
      <c r="EW401" s="58"/>
      <c r="EX401" s="58"/>
      <c r="EY401" s="58"/>
      <c r="EZ401" s="58"/>
      <c r="FA401" s="58"/>
      <c r="FB401" s="58"/>
      <c r="FC401" s="58"/>
      <c r="FD401" s="58"/>
      <c r="FE401" s="58"/>
      <c r="FF401" s="58"/>
      <c r="FG401" s="58"/>
      <c r="FH401" s="58"/>
      <c r="FI401" s="58"/>
      <c r="FJ401" s="58"/>
      <c r="FK401" s="58"/>
      <c r="FL401" s="58"/>
      <c r="FM401" s="58"/>
      <c r="FN401" s="58"/>
      <c r="FO401" s="58"/>
      <c r="FP401" s="58"/>
      <c r="FQ401" s="58"/>
      <c r="FR401" s="58"/>
      <c r="FS401" s="58"/>
      <c r="FT401" s="58"/>
      <c r="FU401" s="58"/>
      <c r="FV401" s="58"/>
      <c r="FW401" s="58"/>
      <c r="FX401" s="58"/>
      <c r="FY401" s="58"/>
      <c r="FZ401" s="58"/>
      <c r="GA401" s="58"/>
      <c r="GB401" s="58"/>
      <c r="GC401" s="58"/>
      <c r="GD401" s="58"/>
      <c r="GE401" s="58"/>
      <c r="GF401" s="58"/>
      <c r="GG401" s="58"/>
      <c r="GH401" s="58"/>
      <c r="GI401" s="58"/>
      <c r="GJ401" s="58"/>
      <c r="GK401" s="58"/>
      <c r="GL401" s="58"/>
      <c r="GM401" s="58"/>
      <c r="GN401" s="58"/>
      <c r="GO401" s="58"/>
      <c r="GP401" s="58"/>
      <c r="GQ401" s="58"/>
      <c r="GR401" s="58"/>
      <c r="GS401" s="58"/>
      <c r="GT401" s="58"/>
      <c r="GU401" s="58"/>
      <c r="GV401" s="58"/>
      <c r="GW401" s="58"/>
      <c r="GX401" s="58"/>
      <c r="GY401" s="58"/>
      <c r="GZ401" s="58"/>
      <c r="HA401" s="58"/>
      <c r="HB401" s="58"/>
      <c r="HC401" s="58"/>
      <c r="HD401" s="58"/>
      <c r="HE401" s="58"/>
      <c r="HF401" s="58"/>
      <c r="HG401" s="58"/>
      <c r="HH401" s="58"/>
      <c r="HI401" s="58"/>
      <c r="HJ401" s="58"/>
      <c r="HK401" s="58"/>
      <c r="HL401" s="58"/>
      <c r="HM401" s="58"/>
      <c r="HN401" s="58"/>
      <c r="HO401" s="58"/>
      <c r="HP401" s="58"/>
      <c r="HQ401" s="58"/>
      <c r="HR401" s="58"/>
      <c r="HS401" s="58"/>
      <c r="HT401" s="58"/>
      <c r="HU401" s="58"/>
      <c r="HV401" s="58"/>
      <c r="HW401" s="58"/>
      <c r="HX401" s="58"/>
      <c r="HY401" s="58"/>
      <c r="HZ401" s="58"/>
      <c r="IA401" s="58"/>
      <c r="IB401" s="58"/>
      <c r="IC401" s="58"/>
      <c r="ID401" s="58"/>
      <c r="IE401" s="58"/>
      <c r="IF401" s="58"/>
      <c r="IG401" s="58"/>
      <c r="IH401" s="58"/>
      <c r="II401" s="58"/>
      <c r="IJ401" s="58"/>
    </row>
    <row r="402" spans="1:244" s="76" customFormat="1" x14ac:dyDescent="0.25">
      <c r="A402" s="55"/>
      <c r="B402" s="58"/>
      <c r="C402" s="59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  <c r="DL402" s="58"/>
      <c r="DM402" s="58"/>
      <c r="DN402" s="58"/>
      <c r="DO402" s="58"/>
      <c r="DP402" s="58"/>
      <c r="DQ402" s="58"/>
      <c r="DR402" s="58"/>
      <c r="DS402" s="58"/>
      <c r="DT402" s="58"/>
      <c r="DU402" s="58"/>
      <c r="DV402" s="58"/>
      <c r="DW402" s="58"/>
      <c r="DX402" s="58"/>
      <c r="DY402" s="58"/>
      <c r="DZ402" s="58"/>
      <c r="EA402" s="58"/>
      <c r="EB402" s="58"/>
      <c r="EC402" s="58"/>
      <c r="ED402" s="58"/>
      <c r="EE402" s="58"/>
      <c r="EF402" s="58"/>
      <c r="EG402" s="58"/>
      <c r="EH402" s="58"/>
      <c r="EI402" s="58"/>
      <c r="EJ402" s="58"/>
      <c r="EK402" s="58"/>
      <c r="EL402" s="58"/>
      <c r="EM402" s="58"/>
      <c r="EN402" s="58"/>
      <c r="EO402" s="58"/>
      <c r="EP402" s="58"/>
      <c r="EQ402" s="58"/>
      <c r="ER402" s="58"/>
      <c r="ES402" s="58"/>
      <c r="ET402" s="58"/>
      <c r="EU402" s="58"/>
      <c r="EV402" s="58"/>
      <c r="EW402" s="58"/>
      <c r="EX402" s="58"/>
      <c r="EY402" s="58"/>
      <c r="EZ402" s="58"/>
      <c r="FA402" s="58"/>
      <c r="FB402" s="58"/>
      <c r="FC402" s="58"/>
      <c r="FD402" s="58"/>
      <c r="FE402" s="58"/>
      <c r="FF402" s="58"/>
      <c r="FG402" s="58"/>
      <c r="FH402" s="58"/>
      <c r="FI402" s="58"/>
      <c r="FJ402" s="58"/>
      <c r="FK402" s="58"/>
      <c r="FL402" s="58"/>
      <c r="FM402" s="58"/>
      <c r="FN402" s="58"/>
      <c r="FO402" s="58"/>
      <c r="FP402" s="58"/>
      <c r="FQ402" s="58"/>
      <c r="FR402" s="58"/>
      <c r="FS402" s="58"/>
      <c r="FT402" s="58"/>
      <c r="FU402" s="58"/>
      <c r="FV402" s="58"/>
      <c r="FW402" s="58"/>
      <c r="FX402" s="58"/>
      <c r="FY402" s="58"/>
      <c r="FZ402" s="58"/>
      <c r="GA402" s="58"/>
      <c r="GB402" s="58"/>
      <c r="GC402" s="58"/>
      <c r="GD402" s="58"/>
      <c r="GE402" s="58"/>
      <c r="GF402" s="58"/>
      <c r="GG402" s="58"/>
      <c r="GH402" s="58"/>
      <c r="GI402" s="58"/>
      <c r="GJ402" s="58"/>
      <c r="GK402" s="58"/>
      <c r="GL402" s="58"/>
      <c r="GM402" s="58"/>
      <c r="GN402" s="58"/>
      <c r="GO402" s="58"/>
      <c r="GP402" s="58"/>
      <c r="GQ402" s="58"/>
      <c r="GR402" s="58"/>
      <c r="GS402" s="58"/>
      <c r="GT402" s="58"/>
      <c r="GU402" s="58"/>
      <c r="GV402" s="58"/>
      <c r="GW402" s="58"/>
      <c r="GX402" s="58"/>
      <c r="GY402" s="58"/>
      <c r="GZ402" s="58"/>
      <c r="HA402" s="58"/>
      <c r="HB402" s="58"/>
      <c r="HC402" s="58"/>
      <c r="HD402" s="58"/>
      <c r="HE402" s="58"/>
      <c r="HF402" s="58"/>
      <c r="HG402" s="58"/>
      <c r="HH402" s="58"/>
      <c r="HI402" s="58"/>
      <c r="HJ402" s="58"/>
      <c r="HK402" s="58"/>
      <c r="HL402" s="58"/>
      <c r="HM402" s="58"/>
      <c r="HN402" s="58"/>
      <c r="HO402" s="58"/>
      <c r="HP402" s="58"/>
      <c r="HQ402" s="58"/>
      <c r="HR402" s="58"/>
      <c r="HS402" s="58"/>
      <c r="HT402" s="58"/>
      <c r="HU402" s="58"/>
      <c r="HV402" s="58"/>
      <c r="HW402" s="58"/>
      <c r="HX402" s="58"/>
      <c r="HY402" s="58"/>
      <c r="HZ402" s="58"/>
      <c r="IA402" s="58"/>
      <c r="IB402" s="58"/>
      <c r="IC402" s="58"/>
      <c r="ID402" s="58"/>
      <c r="IE402" s="58"/>
      <c r="IF402" s="58"/>
      <c r="IG402" s="58"/>
      <c r="IH402" s="58"/>
      <c r="II402" s="58"/>
      <c r="IJ402" s="58"/>
    </row>
    <row r="403" spans="1:244" s="76" customFormat="1" x14ac:dyDescent="0.25">
      <c r="A403" s="55"/>
      <c r="B403" s="58"/>
      <c r="C403" s="59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  <c r="DL403" s="58"/>
      <c r="DM403" s="58"/>
      <c r="DN403" s="58"/>
      <c r="DO403" s="58"/>
      <c r="DP403" s="58"/>
      <c r="DQ403" s="58"/>
      <c r="DR403" s="58"/>
      <c r="DS403" s="58"/>
      <c r="DT403" s="58"/>
      <c r="DU403" s="58"/>
      <c r="DV403" s="58"/>
      <c r="DW403" s="58"/>
      <c r="DX403" s="58"/>
      <c r="DY403" s="58"/>
      <c r="DZ403" s="58"/>
      <c r="EA403" s="58"/>
      <c r="EB403" s="58"/>
      <c r="EC403" s="58"/>
      <c r="ED403" s="58"/>
      <c r="EE403" s="58"/>
      <c r="EF403" s="58"/>
      <c r="EG403" s="58"/>
      <c r="EH403" s="58"/>
      <c r="EI403" s="58"/>
      <c r="EJ403" s="58"/>
      <c r="EK403" s="58"/>
      <c r="EL403" s="58"/>
      <c r="EM403" s="58"/>
      <c r="EN403" s="58"/>
      <c r="EO403" s="58"/>
      <c r="EP403" s="58"/>
      <c r="EQ403" s="58"/>
      <c r="ER403" s="58"/>
      <c r="ES403" s="58"/>
      <c r="ET403" s="58"/>
      <c r="EU403" s="58"/>
      <c r="EV403" s="58"/>
      <c r="EW403" s="58"/>
      <c r="EX403" s="58"/>
      <c r="EY403" s="58"/>
      <c r="EZ403" s="58"/>
      <c r="FA403" s="58"/>
      <c r="FB403" s="58"/>
      <c r="FC403" s="58"/>
      <c r="FD403" s="58"/>
      <c r="FE403" s="58"/>
      <c r="FF403" s="58"/>
      <c r="FG403" s="58"/>
      <c r="FH403" s="58"/>
      <c r="FI403" s="58"/>
      <c r="FJ403" s="58"/>
      <c r="FK403" s="58"/>
      <c r="FL403" s="58"/>
      <c r="FM403" s="58"/>
      <c r="FN403" s="58"/>
      <c r="FO403" s="58"/>
      <c r="FP403" s="58"/>
      <c r="FQ403" s="58"/>
      <c r="FR403" s="58"/>
      <c r="FS403" s="58"/>
      <c r="FT403" s="58"/>
      <c r="FU403" s="58"/>
      <c r="FV403" s="58"/>
      <c r="FW403" s="58"/>
      <c r="FX403" s="58"/>
      <c r="FY403" s="58"/>
      <c r="FZ403" s="58"/>
      <c r="GA403" s="58"/>
      <c r="GB403" s="58"/>
      <c r="GC403" s="58"/>
      <c r="GD403" s="58"/>
      <c r="GE403" s="58"/>
      <c r="GF403" s="58"/>
      <c r="GG403" s="58"/>
      <c r="GH403" s="58"/>
      <c r="GI403" s="58"/>
      <c r="GJ403" s="58"/>
      <c r="GK403" s="58"/>
      <c r="GL403" s="58"/>
      <c r="GM403" s="58"/>
      <c r="GN403" s="58"/>
      <c r="GO403" s="58"/>
      <c r="GP403" s="58"/>
      <c r="GQ403" s="58"/>
      <c r="GR403" s="58"/>
      <c r="GS403" s="58"/>
      <c r="GT403" s="58"/>
      <c r="GU403" s="58"/>
      <c r="GV403" s="58"/>
      <c r="GW403" s="58"/>
      <c r="GX403" s="58"/>
      <c r="GY403" s="58"/>
      <c r="GZ403" s="58"/>
      <c r="HA403" s="58"/>
      <c r="HB403" s="58"/>
      <c r="HC403" s="58"/>
      <c r="HD403" s="58"/>
      <c r="HE403" s="58"/>
      <c r="HF403" s="58"/>
      <c r="HG403" s="58"/>
      <c r="HH403" s="58"/>
      <c r="HI403" s="58"/>
      <c r="HJ403" s="58"/>
      <c r="HK403" s="58"/>
      <c r="HL403" s="58"/>
      <c r="HM403" s="58"/>
      <c r="HN403" s="58"/>
      <c r="HO403" s="58"/>
      <c r="HP403" s="58"/>
      <c r="HQ403" s="58"/>
      <c r="HR403" s="58"/>
      <c r="HS403" s="58"/>
      <c r="HT403" s="58"/>
      <c r="HU403" s="58"/>
      <c r="HV403" s="58"/>
      <c r="HW403" s="58"/>
      <c r="HX403" s="58"/>
      <c r="HY403" s="58"/>
      <c r="HZ403" s="58"/>
      <c r="IA403" s="58"/>
      <c r="IB403" s="58"/>
      <c r="IC403" s="58"/>
      <c r="ID403" s="58"/>
      <c r="IE403" s="58"/>
      <c r="IF403" s="58"/>
      <c r="IG403" s="58"/>
      <c r="IH403" s="58"/>
      <c r="II403" s="58"/>
      <c r="IJ403" s="58"/>
    </row>
    <row r="404" spans="1:244" s="76" customFormat="1" x14ac:dyDescent="0.25">
      <c r="A404" s="55"/>
      <c r="B404" s="58"/>
      <c r="C404" s="59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  <c r="DL404" s="58"/>
      <c r="DM404" s="58"/>
      <c r="DN404" s="58"/>
      <c r="DO404" s="58"/>
      <c r="DP404" s="58"/>
      <c r="DQ404" s="58"/>
      <c r="DR404" s="58"/>
      <c r="DS404" s="58"/>
      <c r="DT404" s="58"/>
      <c r="DU404" s="58"/>
      <c r="DV404" s="58"/>
      <c r="DW404" s="58"/>
      <c r="DX404" s="58"/>
      <c r="DY404" s="58"/>
      <c r="DZ404" s="58"/>
      <c r="EA404" s="58"/>
      <c r="EB404" s="58"/>
      <c r="EC404" s="58"/>
      <c r="ED404" s="58"/>
      <c r="EE404" s="58"/>
      <c r="EF404" s="58"/>
      <c r="EG404" s="58"/>
      <c r="EH404" s="58"/>
      <c r="EI404" s="58"/>
      <c r="EJ404" s="58"/>
      <c r="EK404" s="58"/>
      <c r="EL404" s="58"/>
      <c r="EM404" s="58"/>
      <c r="EN404" s="58"/>
      <c r="EO404" s="58"/>
      <c r="EP404" s="58"/>
      <c r="EQ404" s="58"/>
      <c r="ER404" s="58"/>
      <c r="ES404" s="58"/>
      <c r="ET404" s="58"/>
      <c r="EU404" s="58"/>
      <c r="EV404" s="58"/>
      <c r="EW404" s="58"/>
      <c r="EX404" s="58"/>
      <c r="EY404" s="58"/>
      <c r="EZ404" s="58"/>
      <c r="FA404" s="58"/>
      <c r="FB404" s="58"/>
      <c r="FC404" s="58"/>
      <c r="FD404" s="58"/>
      <c r="FE404" s="58"/>
      <c r="FF404" s="58"/>
      <c r="FG404" s="58"/>
      <c r="FH404" s="58"/>
      <c r="FI404" s="58"/>
      <c r="FJ404" s="58"/>
      <c r="FK404" s="58"/>
      <c r="FL404" s="58"/>
      <c r="FM404" s="58"/>
      <c r="FN404" s="58"/>
      <c r="FO404" s="58"/>
      <c r="FP404" s="58"/>
      <c r="FQ404" s="58"/>
      <c r="FR404" s="58"/>
      <c r="FS404" s="58"/>
      <c r="FT404" s="58"/>
      <c r="FU404" s="58"/>
      <c r="FV404" s="58"/>
      <c r="FW404" s="58"/>
      <c r="FX404" s="58"/>
      <c r="FY404" s="58"/>
      <c r="FZ404" s="58"/>
      <c r="GA404" s="58"/>
      <c r="GB404" s="58"/>
      <c r="GC404" s="58"/>
      <c r="GD404" s="58"/>
      <c r="GE404" s="58"/>
      <c r="GF404" s="58"/>
      <c r="GG404" s="58"/>
      <c r="GH404" s="58"/>
      <c r="GI404" s="58"/>
      <c r="GJ404" s="58"/>
      <c r="GK404" s="58"/>
      <c r="GL404" s="58"/>
      <c r="GM404" s="58"/>
      <c r="GN404" s="58"/>
      <c r="GO404" s="58"/>
      <c r="GP404" s="58"/>
      <c r="GQ404" s="58"/>
      <c r="GR404" s="58"/>
      <c r="GS404" s="58"/>
      <c r="GT404" s="58"/>
      <c r="GU404" s="58"/>
      <c r="GV404" s="58"/>
      <c r="GW404" s="58"/>
      <c r="GX404" s="58"/>
      <c r="GY404" s="58"/>
      <c r="GZ404" s="58"/>
      <c r="HA404" s="58"/>
      <c r="HB404" s="58"/>
      <c r="HC404" s="58"/>
      <c r="HD404" s="58"/>
      <c r="HE404" s="58"/>
      <c r="HF404" s="58"/>
      <c r="HG404" s="58"/>
      <c r="HH404" s="58"/>
      <c r="HI404" s="58"/>
      <c r="HJ404" s="58"/>
      <c r="HK404" s="58"/>
      <c r="HL404" s="58"/>
      <c r="HM404" s="58"/>
      <c r="HN404" s="58"/>
      <c r="HO404" s="58"/>
      <c r="HP404" s="58"/>
      <c r="HQ404" s="58"/>
      <c r="HR404" s="58"/>
      <c r="HS404" s="58"/>
      <c r="HT404" s="58"/>
      <c r="HU404" s="58"/>
      <c r="HV404" s="58"/>
      <c r="HW404" s="58"/>
      <c r="HX404" s="58"/>
      <c r="HY404" s="58"/>
      <c r="HZ404" s="58"/>
      <c r="IA404" s="58"/>
      <c r="IB404" s="58"/>
      <c r="IC404" s="58"/>
      <c r="ID404" s="58"/>
      <c r="IE404" s="58"/>
      <c r="IF404" s="58"/>
      <c r="IG404" s="58"/>
      <c r="IH404" s="58"/>
      <c r="II404" s="58"/>
      <c r="IJ404" s="58"/>
    </row>
    <row r="405" spans="1:244" s="76" customFormat="1" x14ac:dyDescent="0.25">
      <c r="A405" s="55"/>
      <c r="B405" s="58"/>
      <c r="C405" s="59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/>
      <c r="DT405" s="58"/>
      <c r="DU405" s="58"/>
      <c r="DV405" s="58"/>
      <c r="DW405" s="58"/>
      <c r="DX405" s="58"/>
      <c r="DY405" s="58"/>
      <c r="DZ405" s="58"/>
      <c r="EA405" s="58"/>
      <c r="EB405" s="58"/>
      <c r="EC405" s="58"/>
      <c r="ED405" s="58"/>
      <c r="EE405" s="58"/>
      <c r="EF405" s="58"/>
      <c r="EG405" s="58"/>
      <c r="EH405" s="58"/>
      <c r="EI405" s="58"/>
      <c r="EJ405" s="58"/>
      <c r="EK405" s="58"/>
      <c r="EL405" s="58"/>
      <c r="EM405" s="58"/>
      <c r="EN405" s="58"/>
      <c r="EO405" s="58"/>
      <c r="EP405" s="58"/>
      <c r="EQ405" s="58"/>
      <c r="ER405" s="58"/>
      <c r="ES405" s="58"/>
      <c r="ET405" s="58"/>
      <c r="EU405" s="58"/>
      <c r="EV405" s="58"/>
      <c r="EW405" s="58"/>
      <c r="EX405" s="58"/>
      <c r="EY405" s="58"/>
      <c r="EZ405" s="58"/>
      <c r="FA405" s="58"/>
      <c r="FB405" s="58"/>
      <c r="FC405" s="58"/>
      <c r="FD405" s="58"/>
      <c r="FE405" s="58"/>
      <c r="FF405" s="58"/>
      <c r="FG405" s="58"/>
      <c r="FH405" s="58"/>
      <c r="FI405" s="58"/>
      <c r="FJ405" s="58"/>
      <c r="FK405" s="58"/>
      <c r="FL405" s="58"/>
      <c r="FM405" s="58"/>
      <c r="FN405" s="58"/>
      <c r="FO405" s="58"/>
      <c r="FP405" s="58"/>
      <c r="FQ405" s="58"/>
      <c r="FR405" s="58"/>
      <c r="FS405" s="58"/>
      <c r="FT405" s="58"/>
      <c r="FU405" s="58"/>
      <c r="FV405" s="58"/>
      <c r="FW405" s="58"/>
      <c r="FX405" s="58"/>
      <c r="FY405" s="58"/>
      <c r="FZ405" s="58"/>
      <c r="GA405" s="58"/>
      <c r="GB405" s="58"/>
      <c r="GC405" s="58"/>
      <c r="GD405" s="58"/>
      <c r="GE405" s="58"/>
      <c r="GF405" s="58"/>
      <c r="GG405" s="58"/>
      <c r="GH405" s="58"/>
      <c r="GI405" s="58"/>
      <c r="GJ405" s="58"/>
      <c r="GK405" s="58"/>
      <c r="GL405" s="58"/>
      <c r="GM405" s="58"/>
      <c r="GN405" s="58"/>
      <c r="GO405" s="58"/>
      <c r="GP405" s="58"/>
      <c r="GQ405" s="58"/>
      <c r="GR405" s="58"/>
      <c r="GS405" s="58"/>
      <c r="GT405" s="58"/>
      <c r="GU405" s="58"/>
      <c r="GV405" s="58"/>
      <c r="GW405" s="58"/>
      <c r="GX405" s="58"/>
      <c r="GY405" s="58"/>
      <c r="GZ405" s="58"/>
      <c r="HA405" s="58"/>
      <c r="HB405" s="58"/>
      <c r="HC405" s="58"/>
      <c r="HD405" s="58"/>
      <c r="HE405" s="58"/>
      <c r="HF405" s="58"/>
      <c r="HG405" s="58"/>
      <c r="HH405" s="58"/>
      <c r="HI405" s="58"/>
      <c r="HJ405" s="58"/>
      <c r="HK405" s="58"/>
      <c r="HL405" s="58"/>
      <c r="HM405" s="58"/>
      <c r="HN405" s="58"/>
      <c r="HO405" s="58"/>
      <c r="HP405" s="58"/>
      <c r="HQ405" s="58"/>
      <c r="HR405" s="58"/>
      <c r="HS405" s="58"/>
      <c r="HT405" s="58"/>
      <c r="HU405" s="58"/>
      <c r="HV405" s="58"/>
      <c r="HW405" s="58"/>
      <c r="HX405" s="58"/>
      <c r="HY405" s="58"/>
      <c r="HZ405" s="58"/>
      <c r="IA405" s="58"/>
      <c r="IB405" s="58"/>
      <c r="IC405" s="58"/>
      <c r="ID405" s="58"/>
      <c r="IE405" s="58"/>
      <c r="IF405" s="58"/>
      <c r="IG405" s="58"/>
      <c r="IH405" s="58"/>
      <c r="II405" s="58"/>
      <c r="IJ405" s="58"/>
    </row>
    <row r="406" spans="1:244" s="76" customFormat="1" x14ac:dyDescent="0.25">
      <c r="A406" s="55"/>
      <c r="B406" s="58"/>
      <c r="C406" s="59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  <c r="DL406" s="58"/>
      <c r="DM406" s="58"/>
      <c r="DN406" s="58"/>
      <c r="DO406" s="58"/>
      <c r="DP406" s="58"/>
      <c r="DQ406" s="58"/>
      <c r="DR406" s="58"/>
      <c r="DS406" s="58"/>
      <c r="DT406" s="58"/>
      <c r="DU406" s="58"/>
      <c r="DV406" s="58"/>
      <c r="DW406" s="58"/>
      <c r="DX406" s="58"/>
      <c r="DY406" s="58"/>
      <c r="DZ406" s="58"/>
      <c r="EA406" s="58"/>
      <c r="EB406" s="58"/>
      <c r="EC406" s="58"/>
      <c r="ED406" s="58"/>
      <c r="EE406" s="58"/>
      <c r="EF406" s="58"/>
      <c r="EG406" s="58"/>
      <c r="EH406" s="58"/>
      <c r="EI406" s="58"/>
      <c r="EJ406" s="58"/>
      <c r="EK406" s="58"/>
      <c r="EL406" s="58"/>
      <c r="EM406" s="58"/>
      <c r="EN406" s="58"/>
      <c r="EO406" s="58"/>
      <c r="EP406" s="58"/>
      <c r="EQ406" s="58"/>
      <c r="ER406" s="58"/>
      <c r="ES406" s="58"/>
      <c r="ET406" s="58"/>
      <c r="EU406" s="58"/>
      <c r="EV406" s="58"/>
      <c r="EW406" s="58"/>
      <c r="EX406" s="58"/>
      <c r="EY406" s="58"/>
      <c r="EZ406" s="58"/>
      <c r="FA406" s="58"/>
      <c r="FB406" s="58"/>
      <c r="FC406" s="58"/>
      <c r="FD406" s="58"/>
      <c r="FE406" s="58"/>
      <c r="FF406" s="58"/>
      <c r="FG406" s="58"/>
      <c r="FH406" s="58"/>
      <c r="FI406" s="58"/>
      <c r="FJ406" s="58"/>
      <c r="FK406" s="58"/>
      <c r="FL406" s="58"/>
      <c r="FM406" s="58"/>
      <c r="FN406" s="58"/>
      <c r="FO406" s="58"/>
      <c r="FP406" s="58"/>
      <c r="FQ406" s="58"/>
      <c r="FR406" s="58"/>
      <c r="FS406" s="58"/>
      <c r="FT406" s="58"/>
      <c r="FU406" s="58"/>
      <c r="FV406" s="58"/>
      <c r="FW406" s="58"/>
      <c r="FX406" s="58"/>
      <c r="FY406" s="58"/>
      <c r="FZ406" s="58"/>
      <c r="GA406" s="58"/>
      <c r="GB406" s="58"/>
      <c r="GC406" s="58"/>
      <c r="GD406" s="58"/>
      <c r="GE406" s="58"/>
      <c r="GF406" s="58"/>
      <c r="GG406" s="58"/>
      <c r="GH406" s="58"/>
      <c r="GI406" s="58"/>
      <c r="GJ406" s="58"/>
      <c r="GK406" s="58"/>
      <c r="GL406" s="58"/>
      <c r="GM406" s="58"/>
      <c r="GN406" s="58"/>
      <c r="GO406" s="58"/>
      <c r="GP406" s="58"/>
      <c r="GQ406" s="58"/>
      <c r="GR406" s="58"/>
      <c r="GS406" s="58"/>
      <c r="GT406" s="58"/>
      <c r="GU406" s="58"/>
      <c r="GV406" s="58"/>
      <c r="GW406" s="58"/>
      <c r="GX406" s="58"/>
      <c r="GY406" s="58"/>
      <c r="GZ406" s="58"/>
      <c r="HA406" s="58"/>
      <c r="HB406" s="58"/>
      <c r="HC406" s="58"/>
      <c r="HD406" s="58"/>
      <c r="HE406" s="58"/>
      <c r="HF406" s="58"/>
      <c r="HG406" s="58"/>
      <c r="HH406" s="58"/>
      <c r="HI406" s="58"/>
      <c r="HJ406" s="58"/>
      <c r="HK406" s="58"/>
      <c r="HL406" s="58"/>
      <c r="HM406" s="58"/>
      <c r="HN406" s="58"/>
      <c r="HO406" s="58"/>
      <c r="HP406" s="58"/>
      <c r="HQ406" s="58"/>
      <c r="HR406" s="58"/>
      <c r="HS406" s="58"/>
      <c r="HT406" s="58"/>
      <c r="HU406" s="58"/>
      <c r="HV406" s="58"/>
      <c r="HW406" s="58"/>
      <c r="HX406" s="58"/>
      <c r="HY406" s="58"/>
      <c r="HZ406" s="58"/>
      <c r="IA406" s="58"/>
      <c r="IB406" s="58"/>
      <c r="IC406" s="58"/>
      <c r="ID406" s="58"/>
      <c r="IE406" s="58"/>
      <c r="IF406" s="58"/>
      <c r="IG406" s="58"/>
      <c r="IH406" s="58"/>
      <c r="II406" s="58"/>
      <c r="IJ406" s="58"/>
    </row>
    <row r="407" spans="1:244" s="76" customFormat="1" x14ac:dyDescent="0.25">
      <c r="A407" s="55"/>
      <c r="B407" s="58"/>
      <c r="C407" s="59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  <c r="DL407" s="58"/>
      <c r="DM407" s="58"/>
      <c r="DN407" s="58"/>
      <c r="DO407" s="58"/>
      <c r="DP407" s="58"/>
      <c r="DQ407" s="58"/>
      <c r="DR407" s="58"/>
      <c r="DS407" s="58"/>
      <c r="DT407" s="58"/>
      <c r="DU407" s="58"/>
      <c r="DV407" s="58"/>
      <c r="DW407" s="58"/>
      <c r="DX407" s="58"/>
      <c r="DY407" s="58"/>
      <c r="DZ407" s="58"/>
      <c r="EA407" s="58"/>
      <c r="EB407" s="58"/>
      <c r="EC407" s="58"/>
      <c r="ED407" s="58"/>
      <c r="EE407" s="58"/>
      <c r="EF407" s="58"/>
      <c r="EG407" s="58"/>
      <c r="EH407" s="58"/>
      <c r="EI407" s="58"/>
      <c r="EJ407" s="58"/>
      <c r="EK407" s="58"/>
      <c r="EL407" s="58"/>
      <c r="EM407" s="58"/>
      <c r="EN407" s="58"/>
      <c r="EO407" s="58"/>
      <c r="EP407" s="58"/>
      <c r="EQ407" s="58"/>
      <c r="ER407" s="58"/>
      <c r="ES407" s="58"/>
      <c r="ET407" s="58"/>
      <c r="EU407" s="58"/>
      <c r="EV407" s="58"/>
      <c r="EW407" s="58"/>
      <c r="EX407" s="58"/>
      <c r="EY407" s="58"/>
      <c r="EZ407" s="58"/>
      <c r="FA407" s="58"/>
      <c r="FB407" s="58"/>
      <c r="FC407" s="58"/>
      <c r="FD407" s="58"/>
      <c r="FE407" s="58"/>
      <c r="FF407" s="58"/>
      <c r="FG407" s="58"/>
      <c r="FH407" s="58"/>
      <c r="FI407" s="58"/>
      <c r="FJ407" s="58"/>
      <c r="FK407" s="58"/>
      <c r="FL407" s="58"/>
      <c r="FM407" s="58"/>
      <c r="FN407" s="58"/>
      <c r="FO407" s="58"/>
      <c r="FP407" s="58"/>
      <c r="FQ407" s="58"/>
      <c r="FR407" s="58"/>
      <c r="FS407" s="58"/>
      <c r="FT407" s="58"/>
      <c r="FU407" s="58"/>
      <c r="FV407" s="58"/>
      <c r="FW407" s="58"/>
      <c r="FX407" s="58"/>
      <c r="FY407" s="58"/>
      <c r="FZ407" s="58"/>
      <c r="GA407" s="58"/>
      <c r="GB407" s="58"/>
      <c r="GC407" s="58"/>
      <c r="GD407" s="58"/>
      <c r="GE407" s="58"/>
      <c r="GF407" s="58"/>
      <c r="GG407" s="58"/>
      <c r="GH407" s="58"/>
      <c r="GI407" s="58"/>
      <c r="GJ407" s="58"/>
      <c r="GK407" s="58"/>
      <c r="GL407" s="58"/>
      <c r="GM407" s="58"/>
      <c r="GN407" s="58"/>
      <c r="GO407" s="58"/>
      <c r="GP407" s="58"/>
      <c r="GQ407" s="58"/>
      <c r="GR407" s="58"/>
      <c r="GS407" s="58"/>
      <c r="GT407" s="58"/>
      <c r="GU407" s="58"/>
      <c r="GV407" s="58"/>
      <c r="GW407" s="58"/>
      <c r="GX407" s="58"/>
      <c r="GY407" s="58"/>
      <c r="GZ407" s="58"/>
      <c r="HA407" s="58"/>
      <c r="HB407" s="58"/>
      <c r="HC407" s="58"/>
      <c r="HD407" s="58"/>
      <c r="HE407" s="58"/>
      <c r="HF407" s="58"/>
      <c r="HG407" s="58"/>
      <c r="HH407" s="58"/>
      <c r="HI407" s="58"/>
      <c r="HJ407" s="58"/>
      <c r="HK407" s="58"/>
      <c r="HL407" s="58"/>
      <c r="HM407" s="58"/>
      <c r="HN407" s="58"/>
      <c r="HO407" s="58"/>
      <c r="HP407" s="58"/>
      <c r="HQ407" s="58"/>
      <c r="HR407" s="58"/>
      <c r="HS407" s="58"/>
      <c r="HT407" s="58"/>
      <c r="HU407" s="58"/>
      <c r="HV407" s="58"/>
      <c r="HW407" s="58"/>
      <c r="HX407" s="58"/>
      <c r="HY407" s="58"/>
      <c r="HZ407" s="58"/>
      <c r="IA407" s="58"/>
      <c r="IB407" s="58"/>
      <c r="IC407" s="58"/>
      <c r="ID407" s="58"/>
      <c r="IE407" s="58"/>
      <c r="IF407" s="58"/>
      <c r="IG407" s="58"/>
      <c r="IH407" s="58"/>
      <c r="II407" s="58"/>
      <c r="IJ407" s="58"/>
    </row>
    <row r="408" spans="1:244" s="76" customFormat="1" x14ac:dyDescent="0.25">
      <c r="A408" s="55"/>
      <c r="B408" s="58"/>
      <c r="C408" s="59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  <c r="DL408" s="58"/>
      <c r="DM408" s="58"/>
      <c r="DN408" s="58"/>
      <c r="DO408" s="58"/>
      <c r="DP408" s="58"/>
      <c r="DQ408" s="58"/>
      <c r="DR408" s="58"/>
      <c r="DS408" s="58"/>
      <c r="DT408" s="58"/>
      <c r="DU408" s="58"/>
      <c r="DV408" s="58"/>
      <c r="DW408" s="58"/>
      <c r="DX408" s="58"/>
      <c r="DY408" s="58"/>
      <c r="DZ408" s="58"/>
      <c r="EA408" s="58"/>
      <c r="EB408" s="58"/>
      <c r="EC408" s="58"/>
      <c r="ED408" s="58"/>
      <c r="EE408" s="58"/>
      <c r="EF408" s="58"/>
      <c r="EG408" s="58"/>
      <c r="EH408" s="58"/>
      <c r="EI408" s="58"/>
      <c r="EJ408" s="58"/>
      <c r="EK408" s="58"/>
      <c r="EL408" s="58"/>
      <c r="EM408" s="58"/>
      <c r="EN408" s="58"/>
      <c r="EO408" s="58"/>
      <c r="EP408" s="58"/>
      <c r="EQ408" s="58"/>
      <c r="ER408" s="58"/>
      <c r="ES408" s="58"/>
      <c r="ET408" s="58"/>
      <c r="EU408" s="58"/>
      <c r="EV408" s="58"/>
      <c r="EW408" s="58"/>
      <c r="EX408" s="58"/>
      <c r="EY408" s="58"/>
      <c r="EZ408" s="58"/>
      <c r="FA408" s="58"/>
      <c r="FB408" s="58"/>
      <c r="FC408" s="58"/>
      <c r="FD408" s="58"/>
      <c r="FE408" s="58"/>
      <c r="FF408" s="58"/>
      <c r="FG408" s="58"/>
      <c r="FH408" s="58"/>
      <c r="FI408" s="58"/>
      <c r="FJ408" s="58"/>
      <c r="FK408" s="58"/>
      <c r="FL408" s="58"/>
      <c r="FM408" s="58"/>
      <c r="FN408" s="58"/>
      <c r="FO408" s="58"/>
      <c r="FP408" s="58"/>
      <c r="FQ408" s="58"/>
      <c r="FR408" s="58"/>
      <c r="FS408" s="58"/>
      <c r="FT408" s="58"/>
      <c r="FU408" s="58"/>
      <c r="FV408" s="58"/>
      <c r="FW408" s="58"/>
      <c r="FX408" s="58"/>
      <c r="FY408" s="58"/>
      <c r="FZ408" s="58"/>
      <c r="GA408" s="58"/>
      <c r="GB408" s="58"/>
      <c r="GC408" s="58"/>
      <c r="GD408" s="58"/>
      <c r="GE408" s="58"/>
      <c r="GF408" s="58"/>
      <c r="GG408" s="58"/>
      <c r="GH408" s="58"/>
      <c r="GI408" s="58"/>
      <c r="GJ408" s="58"/>
      <c r="GK408" s="58"/>
      <c r="GL408" s="58"/>
      <c r="GM408" s="58"/>
      <c r="GN408" s="58"/>
      <c r="GO408" s="58"/>
      <c r="GP408" s="58"/>
      <c r="GQ408" s="58"/>
      <c r="GR408" s="58"/>
      <c r="GS408" s="58"/>
      <c r="GT408" s="58"/>
      <c r="GU408" s="58"/>
      <c r="GV408" s="58"/>
      <c r="GW408" s="58"/>
      <c r="GX408" s="58"/>
      <c r="GY408" s="58"/>
      <c r="GZ408" s="58"/>
      <c r="HA408" s="58"/>
      <c r="HB408" s="58"/>
      <c r="HC408" s="58"/>
      <c r="HD408" s="58"/>
      <c r="HE408" s="58"/>
      <c r="HF408" s="58"/>
      <c r="HG408" s="58"/>
      <c r="HH408" s="58"/>
      <c r="HI408" s="58"/>
      <c r="HJ408" s="58"/>
      <c r="HK408" s="58"/>
      <c r="HL408" s="58"/>
      <c r="HM408" s="58"/>
      <c r="HN408" s="58"/>
      <c r="HO408" s="58"/>
      <c r="HP408" s="58"/>
      <c r="HQ408" s="58"/>
      <c r="HR408" s="58"/>
      <c r="HS408" s="58"/>
      <c r="HT408" s="58"/>
      <c r="HU408" s="58"/>
      <c r="HV408" s="58"/>
      <c r="HW408" s="58"/>
      <c r="HX408" s="58"/>
      <c r="HY408" s="58"/>
      <c r="HZ408" s="58"/>
      <c r="IA408" s="58"/>
      <c r="IB408" s="58"/>
      <c r="IC408" s="58"/>
      <c r="ID408" s="58"/>
      <c r="IE408" s="58"/>
      <c r="IF408" s="58"/>
      <c r="IG408" s="58"/>
      <c r="IH408" s="58"/>
      <c r="II408" s="58"/>
      <c r="IJ408" s="58"/>
    </row>
    <row r="409" spans="1:244" s="76" customFormat="1" x14ac:dyDescent="0.25">
      <c r="A409" s="55"/>
      <c r="B409" s="58"/>
      <c r="C409" s="59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  <c r="DL409" s="58"/>
      <c r="DM409" s="58"/>
      <c r="DN409" s="58"/>
      <c r="DO409" s="58"/>
      <c r="DP409" s="58"/>
      <c r="DQ409" s="58"/>
      <c r="DR409" s="58"/>
      <c r="DS409" s="58"/>
      <c r="DT409" s="58"/>
      <c r="DU409" s="58"/>
      <c r="DV409" s="58"/>
      <c r="DW409" s="58"/>
      <c r="DX409" s="58"/>
      <c r="DY409" s="58"/>
      <c r="DZ409" s="58"/>
      <c r="EA409" s="58"/>
      <c r="EB409" s="58"/>
      <c r="EC409" s="58"/>
      <c r="ED409" s="58"/>
      <c r="EE409" s="58"/>
      <c r="EF409" s="58"/>
      <c r="EG409" s="58"/>
      <c r="EH409" s="58"/>
      <c r="EI409" s="58"/>
      <c r="EJ409" s="58"/>
      <c r="EK409" s="58"/>
      <c r="EL409" s="58"/>
      <c r="EM409" s="58"/>
      <c r="EN409" s="58"/>
      <c r="EO409" s="58"/>
      <c r="EP409" s="58"/>
      <c r="EQ409" s="58"/>
      <c r="ER409" s="58"/>
      <c r="ES409" s="58"/>
      <c r="ET409" s="58"/>
      <c r="EU409" s="58"/>
      <c r="EV409" s="58"/>
      <c r="EW409" s="58"/>
      <c r="EX409" s="58"/>
      <c r="EY409" s="58"/>
      <c r="EZ409" s="58"/>
      <c r="FA409" s="58"/>
      <c r="FB409" s="58"/>
      <c r="FC409" s="58"/>
      <c r="FD409" s="58"/>
      <c r="FE409" s="58"/>
      <c r="FF409" s="58"/>
      <c r="FG409" s="58"/>
      <c r="FH409" s="58"/>
      <c r="FI409" s="58"/>
      <c r="FJ409" s="58"/>
      <c r="FK409" s="58"/>
      <c r="FL409" s="58"/>
      <c r="FM409" s="58"/>
      <c r="FN409" s="58"/>
      <c r="FO409" s="58"/>
      <c r="FP409" s="58"/>
      <c r="FQ409" s="58"/>
      <c r="FR409" s="58"/>
      <c r="FS409" s="58"/>
      <c r="FT409" s="58"/>
      <c r="FU409" s="58"/>
      <c r="FV409" s="58"/>
      <c r="FW409" s="58"/>
      <c r="FX409" s="58"/>
      <c r="FY409" s="58"/>
      <c r="FZ409" s="58"/>
      <c r="GA409" s="58"/>
      <c r="GB409" s="58"/>
      <c r="GC409" s="58"/>
      <c r="GD409" s="58"/>
      <c r="GE409" s="58"/>
      <c r="GF409" s="58"/>
      <c r="GG409" s="58"/>
      <c r="GH409" s="58"/>
      <c r="GI409" s="58"/>
      <c r="GJ409" s="58"/>
      <c r="GK409" s="58"/>
      <c r="GL409" s="58"/>
      <c r="GM409" s="58"/>
      <c r="GN409" s="58"/>
      <c r="GO409" s="58"/>
      <c r="GP409" s="58"/>
      <c r="GQ409" s="58"/>
      <c r="GR409" s="58"/>
      <c r="GS409" s="58"/>
      <c r="GT409" s="58"/>
      <c r="GU409" s="58"/>
      <c r="GV409" s="58"/>
      <c r="GW409" s="58"/>
      <c r="GX409" s="58"/>
      <c r="GY409" s="58"/>
      <c r="GZ409" s="58"/>
      <c r="HA409" s="58"/>
      <c r="HB409" s="58"/>
      <c r="HC409" s="58"/>
      <c r="HD409" s="58"/>
      <c r="HE409" s="58"/>
      <c r="HF409" s="58"/>
      <c r="HG409" s="58"/>
      <c r="HH409" s="58"/>
      <c r="HI409" s="58"/>
      <c r="HJ409" s="58"/>
      <c r="HK409" s="58"/>
      <c r="HL409" s="58"/>
      <c r="HM409" s="58"/>
      <c r="HN409" s="58"/>
      <c r="HO409" s="58"/>
      <c r="HP409" s="58"/>
      <c r="HQ409" s="58"/>
      <c r="HR409" s="58"/>
      <c r="HS409" s="58"/>
      <c r="HT409" s="58"/>
      <c r="HU409" s="58"/>
      <c r="HV409" s="58"/>
      <c r="HW409" s="58"/>
      <c r="HX409" s="58"/>
      <c r="HY409" s="58"/>
      <c r="HZ409" s="58"/>
      <c r="IA409" s="58"/>
      <c r="IB409" s="58"/>
      <c r="IC409" s="58"/>
      <c r="ID409" s="58"/>
      <c r="IE409" s="58"/>
      <c r="IF409" s="58"/>
      <c r="IG409" s="58"/>
      <c r="IH409" s="58"/>
      <c r="II409" s="58"/>
      <c r="IJ409" s="58"/>
    </row>
    <row r="410" spans="1:244" s="76" customFormat="1" x14ac:dyDescent="0.25">
      <c r="A410" s="55"/>
      <c r="B410" s="58"/>
      <c r="C410" s="59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  <c r="DL410" s="58"/>
      <c r="DM410" s="58"/>
      <c r="DN410" s="58"/>
      <c r="DO410" s="58"/>
      <c r="DP410" s="58"/>
      <c r="DQ410" s="58"/>
      <c r="DR410" s="58"/>
      <c r="DS410" s="58"/>
      <c r="DT410" s="58"/>
      <c r="DU410" s="58"/>
      <c r="DV410" s="58"/>
      <c r="DW410" s="58"/>
      <c r="DX410" s="58"/>
      <c r="DY410" s="58"/>
      <c r="DZ410" s="58"/>
      <c r="EA410" s="58"/>
      <c r="EB410" s="58"/>
      <c r="EC410" s="58"/>
      <c r="ED410" s="58"/>
      <c r="EE410" s="58"/>
      <c r="EF410" s="58"/>
      <c r="EG410" s="58"/>
      <c r="EH410" s="58"/>
      <c r="EI410" s="58"/>
      <c r="EJ410" s="58"/>
      <c r="EK410" s="58"/>
      <c r="EL410" s="58"/>
      <c r="EM410" s="58"/>
      <c r="EN410" s="58"/>
      <c r="EO410" s="58"/>
      <c r="EP410" s="58"/>
      <c r="EQ410" s="58"/>
      <c r="ER410" s="58"/>
      <c r="ES410" s="58"/>
      <c r="ET410" s="58"/>
      <c r="EU410" s="58"/>
      <c r="EV410" s="58"/>
      <c r="EW410" s="58"/>
      <c r="EX410" s="58"/>
      <c r="EY410" s="58"/>
      <c r="EZ410" s="58"/>
      <c r="FA410" s="58"/>
      <c r="FB410" s="58"/>
      <c r="FC410" s="58"/>
      <c r="FD410" s="58"/>
      <c r="FE410" s="58"/>
      <c r="FF410" s="58"/>
      <c r="FG410" s="58"/>
      <c r="FH410" s="58"/>
      <c r="FI410" s="58"/>
      <c r="FJ410" s="58"/>
      <c r="FK410" s="58"/>
      <c r="FL410" s="58"/>
      <c r="FM410" s="58"/>
      <c r="FN410" s="58"/>
      <c r="FO410" s="58"/>
      <c r="FP410" s="58"/>
      <c r="FQ410" s="58"/>
      <c r="FR410" s="58"/>
      <c r="FS410" s="58"/>
      <c r="FT410" s="58"/>
      <c r="FU410" s="58"/>
      <c r="FV410" s="58"/>
      <c r="FW410" s="58"/>
      <c r="FX410" s="58"/>
      <c r="FY410" s="58"/>
      <c r="FZ410" s="58"/>
      <c r="GA410" s="58"/>
      <c r="GB410" s="58"/>
      <c r="GC410" s="58"/>
      <c r="GD410" s="58"/>
      <c r="GE410" s="58"/>
      <c r="GF410" s="58"/>
      <c r="GG410" s="58"/>
      <c r="GH410" s="58"/>
      <c r="GI410" s="58"/>
      <c r="GJ410" s="58"/>
      <c r="GK410" s="58"/>
      <c r="GL410" s="58"/>
      <c r="GM410" s="58"/>
      <c r="GN410" s="58"/>
      <c r="GO410" s="58"/>
      <c r="GP410" s="58"/>
      <c r="GQ410" s="58"/>
      <c r="GR410" s="58"/>
      <c r="GS410" s="58"/>
      <c r="GT410" s="58"/>
      <c r="GU410" s="58"/>
      <c r="GV410" s="58"/>
      <c r="GW410" s="58"/>
      <c r="GX410" s="58"/>
      <c r="GY410" s="58"/>
      <c r="GZ410" s="58"/>
      <c r="HA410" s="58"/>
      <c r="HB410" s="58"/>
      <c r="HC410" s="58"/>
      <c r="HD410" s="58"/>
      <c r="HE410" s="58"/>
      <c r="HF410" s="58"/>
      <c r="HG410" s="58"/>
      <c r="HH410" s="58"/>
      <c r="HI410" s="58"/>
      <c r="HJ410" s="58"/>
      <c r="HK410" s="58"/>
      <c r="HL410" s="58"/>
      <c r="HM410" s="58"/>
      <c r="HN410" s="58"/>
      <c r="HO410" s="58"/>
      <c r="HP410" s="58"/>
      <c r="HQ410" s="58"/>
      <c r="HR410" s="58"/>
      <c r="HS410" s="58"/>
      <c r="HT410" s="58"/>
      <c r="HU410" s="58"/>
      <c r="HV410" s="58"/>
      <c r="HW410" s="58"/>
      <c r="HX410" s="58"/>
      <c r="HY410" s="58"/>
      <c r="HZ410" s="58"/>
      <c r="IA410" s="58"/>
      <c r="IB410" s="58"/>
      <c r="IC410" s="58"/>
      <c r="ID410" s="58"/>
      <c r="IE410" s="58"/>
      <c r="IF410" s="58"/>
      <c r="IG410" s="58"/>
      <c r="IH410" s="58"/>
      <c r="II410" s="58"/>
      <c r="IJ410" s="58"/>
    </row>
    <row r="411" spans="1:244" s="76" customFormat="1" x14ac:dyDescent="0.25">
      <c r="A411" s="55"/>
      <c r="B411" s="58"/>
      <c r="C411" s="59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  <c r="DL411" s="58"/>
      <c r="DM411" s="58"/>
      <c r="DN411" s="58"/>
      <c r="DO411" s="58"/>
      <c r="DP411" s="58"/>
      <c r="DQ411" s="58"/>
      <c r="DR411" s="58"/>
      <c r="DS411" s="58"/>
      <c r="DT411" s="58"/>
      <c r="DU411" s="58"/>
      <c r="DV411" s="58"/>
      <c r="DW411" s="58"/>
      <c r="DX411" s="58"/>
      <c r="DY411" s="58"/>
      <c r="DZ411" s="58"/>
      <c r="EA411" s="58"/>
      <c r="EB411" s="58"/>
      <c r="EC411" s="58"/>
      <c r="ED411" s="58"/>
      <c r="EE411" s="58"/>
      <c r="EF411" s="58"/>
      <c r="EG411" s="58"/>
      <c r="EH411" s="58"/>
      <c r="EI411" s="58"/>
      <c r="EJ411" s="58"/>
      <c r="EK411" s="58"/>
      <c r="EL411" s="58"/>
      <c r="EM411" s="58"/>
      <c r="EN411" s="58"/>
      <c r="EO411" s="58"/>
      <c r="EP411" s="58"/>
      <c r="EQ411" s="58"/>
      <c r="ER411" s="58"/>
      <c r="ES411" s="58"/>
      <c r="ET411" s="58"/>
      <c r="EU411" s="58"/>
      <c r="EV411" s="58"/>
      <c r="EW411" s="58"/>
      <c r="EX411" s="58"/>
      <c r="EY411" s="58"/>
      <c r="EZ411" s="58"/>
      <c r="FA411" s="58"/>
      <c r="FB411" s="58"/>
      <c r="FC411" s="58"/>
      <c r="FD411" s="58"/>
      <c r="FE411" s="58"/>
      <c r="FF411" s="58"/>
      <c r="FG411" s="58"/>
      <c r="FH411" s="58"/>
      <c r="FI411" s="58"/>
      <c r="FJ411" s="58"/>
      <c r="FK411" s="58"/>
      <c r="FL411" s="58"/>
      <c r="FM411" s="58"/>
      <c r="FN411" s="58"/>
      <c r="FO411" s="58"/>
      <c r="FP411" s="58"/>
      <c r="FQ411" s="58"/>
      <c r="FR411" s="58"/>
      <c r="FS411" s="58"/>
      <c r="FT411" s="58"/>
      <c r="FU411" s="58"/>
      <c r="FV411" s="58"/>
      <c r="FW411" s="58"/>
      <c r="FX411" s="58"/>
      <c r="FY411" s="58"/>
      <c r="FZ411" s="58"/>
      <c r="GA411" s="58"/>
      <c r="GB411" s="58"/>
      <c r="GC411" s="58"/>
      <c r="GD411" s="58"/>
      <c r="GE411" s="58"/>
      <c r="GF411" s="58"/>
      <c r="GG411" s="58"/>
      <c r="GH411" s="58"/>
      <c r="GI411" s="58"/>
      <c r="GJ411" s="58"/>
      <c r="GK411" s="58"/>
      <c r="GL411" s="58"/>
      <c r="GM411" s="58"/>
      <c r="GN411" s="58"/>
      <c r="GO411" s="58"/>
      <c r="GP411" s="58"/>
      <c r="GQ411" s="58"/>
      <c r="GR411" s="58"/>
      <c r="GS411" s="58"/>
      <c r="GT411" s="58"/>
      <c r="GU411" s="58"/>
      <c r="GV411" s="58"/>
      <c r="GW411" s="58"/>
      <c r="GX411" s="58"/>
      <c r="GY411" s="58"/>
      <c r="GZ411" s="58"/>
      <c r="HA411" s="58"/>
      <c r="HB411" s="58"/>
      <c r="HC411" s="58"/>
      <c r="HD411" s="58"/>
      <c r="HE411" s="58"/>
      <c r="HF411" s="58"/>
      <c r="HG411" s="58"/>
      <c r="HH411" s="58"/>
      <c r="HI411" s="58"/>
      <c r="HJ411" s="58"/>
      <c r="HK411" s="58"/>
      <c r="HL411" s="58"/>
      <c r="HM411" s="58"/>
      <c r="HN411" s="58"/>
      <c r="HO411" s="58"/>
      <c r="HP411" s="58"/>
      <c r="HQ411" s="58"/>
      <c r="HR411" s="58"/>
      <c r="HS411" s="58"/>
      <c r="HT411" s="58"/>
      <c r="HU411" s="58"/>
      <c r="HV411" s="58"/>
      <c r="HW411" s="58"/>
      <c r="HX411" s="58"/>
      <c r="HY411" s="58"/>
      <c r="HZ411" s="58"/>
      <c r="IA411" s="58"/>
      <c r="IB411" s="58"/>
      <c r="IC411" s="58"/>
      <c r="ID411" s="58"/>
      <c r="IE411" s="58"/>
      <c r="IF411" s="58"/>
      <c r="IG411" s="58"/>
      <c r="IH411" s="58"/>
      <c r="II411" s="58"/>
      <c r="IJ411" s="58"/>
    </row>
    <row r="412" spans="1:244" s="76" customFormat="1" x14ac:dyDescent="0.25">
      <c r="A412" s="55"/>
      <c r="B412" s="58"/>
      <c r="C412" s="59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  <c r="DL412" s="58"/>
      <c r="DM412" s="58"/>
      <c r="DN412" s="58"/>
      <c r="DO412" s="58"/>
      <c r="DP412" s="58"/>
      <c r="DQ412" s="58"/>
      <c r="DR412" s="58"/>
      <c r="DS412" s="58"/>
      <c r="DT412" s="58"/>
      <c r="DU412" s="58"/>
      <c r="DV412" s="58"/>
      <c r="DW412" s="58"/>
      <c r="DX412" s="58"/>
      <c r="DY412" s="58"/>
      <c r="DZ412" s="58"/>
      <c r="EA412" s="58"/>
      <c r="EB412" s="58"/>
      <c r="EC412" s="58"/>
      <c r="ED412" s="58"/>
      <c r="EE412" s="58"/>
      <c r="EF412" s="58"/>
      <c r="EG412" s="58"/>
      <c r="EH412" s="58"/>
      <c r="EI412" s="58"/>
      <c r="EJ412" s="58"/>
      <c r="EK412" s="58"/>
      <c r="EL412" s="58"/>
      <c r="EM412" s="58"/>
      <c r="EN412" s="58"/>
      <c r="EO412" s="58"/>
      <c r="EP412" s="58"/>
      <c r="EQ412" s="58"/>
      <c r="ER412" s="58"/>
      <c r="ES412" s="58"/>
      <c r="ET412" s="58"/>
      <c r="EU412" s="58"/>
      <c r="EV412" s="58"/>
      <c r="EW412" s="58"/>
      <c r="EX412" s="58"/>
      <c r="EY412" s="58"/>
      <c r="EZ412" s="58"/>
      <c r="FA412" s="58"/>
      <c r="FB412" s="58"/>
      <c r="FC412" s="58"/>
      <c r="FD412" s="58"/>
      <c r="FE412" s="58"/>
      <c r="FF412" s="58"/>
      <c r="FG412" s="58"/>
      <c r="FH412" s="58"/>
      <c r="FI412" s="58"/>
      <c r="FJ412" s="58"/>
      <c r="FK412" s="58"/>
      <c r="FL412" s="58"/>
      <c r="FM412" s="58"/>
      <c r="FN412" s="58"/>
      <c r="FO412" s="58"/>
      <c r="FP412" s="58"/>
      <c r="FQ412" s="58"/>
      <c r="FR412" s="58"/>
      <c r="FS412" s="58"/>
      <c r="FT412" s="58"/>
      <c r="FU412" s="58"/>
      <c r="FV412" s="58"/>
      <c r="FW412" s="58"/>
      <c r="FX412" s="58"/>
      <c r="FY412" s="58"/>
      <c r="FZ412" s="58"/>
      <c r="GA412" s="58"/>
      <c r="GB412" s="58"/>
      <c r="GC412" s="58"/>
      <c r="GD412" s="58"/>
      <c r="GE412" s="58"/>
      <c r="GF412" s="58"/>
      <c r="GG412" s="58"/>
      <c r="GH412" s="58"/>
      <c r="GI412" s="58"/>
      <c r="GJ412" s="58"/>
      <c r="GK412" s="58"/>
      <c r="GL412" s="58"/>
      <c r="GM412" s="58"/>
      <c r="GN412" s="58"/>
      <c r="GO412" s="58"/>
      <c r="GP412" s="58"/>
      <c r="GQ412" s="58"/>
      <c r="GR412" s="58"/>
      <c r="GS412" s="58"/>
      <c r="GT412" s="58"/>
      <c r="GU412" s="58"/>
      <c r="GV412" s="58"/>
      <c r="GW412" s="58"/>
      <c r="GX412" s="58"/>
      <c r="GY412" s="58"/>
      <c r="GZ412" s="58"/>
      <c r="HA412" s="58"/>
      <c r="HB412" s="58"/>
      <c r="HC412" s="58"/>
      <c r="HD412" s="58"/>
      <c r="HE412" s="58"/>
      <c r="HF412" s="58"/>
      <c r="HG412" s="58"/>
      <c r="HH412" s="58"/>
      <c r="HI412" s="58"/>
      <c r="HJ412" s="58"/>
      <c r="HK412" s="58"/>
      <c r="HL412" s="58"/>
      <c r="HM412" s="58"/>
      <c r="HN412" s="58"/>
      <c r="HO412" s="58"/>
      <c r="HP412" s="58"/>
      <c r="HQ412" s="58"/>
      <c r="HR412" s="58"/>
      <c r="HS412" s="58"/>
      <c r="HT412" s="58"/>
      <c r="HU412" s="58"/>
      <c r="HV412" s="58"/>
      <c r="HW412" s="58"/>
      <c r="HX412" s="58"/>
      <c r="HY412" s="58"/>
      <c r="HZ412" s="58"/>
      <c r="IA412" s="58"/>
      <c r="IB412" s="58"/>
      <c r="IC412" s="58"/>
      <c r="ID412" s="58"/>
      <c r="IE412" s="58"/>
      <c r="IF412" s="58"/>
      <c r="IG412" s="58"/>
      <c r="IH412" s="58"/>
      <c r="II412" s="58"/>
      <c r="IJ412" s="58"/>
    </row>
    <row r="413" spans="1:244" s="76" customFormat="1" x14ac:dyDescent="0.25">
      <c r="A413" s="55"/>
      <c r="B413" s="58"/>
      <c r="C413" s="59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  <c r="DL413" s="58"/>
      <c r="DM413" s="58"/>
      <c r="DN413" s="58"/>
      <c r="DO413" s="58"/>
      <c r="DP413" s="58"/>
      <c r="DQ413" s="58"/>
      <c r="DR413" s="58"/>
      <c r="DS413" s="58"/>
      <c r="DT413" s="58"/>
      <c r="DU413" s="58"/>
      <c r="DV413" s="58"/>
      <c r="DW413" s="58"/>
      <c r="DX413" s="58"/>
      <c r="DY413" s="58"/>
      <c r="DZ413" s="58"/>
      <c r="EA413" s="58"/>
      <c r="EB413" s="58"/>
      <c r="EC413" s="58"/>
      <c r="ED413" s="58"/>
      <c r="EE413" s="58"/>
      <c r="EF413" s="58"/>
      <c r="EG413" s="58"/>
      <c r="EH413" s="58"/>
      <c r="EI413" s="58"/>
      <c r="EJ413" s="58"/>
      <c r="EK413" s="58"/>
      <c r="EL413" s="58"/>
      <c r="EM413" s="58"/>
      <c r="EN413" s="58"/>
      <c r="EO413" s="58"/>
      <c r="EP413" s="58"/>
      <c r="EQ413" s="58"/>
      <c r="ER413" s="58"/>
      <c r="ES413" s="58"/>
      <c r="ET413" s="58"/>
      <c r="EU413" s="58"/>
      <c r="EV413" s="58"/>
      <c r="EW413" s="58"/>
      <c r="EX413" s="58"/>
      <c r="EY413" s="58"/>
      <c r="EZ413" s="58"/>
      <c r="FA413" s="58"/>
      <c r="FB413" s="58"/>
      <c r="FC413" s="58"/>
      <c r="FD413" s="58"/>
      <c r="FE413" s="58"/>
      <c r="FF413" s="58"/>
      <c r="FG413" s="58"/>
      <c r="FH413" s="58"/>
      <c r="FI413" s="58"/>
      <c r="FJ413" s="58"/>
      <c r="FK413" s="58"/>
      <c r="FL413" s="58"/>
      <c r="FM413" s="58"/>
      <c r="FN413" s="58"/>
      <c r="FO413" s="58"/>
      <c r="FP413" s="58"/>
      <c r="FQ413" s="58"/>
      <c r="FR413" s="58"/>
      <c r="FS413" s="58"/>
      <c r="FT413" s="58"/>
      <c r="FU413" s="58"/>
      <c r="FV413" s="58"/>
      <c r="FW413" s="58"/>
      <c r="FX413" s="58"/>
      <c r="FY413" s="58"/>
      <c r="FZ413" s="58"/>
      <c r="GA413" s="58"/>
      <c r="GB413" s="58"/>
      <c r="GC413" s="58"/>
      <c r="GD413" s="58"/>
      <c r="GE413" s="58"/>
      <c r="GF413" s="58"/>
      <c r="GG413" s="58"/>
      <c r="GH413" s="58"/>
      <c r="GI413" s="58"/>
      <c r="GJ413" s="58"/>
      <c r="GK413" s="58"/>
      <c r="GL413" s="58"/>
      <c r="GM413" s="58"/>
      <c r="GN413" s="58"/>
      <c r="GO413" s="58"/>
      <c r="GP413" s="58"/>
      <c r="GQ413" s="58"/>
      <c r="GR413" s="58"/>
      <c r="GS413" s="58"/>
      <c r="GT413" s="58"/>
      <c r="GU413" s="58"/>
      <c r="GV413" s="58"/>
      <c r="GW413" s="58"/>
      <c r="GX413" s="58"/>
      <c r="GY413" s="58"/>
      <c r="GZ413" s="58"/>
      <c r="HA413" s="58"/>
      <c r="HB413" s="58"/>
      <c r="HC413" s="58"/>
      <c r="HD413" s="58"/>
      <c r="HE413" s="58"/>
      <c r="HF413" s="58"/>
      <c r="HG413" s="58"/>
      <c r="HH413" s="58"/>
      <c r="HI413" s="58"/>
      <c r="HJ413" s="58"/>
      <c r="HK413" s="58"/>
      <c r="HL413" s="58"/>
      <c r="HM413" s="58"/>
      <c r="HN413" s="58"/>
      <c r="HO413" s="58"/>
      <c r="HP413" s="58"/>
      <c r="HQ413" s="58"/>
      <c r="HR413" s="58"/>
      <c r="HS413" s="58"/>
      <c r="HT413" s="58"/>
      <c r="HU413" s="58"/>
      <c r="HV413" s="58"/>
      <c r="HW413" s="58"/>
      <c r="HX413" s="58"/>
      <c r="HY413" s="58"/>
      <c r="HZ413" s="58"/>
      <c r="IA413" s="58"/>
      <c r="IB413" s="58"/>
      <c r="IC413" s="58"/>
      <c r="ID413" s="58"/>
      <c r="IE413" s="58"/>
      <c r="IF413" s="58"/>
      <c r="IG413" s="58"/>
      <c r="IH413" s="58"/>
      <c r="II413" s="58"/>
      <c r="IJ413" s="58"/>
    </row>
    <row r="414" spans="1:244" s="76" customFormat="1" x14ac:dyDescent="0.25">
      <c r="A414" s="55"/>
      <c r="B414" s="58"/>
      <c r="C414" s="59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  <c r="DL414" s="58"/>
      <c r="DM414" s="58"/>
      <c r="DN414" s="58"/>
      <c r="DO414" s="58"/>
      <c r="DP414" s="58"/>
      <c r="DQ414" s="58"/>
      <c r="DR414" s="58"/>
      <c r="DS414" s="58"/>
      <c r="DT414" s="58"/>
      <c r="DU414" s="58"/>
      <c r="DV414" s="58"/>
      <c r="DW414" s="58"/>
      <c r="DX414" s="58"/>
      <c r="DY414" s="58"/>
      <c r="DZ414" s="58"/>
      <c r="EA414" s="58"/>
      <c r="EB414" s="58"/>
      <c r="EC414" s="58"/>
      <c r="ED414" s="58"/>
      <c r="EE414" s="58"/>
      <c r="EF414" s="58"/>
      <c r="EG414" s="58"/>
      <c r="EH414" s="58"/>
      <c r="EI414" s="58"/>
      <c r="EJ414" s="58"/>
      <c r="EK414" s="58"/>
      <c r="EL414" s="58"/>
      <c r="EM414" s="58"/>
      <c r="EN414" s="58"/>
      <c r="EO414" s="58"/>
      <c r="EP414" s="58"/>
      <c r="EQ414" s="58"/>
      <c r="ER414" s="58"/>
      <c r="ES414" s="58"/>
      <c r="ET414" s="58"/>
      <c r="EU414" s="58"/>
      <c r="EV414" s="58"/>
      <c r="EW414" s="58"/>
      <c r="EX414" s="58"/>
      <c r="EY414" s="58"/>
      <c r="EZ414" s="58"/>
      <c r="FA414" s="58"/>
      <c r="FB414" s="58"/>
      <c r="FC414" s="58"/>
      <c r="FD414" s="58"/>
      <c r="FE414" s="58"/>
      <c r="FF414" s="58"/>
      <c r="FG414" s="58"/>
      <c r="FH414" s="58"/>
      <c r="FI414" s="58"/>
      <c r="FJ414" s="58"/>
      <c r="FK414" s="58"/>
      <c r="FL414" s="58"/>
      <c r="FM414" s="58"/>
      <c r="FN414" s="58"/>
      <c r="FO414" s="58"/>
      <c r="FP414" s="58"/>
      <c r="FQ414" s="58"/>
      <c r="FR414" s="58"/>
      <c r="FS414" s="58"/>
      <c r="FT414" s="58"/>
      <c r="FU414" s="58"/>
      <c r="FV414" s="58"/>
      <c r="FW414" s="58"/>
      <c r="FX414" s="58"/>
      <c r="FY414" s="58"/>
      <c r="FZ414" s="58"/>
      <c r="GA414" s="58"/>
      <c r="GB414" s="58"/>
      <c r="GC414" s="58"/>
      <c r="GD414" s="58"/>
      <c r="GE414" s="58"/>
      <c r="GF414" s="58"/>
      <c r="GG414" s="58"/>
      <c r="GH414" s="58"/>
      <c r="GI414" s="58"/>
      <c r="GJ414" s="58"/>
      <c r="GK414" s="58"/>
      <c r="GL414" s="58"/>
      <c r="GM414" s="58"/>
      <c r="GN414" s="58"/>
      <c r="GO414" s="58"/>
      <c r="GP414" s="58"/>
      <c r="GQ414" s="58"/>
      <c r="GR414" s="58"/>
      <c r="GS414" s="58"/>
      <c r="GT414" s="58"/>
      <c r="GU414" s="58"/>
      <c r="GV414" s="58"/>
      <c r="GW414" s="58"/>
      <c r="GX414" s="58"/>
      <c r="GY414" s="58"/>
      <c r="GZ414" s="58"/>
      <c r="HA414" s="58"/>
      <c r="HB414" s="58"/>
      <c r="HC414" s="58"/>
      <c r="HD414" s="58"/>
      <c r="HE414" s="58"/>
      <c r="HF414" s="58"/>
      <c r="HG414" s="58"/>
      <c r="HH414" s="58"/>
      <c r="HI414" s="58"/>
      <c r="HJ414" s="58"/>
      <c r="HK414" s="58"/>
      <c r="HL414" s="58"/>
      <c r="HM414" s="58"/>
      <c r="HN414" s="58"/>
      <c r="HO414" s="58"/>
      <c r="HP414" s="58"/>
      <c r="HQ414" s="58"/>
      <c r="HR414" s="58"/>
      <c r="HS414" s="58"/>
      <c r="HT414" s="58"/>
      <c r="HU414" s="58"/>
      <c r="HV414" s="58"/>
      <c r="HW414" s="58"/>
      <c r="HX414" s="58"/>
      <c r="HY414" s="58"/>
      <c r="HZ414" s="58"/>
      <c r="IA414" s="58"/>
      <c r="IB414" s="58"/>
      <c r="IC414" s="58"/>
      <c r="ID414" s="58"/>
      <c r="IE414" s="58"/>
      <c r="IF414" s="58"/>
      <c r="IG414" s="58"/>
      <c r="IH414" s="58"/>
      <c r="II414" s="58"/>
      <c r="IJ414" s="58"/>
    </row>
    <row r="415" spans="1:244" s="76" customFormat="1" x14ac:dyDescent="0.25">
      <c r="A415" s="55"/>
      <c r="B415" s="58"/>
      <c r="C415" s="59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  <c r="DL415" s="58"/>
      <c r="DM415" s="58"/>
      <c r="DN415" s="58"/>
      <c r="DO415" s="58"/>
      <c r="DP415" s="58"/>
      <c r="DQ415" s="58"/>
      <c r="DR415" s="58"/>
      <c r="DS415" s="58"/>
      <c r="DT415" s="58"/>
      <c r="DU415" s="58"/>
      <c r="DV415" s="58"/>
      <c r="DW415" s="58"/>
      <c r="DX415" s="58"/>
      <c r="DY415" s="58"/>
      <c r="DZ415" s="58"/>
      <c r="EA415" s="58"/>
      <c r="EB415" s="58"/>
      <c r="EC415" s="58"/>
      <c r="ED415" s="58"/>
      <c r="EE415" s="58"/>
      <c r="EF415" s="58"/>
      <c r="EG415" s="58"/>
      <c r="EH415" s="58"/>
      <c r="EI415" s="58"/>
      <c r="EJ415" s="58"/>
      <c r="EK415" s="58"/>
      <c r="EL415" s="58"/>
      <c r="EM415" s="58"/>
      <c r="EN415" s="58"/>
      <c r="EO415" s="58"/>
      <c r="EP415" s="58"/>
      <c r="EQ415" s="58"/>
      <c r="ER415" s="58"/>
      <c r="ES415" s="58"/>
      <c r="ET415" s="58"/>
      <c r="EU415" s="58"/>
      <c r="EV415" s="58"/>
      <c r="EW415" s="58"/>
      <c r="EX415" s="58"/>
      <c r="EY415" s="58"/>
      <c r="EZ415" s="58"/>
      <c r="FA415" s="58"/>
      <c r="FB415" s="58"/>
      <c r="FC415" s="58"/>
      <c r="FD415" s="58"/>
      <c r="FE415" s="58"/>
      <c r="FF415" s="58"/>
      <c r="FG415" s="58"/>
      <c r="FH415" s="58"/>
      <c r="FI415" s="58"/>
      <c r="FJ415" s="58"/>
      <c r="FK415" s="58"/>
      <c r="FL415" s="58"/>
      <c r="FM415" s="58"/>
      <c r="FN415" s="58"/>
      <c r="FO415" s="58"/>
      <c r="FP415" s="58"/>
      <c r="FQ415" s="58"/>
      <c r="FR415" s="58"/>
      <c r="FS415" s="58"/>
      <c r="FT415" s="58"/>
      <c r="FU415" s="58"/>
      <c r="FV415" s="58"/>
      <c r="FW415" s="58"/>
      <c r="FX415" s="58"/>
      <c r="FY415" s="58"/>
      <c r="FZ415" s="58"/>
      <c r="GA415" s="58"/>
      <c r="GB415" s="58"/>
      <c r="GC415" s="58"/>
      <c r="GD415" s="58"/>
      <c r="GE415" s="58"/>
      <c r="GF415" s="58"/>
      <c r="GG415" s="58"/>
      <c r="GH415" s="58"/>
      <c r="GI415" s="58"/>
      <c r="GJ415" s="58"/>
      <c r="GK415" s="58"/>
      <c r="GL415" s="58"/>
      <c r="GM415" s="58"/>
      <c r="GN415" s="58"/>
      <c r="GO415" s="58"/>
      <c r="GP415" s="58"/>
      <c r="GQ415" s="58"/>
      <c r="GR415" s="58"/>
      <c r="GS415" s="58"/>
      <c r="GT415" s="58"/>
      <c r="GU415" s="58"/>
      <c r="GV415" s="58"/>
      <c r="GW415" s="58"/>
      <c r="GX415" s="58"/>
      <c r="GY415" s="58"/>
      <c r="GZ415" s="58"/>
      <c r="HA415" s="58"/>
      <c r="HB415" s="58"/>
      <c r="HC415" s="58"/>
      <c r="HD415" s="58"/>
      <c r="HE415" s="58"/>
      <c r="HF415" s="58"/>
      <c r="HG415" s="58"/>
      <c r="HH415" s="58"/>
      <c r="HI415" s="58"/>
      <c r="HJ415" s="58"/>
      <c r="HK415" s="58"/>
      <c r="HL415" s="58"/>
      <c r="HM415" s="58"/>
      <c r="HN415" s="58"/>
      <c r="HO415" s="58"/>
      <c r="HP415" s="58"/>
      <c r="HQ415" s="58"/>
      <c r="HR415" s="58"/>
      <c r="HS415" s="58"/>
      <c r="HT415" s="58"/>
      <c r="HU415" s="58"/>
      <c r="HV415" s="58"/>
      <c r="HW415" s="58"/>
      <c r="HX415" s="58"/>
      <c r="HY415" s="58"/>
      <c r="HZ415" s="58"/>
      <c r="IA415" s="58"/>
      <c r="IB415" s="58"/>
      <c r="IC415" s="58"/>
      <c r="ID415" s="58"/>
      <c r="IE415" s="58"/>
      <c r="IF415" s="58"/>
      <c r="IG415" s="58"/>
      <c r="IH415" s="58"/>
      <c r="II415" s="58"/>
      <c r="IJ415" s="58"/>
    </row>
    <row r="416" spans="1:244" s="76" customFormat="1" x14ac:dyDescent="0.25">
      <c r="A416" s="55"/>
      <c r="B416" s="58"/>
      <c r="C416" s="59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  <c r="DL416" s="58"/>
      <c r="DM416" s="58"/>
      <c r="DN416" s="58"/>
      <c r="DO416" s="58"/>
      <c r="DP416" s="58"/>
      <c r="DQ416" s="58"/>
      <c r="DR416" s="58"/>
      <c r="DS416" s="58"/>
      <c r="DT416" s="58"/>
      <c r="DU416" s="58"/>
      <c r="DV416" s="58"/>
      <c r="DW416" s="58"/>
      <c r="DX416" s="58"/>
      <c r="DY416" s="58"/>
      <c r="DZ416" s="58"/>
      <c r="EA416" s="58"/>
      <c r="EB416" s="58"/>
      <c r="EC416" s="58"/>
      <c r="ED416" s="58"/>
      <c r="EE416" s="58"/>
      <c r="EF416" s="58"/>
      <c r="EG416" s="58"/>
      <c r="EH416" s="58"/>
      <c r="EI416" s="58"/>
      <c r="EJ416" s="58"/>
      <c r="EK416" s="58"/>
      <c r="EL416" s="58"/>
      <c r="EM416" s="58"/>
      <c r="EN416" s="58"/>
      <c r="EO416" s="58"/>
      <c r="EP416" s="58"/>
      <c r="EQ416" s="58"/>
      <c r="ER416" s="58"/>
      <c r="ES416" s="58"/>
      <c r="ET416" s="58"/>
      <c r="EU416" s="58"/>
      <c r="EV416" s="58"/>
      <c r="EW416" s="58"/>
      <c r="EX416" s="58"/>
      <c r="EY416" s="58"/>
      <c r="EZ416" s="58"/>
      <c r="FA416" s="58"/>
      <c r="FB416" s="58"/>
      <c r="FC416" s="58"/>
      <c r="FD416" s="58"/>
      <c r="FE416" s="58"/>
      <c r="FF416" s="58"/>
      <c r="FG416" s="58"/>
      <c r="FH416" s="58"/>
      <c r="FI416" s="58"/>
      <c r="FJ416" s="58"/>
      <c r="FK416" s="58"/>
      <c r="FL416" s="58"/>
      <c r="FM416" s="58"/>
      <c r="FN416" s="58"/>
      <c r="FO416" s="58"/>
      <c r="FP416" s="58"/>
      <c r="FQ416" s="58"/>
      <c r="FR416" s="58"/>
      <c r="FS416" s="58"/>
      <c r="FT416" s="58"/>
      <c r="FU416" s="58"/>
      <c r="FV416" s="58"/>
      <c r="FW416" s="58"/>
      <c r="FX416" s="58"/>
      <c r="FY416" s="58"/>
      <c r="FZ416" s="58"/>
      <c r="GA416" s="58"/>
      <c r="GB416" s="58"/>
      <c r="GC416" s="58"/>
      <c r="GD416" s="58"/>
      <c r="GE416" s="58"/>
      <c r="GF416" s="58"/>
      <c r="GG416" s="58"/>
      <c r="GH416" s="58"/>
      <c r="GI416" s="58"/>
      <c r="GJ416" s="58"/>
      <c r="GK416" s="58"/>
      <c r="GL416" s="58"/>
      <c r="GM416" s="58"/>
      <c r="GN416" s="58"/>
      <c r="GO416" s="58"/>
      <c r="GP416" s="58"/>
      <c r="GQ416" s="58"/>
      <c r="GR416" s="58"/>
      <c r="GS416" s="58"/>
      <c r="GT416" s="58"/>
      <c r="GU416" s="58"/>
      <c r="GV416" s="58"/>
      <c r="GW416" s="58"/>
      <c r="GX416" s="58"/>
      <c r="GY416" s="58"/>
      <c r="GZ416" s="58"/>
      <c r="HA416" s="58"/>
      <c r="HB416" s="58"/>
      <c r="HC416" s="58"/>
      <c r="HD416" s="58"/>
      <c r="HE416" s="58"/>
      <c r="HF416" s="58"/>
      <c r="HG416" s="58"/>
      <c r="HH416" s="58"/>
      <c r="HI416" s="58"/>
      <c r="HJ416" s="58"/>
      <c r="HK416" s="58"/>
      <c r="HL416" s="58"/>
      <c r="HM416" s="58"/>
      <c r="HN416" s="58"/>
      <c r="HO416" s="58"/>
      <c r="HP416" s="58"/>
      <c r="HQ416" s="58"/>
      <c r="HR416" s="58"/>
      <c r="HS416" s="58"/>
      <c r="HT416" s="58"/>
      <c r="HU416" s="58"/>
      <c r="HV416" s="58"/>
      <c r="HW416" s="58"/>
      <c r="HX416" s="58"/>
      <c r="HY416" s="58"/>
      <c r="HZ416" s="58"/>
      <c r="IA416" s="58"/>
      <c r="IB416" s="58"/>
      <c r="IC416" s="58"/>
      <c r="ID416" s="58"/>
      <c r="IE416" s="58"/>
      <c r="IF416" s="58"/>
      <c r="IG416" s="58"/>
      <c r="IH416" s="58"/>
      <c r="II416" s="58"/>
      <c r="IJ416" s="58"/>
    </row>
    <row r="417" spans="1:244" s="76" customFormat="1" x14ac:dyDescent="0.25">
      <c r="A417" s="55"/>
      <c r="B417" s="58"/>
      <c r="C417" s="59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  <c r="DL417" s="58"/>
      <c r="DM417" s="58"/>
      <c r="DN417" s="58"/>
      <c r="DO417" s="58"/>
      <c r="DP417" s="58"/>
      <c r="DQ417" s="58"/>
      <c r="DR417" s="58"/>
      <c r="DS417" s="58"/>
      <c r="DT417" s="58"/>
      <c r="DU417" s="58"/>
      <c r="DV417" s="58"/>
      <c r="DW417" s="58"/>
      <c r="DX417" s="58"/>
      <c r="DY417" s="58"/>
      <c r="DZ417" s="58"/>
      <c r="EA417" s="58"/>
      <c r="EB417" s="58"/>
      <c r="EC417" s="58"/>
      <c r="ED417" s="58"/>
      <c r="EE417" s="58"/>
      <c r="EF417" s="58"/>
      <c r="EG417" s="58"/>
      <c r="EH417" s="58"/>
      <c r="EI417" s="58"/>
      <c r="EJ417" s="58"/>
      <c r="EK417" s="58"/>
      <c r="EL417" s="58"/>
      <c r="EM417" s="58"/>
      <c r="EN417" s="58"/>
      <c r="EO417" s="58"/>
      <c r="EP417" s="58"/>
      <c r="EQ417" s="58"/>
      <c r="ER417" s="58"/>
      <c r="ES417" s="58"/>
      <c r="ET417" s="58"/>
      <c r="EU417" s="58"/>
      <c r="EV417" s="58"/>
      <c r="EW417" s="58"/>
      <c r="EX417" s="58"/>
      <c r="EY417" s="58"/>
      <c r="EZ417" s="58"/>
      <c r="FA417" s="58"/>
      <c r="FB417" s="58"/>
      <c r="FC417" s="58"/>
      <c r="FD417" s="58"/>
      <c r="FE417" s="58"/>
      <c r="FF417" s="58"/>
      <c r="FG417" s="58"/>
      <c r="FH417" s="58"/>
      <c r="FI417" s="58"/>
      <c r="FJ417" s="58"/>
      <c r="FK417" s="58"/>
      <c r="FL417" s="58"/>
      <c r="FM417" s="58"/>
      <c r="FN417" s="58"/>
      <c r="FO417" s="58"/>
      <c r="FP417" s="58"/>
      <c r="FQ417" s="58"/>
      <c r="FR417" s="58"/>
      <c r="FS417" s="58"/>
      <c r="FT417" s="58"/>
      <c r="FU417" s="58"/>
      <c r="FV417" s="58"/>
      <c r="FW417" s="58"/>
      <c r="FX417" s="58"/>
      <c r="FY417" s="58"/>
      <c r="FZ417" s="58"/>
      <c r="GA417" s="58"/>
      <c r="GB417" s="58"/>
      <c r="GC417" s="58"/>
      <c r="GD417" s="58"/>
      <c r="GE417" s="58"/>
      <c r="GF417" s="58"/>
      <c r="GG417" s="58"/>
      <c r="GH417" s="58"/>
      <c r="GI417" s="58"/>
      <c r="GJ417" s="58"/>
      <c r="GK417" s="58"/>
      <c r="GL417" s="58"/>
      <c r="GM417" s="58"/>
      <c r="GN417" s="58"/>
      <c r="GO417" s="58"/>
      <c r="GP417" s="58"/>
      <c r="GQ417" s="58"/>
      <c r="GR417" s="58"/>
      <c r="GS417" s="58"/>
      <c r="GT417" s="58"/>
      <c r="GU417" s="58"/>
      <c r="GV417" s="58"/>
      <c r="GW417" s="58"/>
      <c r="GX417" s="58"/>
      <c r="GY417" s="58"/>
      <c r="GZ417" s="58"/>
      <c r="HA417" s="58"/>
      <c r="HB417" s="58"/>
      <c r="HC417" s="58"/>
      <c r="HD417" s="58"/>
      <c r="HE417" s="58"/>
      <c r="HF417" s="58"/>
      <c r="HG417" s="58"/>
      <c r="HH417" s="58"/>
      <c r="HI417" s="58"/>
      <c r="HJ417" s="58"/>
      <c r="HK417" s="58"/>
      <c r="HL417" s="58"/>
      <c r="HM417" s="58"/>
      <c r="HN417" s="58"/>
      <c r="HO417" s="58"/>
      <c r="HP417" s="58"/>
      <c r="HQ417" s="58"/>
      <c r="HR417" s="58"/>
      <c r="HS417" s="58"/>
      <c r="HT417" s="58"/>
      <c r="HU417" s="58"/>
      <c r="HV417" s="58"/>
      <c r="HW417" s="58"/>
      <c r="HX417" s="58"/>
      <c r="HY417" s="58"/>
      <c r="HZ417" s="58"/>
      <c r="IA417" s="58"/>
      <c r="IB417" s="58"/>
      <c r="IC417" s="58"/>
      <c r="ID417" s="58"/>
      <c r="IE417" s="58"/>
      <c r="IF417" s="58"/>
      <c r="IG417" s="58"/>
      <c r="IH417" s="58"/>
      <c r="II417" s="58"/>
      <c r="IJ417" s="58"/>
    </row>
    <row r="418" spans="1:244" s="76" customFormat="1" x14ac:dyDescent="0.25">
      <c r="A418" s="55"/>
      <c r="B418" s="58"/>
      <c r="C418" s="59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  <c r="DL418" s="58"/>
      <c r="DM418" s="58"/>
      <c r="DN418" s="58"/>
      <c r="DO418" s="58"/>
      <c r="DP418" s="58"/>
      <c r="DQ418" s="58"/>
      <c r="DR418" s="58"/>
      <c r="DS418" s="58"/>
      <c r="DT418" s="58"/>
      <c r="DU418" s="58"/>
      <c r="DV418" s="58"/>
      <c r="DW418" s="58"/>
      <c r="DX418" s="58"/>
      <c r="DY418" s="58"/>
      <c r="DZ418" s="58"/>
      <c r="EA418" s="58"/>
      <c r="EB418" s="58"/>
      <c r="EC418" s="58"/>
      <c r="ED418" s="58"/>
      <c r="EE418" s="58"/>
      <c r="EF418" s="58"/>
      <c r="EG418" s="58"/>
      <c r="EH418" s="58"/>
      <c r="EI418" s="58"/>
      <c r="EJ418" s="58"/>
      <c r="EK418" s="58"/>
      <c r="EL418" s="58"/>
      <c r="EM418" s="58"/>
      <c r="EN418" s="58"/>
      <c r="EO418" s="58"/>
      <c r="EP418" s="58"/>
      <c r="EQ418" s="58"/>
      <c r="ER418" s="58"/>
      <c r="ES418" s="58"/>
      <c r="ET418" s="58"/>
      <c r="EU418" s="58"/>
      <c r="EV418" s="58"/>
      <c r="EW418" s="58"/>
      <c r="EX418" s="58"/>
      <c r="EY418" s="58"/>
      <c r="EZ418" s="58"/>
      <c r="FA418" s="58"/>
      <c r="FB418" s="58"/>
      <c r="FC418" s="58"/>
      <c r="FD418" s="58"/>
      <c r="FE418" s="58"/>
      <c r="FF418" s="58"/>
      <c r="FG418" s="58"/>
      <c r="FH418" s="58"/>
      <c r="FI418" s="58"/>
      <c r="FJ418" s="58"/>
      <c r="FK418" s="58"/>
      <c r="FL418" s="58"/>
      <c r="FM418" s="58"/>
      <c r="FN418" s="58"/>
      <c r="FO418" s="58"/>
      <c r="FP418" s="58"/>
      <c r="FQ418" s="58"/>
      <c r="FR418" s="58"/>
      <c r="FS418" s="58"/>
      <c r="FT418" s="58"/>
      <c r="FU418" s="58"/>
      <c r="FV418" s="58"/>
      <c r="FW418" s="58"/>
      <c r="FX418" s="58"/>
      <c r="FY418" s="58"/>
      <c r="FZ418" s="58"/>
      <c r="GA418" s="58"/>
      <c r="GB418" s="58"/>
      <c r="GC418" s="58"/>
      <c r="GD418" s="58"/>
      <c r="GE418" s="58"/>
      <c r="GF418" s="58"/>
      <c r="GG418" s="58"/>
      <c r="GH418" s="58"/>
      <c r="GI418" s="58"/>
      <c r="GJ418" s="58"/>
      <c r="GK418" s="58"/>
      <c r="GL418" s="58"/>
      <c r="GM418" s="58"/>
      <c r="GN418" s="58"/>
      <c r="GO418" s="58"/>
      <c r="GP418" s="58"/>
      <c r="GQ418" s="58"/>
      <c r="GR418" s="58"/>
      <c r="GS418" s="58"/>
      <c r="GT418" s="58"/>
      <c r="GU418" s="58"/>
      <c r="GV418" s="58"/>
      <c r="GW418" s="58"/>
      <c r="GX418" s="58"/>
      <c r="GY418" s="58"/>
      <c r="GZ418" s="58"/>
      <c r="HA418" s="58"/>
      <c r="HB418" s="58"/>
      <c r="HC418" s="58"/>
      <c r="HD418" s="58"/>
      <c r="HE418" s="58"/>
      <c r="HF418" s="58"/>
      <c r="HG418" s="58"/>
      <c r="HH418" s="58"/>
      <c r="HI418" s="58"/>
      <c r="HJ418" s="58"/>
      <c r="HK418" s="58"/>
      <c r="HL418" s="58"/>
      <c r="HM418" s="58"/>
      <c r="HN418" s="58"/>
      <c r="HO418" s="58"/>
      <c r="HP418" s="58"/>
      <c r="HQ418" s="58"/>
      <c r="HR418" s="58"/>
      <c r="HS418" s="58"/>
      <c r="HT418" s="58"/>
      <c r="HU418" s="58"/>
      <c r="HV418" s="58"/>
      <c r="HW418" s="58"/>
      <c r="HX418" s="58"/>
      <c r="HY418" s="58"/>
      <c r="HZ418" s="58"/>
      <c r="IA418" s="58"/>
      <c r="IB418" s="58"/>
      <c r="IC418" s="58"/>
      <c r="ID418" s="58"/>
      <c r="IE418" s="58"/>
      <c r="IF418" s="58"/>
      <c r="IG418" s="58"/>
      <c r="IH418" s="58"/>
      <c r="II418" s="58"/>
      <c r="IJ418" s="58"/>
    </row>
    <row r="419" spans="1:244" s="76" customFormat="1" x14ac:dyDescent="0.25">
      <c r="A419" s="55"/>
      <c r="B419" s="58"/>
      <c r="C419" s="59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  <c r="DL419" s="58"/>
      <c r="DM419" s="58"/>
      <c r="DN419" s="58"/>
      <c r="DO419" s="58"/>
      <c r="DP419" s="58"/>
      <c r="DQ419" s="58"/>
      <c r="DR419" s="58"/>
      <c r="DS419" s="58"/>
      <c r="DT419" s="58"/>
      <c r="DU419" s="58"/>
      <c r="DV419" s="58"/>
      <c r="DW419" s="58"/>
      <c r="DX419" s="58"/>
      <c r="DY419" s="58"/>
      <c r="DZ419" s="58"/>
      <c r="EA419" s="58"/>
      <c r="EB419" s="58"/>
      <c r="EC419" s="58"/>
      <c r="ED419" s="58"/>
      <c r="EE419" s="58"/>
      <c r="EF419" s="58"/>
      <c r="EG419" s="58"/>
      <c r="EH419" s="58"/>
      <c r="EI419" s="58"/>
      <c r="EJ419" s="58"/>
      <c r="EK419" s="58"/>
      <c r="EL419" s="58"/>
      <c r="EM419" s="58"/>
      <c r="EN419" s="58"/>
      <c r="EO419" s="58"/>
      <c r="EP419" s="58"/>
      <c r="EQ419" s="58"/>
      <c r="ER419" s="58"/>
      <c r="ES419" s="58"/>
      <c r="ET419" s="58"/>
      <c r="EU419" s="58"/>
      <c r="EV419" s="58"/>
      <c r="EW419" s="58"/>
      <c r="EX419" s="58"/>
      <c r="EY419" s="58"/>
      <c r="EZ419" s="58"/>
      <c r="FA419" s="58"/>
      <c r="FB419" s="58"/>
      <c r="FC419" s="58"/>
      <c r="FD419" s="58"/>
      <c r="FE419" s="58"/>
      <c r="FF419" s="58"/>
      <c r="FG419" s="58"/>
      <c r="FH419" s="58"/>
      <c r="FI419" s="58"/>
      <c r="FJ419" s="58"/>
      <c r="FK419" s="58"/>
      <c r="FL419" s="58"/>
      <c r="FM419" s="58"/>
      <c r="FN419" s="58"/>
      <c r="FO419" s="58"/>
      <c r="FP419" s="58"/>
      <c r="FQ419" s="58"/>
      <c r="FR419" s="58"/>
      <c r="FS419" s="58"/>
      <c r="FT419" s="58"/>
      <c r="FU419" s="58"/>
      <c r="FV419" s="58"/>
      <c r="FW419" s="58"/>
      <c r="FX419" s="58"/>
      <c r="FY419" s="58"/>
      <c r="FZ419" s="58"/>
      <c r="GA419" s="58"/>
      <c r="GB419" s="58"/>
      <c r="GC419" s="58"/>
      <c r="GD419" s="58"/>
      <c r="GE419" s="58"/>
      <c r="GF419" s="58"/>
      <c r="GG419" s="58"/>
      <c r="GH419" s="58"/>
      <c r="GI419" s="58"/>
      <c r="GJ419" s="58"/>
      <c r="GK419" s="58"/>
      <c r="GL419" s="58"/>
      <c r="GM419" s="58"/>
      <c r="GN419" s="58"/>
      <c r="GO419" s="58"/>
      <c r="GP419" s="58"/>
      <c r="GQ419" s="58"/>
      <c r="GR419" s="58"/>
      <c r="GS419" s="58"/>
      <c r="GT419" s="58"/>
      <c r="GU419" s="58"/>
      <c r="GV419" s="58"/>
      <c r="GW419" s="58"/>
      <c r="GX419" s="58"/>
      <c r="GY419" s="58"/>
      <c r="GZ419" s="58"/>
      <c r="HA419" s="58"/>
      <c r="HB419" s="58"/>
      <c r="HC419" s="58"/>
      <c r="HD419" s="58"/>
      <c r="HE419" s="58"/>
      <c r="HF419" s="58"/>
      <c r="HG419" s="58"/>
      <c r="HH419" s="58"/>
      <c r="HI419" s="58"/>
      <c r="HJ419" s="58"/>
      <c r="HK419" s="58"/>
      <c r="HL419" s="58"/>
      <c r="HM419" s="58"/>
      <c r="HN419" s="58"/>
      <c r="HO419" s="58"/>
      <c r="HP419" s="58"/>
      <c r="HQ419" s="58"/>
      <c r="HR419" s="58"/>
      <c r="HS419" s="58"/>
      <c r="HT419" s="58"/>
      <c r="HU419" s="58"/>
      <c r="HV419" s="58"/>
      <c r="HW419" s="58"/>
      <c r="HX419" s="58"/>
      <c r="HY419" s="58"/>
      <c r="HZ419" s="58"/>
      <c r="IA419" s="58"/>
      <c r="IB419" s="58"/>
      <c r="IC419" s="58"/>
      <c r="ID419" s="58"/>
      <c r="IE419" s="58"/>
      <c r="IF419" s="58"/>
      <c r="IG419" s="58"/>
      <c r="IH419" s="58"/>
      <c r="II419" s="58"/>
      <c r="IJ419" s="58"/>
    </row>
    <row r="420" spans="1:244" s="76" customFormat="1" x14ac:dyDescent="0.25">
      <c r="A420" s="55"/>
      <c r="B420" s="58"/>
      <c r="C420" s="59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5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/>
      <c r="EJ420" s="58"/>
      <c r="EK420" s="58"/>
      <c r="EL420" s="58"/>
      <c r="EM420" s="58"/>
      <c r="EN420" s="58"/>
      <c r="EO420" s="58"/>
      <c r="EP420" s="58"/>
      <c r="EQ420" s="58"/>
      <c r="ER420" s="58"/>
      <c r="ES420" s="58"/>
      <c r="ET420" s="58"/>
      <c r="EU420" s="58"/>
      <c r="EV420" s="58"/>
      <c r="EW420" s="58"/>
      <c r="EX420" s="58"/>
      <c r="EY420" s="58"/>
      <c r="EZ420" s="58"/>
      <c r="FA420" s="58"/>
      <c r="FB420" s="58"/>
      <c r="FC420" s="58"/>
      <c r="FD420" s="58"/>
      <c r="FE420" s="58"/>
      <c r="FF420" s="58"/>
      <c r="FG420" s="58"/>
      <c r="FH420" s="58"/>
      <c r="FI420" s="58"/>
      <c r="FJ420" s="58"/>
      <c r="FK420" s="58"/>
      <c r="FL420" s="58"/>
      <c r="FM420" s="58"/>
      <c r="FN420" s="58"/>
      <c r="FO420" s="58"/>
      <c r="FP420" s="58"/>
      <c r="FQ420" s="58"/>
      <c r="FR420" s="58"/>
      <c r="FS420" s="58"/>
      <c r="FT420" s="58"/>
      <c r="FU420" s="58"/>
      <c r="FV420" s="58"/>
      <c r="FW420" s="58"/>
      <c r="FX420" s="58"/>
      <c r="FY420" s="58"/>
      <c r="FZ420" s="58"/>
      <c r="GA420" s="58"/>
      <c r="GB420" s="58"/>
      <c r="GC420" s="58"/>
      <c r="GD420" s="58"/>
      <c r="GE420" s="58"/>
      <c r="GF420" s="58"/>
      <c r="GG420" s="58"/>
      <c r="GH420" s="58"/>
      <c r="GI420" s="58"/>
      <c r="GJ420" s="58"/>
      <c r="GK420" s="58"/>
      <c r="GL420" s="58"/>
      <c r="GM420" s="58"/>
      <c r="GN420" s="58"/>
      <c r="GO420" s="58"/>
      <c r="GP420" s="58"/>
      <c r="GQ420" s="58"/>
      <c r="GR420" s="58"/>
      <c r="GS420" s="58"/>
      <c r="GT420" s="58"/>
      <c r="GU420" s="58"/>
      <c r="GV420" s="58"/>
      <c r="GW420" s="58"/>
      <c r="GX420" s="58"/>
      <c r="GY420" s="58"/>
      <c r="GZ420" s="58"/>
      <c r="HA420" s="58"/>
      <c r="HB420" s="58"/>
      <c r="HC420" s="58"/>
      <c r="HD420" s="58"/>
      <c r="HE420" s="58"/>
      <c r="HF420" s="58"/>
      <c r="HG420" s="58"/>
      <c r="HH420" s="58"/>
      <c r="HI420" s="58"/>
      <c r="HJ420" s="58"/>
      <c r="HK420" s="58"/>
      <c r="HL420" s="58"/>
      <c r="HM420" s="58"/>
      <c r="HN420" s="58"/>
      <c r="HO420" s="58"/>
      <c r="HP420" s="58"/>
      <c r="HQ420" s="58"/>
      <c r="HR420" s="58"/>
      <c r="HS420" s="58"/>
      <c r="HT420" s="58"/>
      <c r="HU420" s="58"/>
      <c r="HV420" s="58"/>
      <c r="HW420" s="58"/>
      <c r="HX420" s="58"/>
      <c r="HY420" s="58"/>
      <c r="HZ420" s="58"/>
      <c r="IA420" s="58"/>
      <c r="IB420" s="58"/>
      <c r="IC420" s="58"/>
      <c r="ID420" s="58"/>
      <c r="IE420" s="58"/>
      <c r="IF420" s="58"/>
      <c r="IG420" s="58"/>
      <c r="IH420" s="58"/>
      <c r="II420" s="58"/>
      <c r="IJ420" s="58"/>
    </row>
    <row r="421" spans="1:244" s="76" customFormat="1" x14ac:dyDescent="0.25">
      <c r="A421" s="55"/>
      <c r="B421" s="58"/>
      <c r="C421" s="59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  <c r="DL421" s="58"/>
      <c r="DM421" s="58"/>
      <c r="DN421" s="58"/>
      <c r="DO421" s="58"/>
      <c r="DP421" s="58"/>
      <c r="DQ421" s="58"/>
      <c r="DR421" s="58"/>
      <c r="DS421" s="58"/>
      <c r="DT421" s="58"/>
      <c r="DU421" s="58"/>
      <c r="DV421" s="58"/>
      <c r="DW421" s="58"/>
      <c r="DX421" s="58"/>
      <c r="DY421" s="58"/>
      <c r="DZ421" s="58"/>
      <c r="EA421" s="58"/>
      <c r="EB421" s="58"/>
      <c r="EC421" s="58"/>
      <c r="ED421" s="58"/>
      <c r="EE421" s="58"/>
      <c r="EF421" s="58"/>
      <c r="EG421" s="58"/>
      <c r="EH421" s="58"/>
      <c r="EI421" s="58"/>
      <c r="EJ421" s="58"/>
      <c r="EK421" s="58"/>
      <c r="EL421" s="58"/>
      <c r="EM421" s="58"/>
      <c r="EN421" s="58"/>
      <c r="EO421" s="58"/>
      <c r="EP421" s="58"/>
      <c r="EQ421" s="58"/>
      <c r="ER421" s="58"/>
      <c r="ES421" s="58"/>
      <c r="ET421" s="58"/>
      <c r="EU421" s="58"/>
      <c r="EV421" s="58"/>
      <c r="EW421" s="58"/>
      <c r="EX421" s="58"/>
      <c r="EY421" s="58"/>
      <c r="EZ421" s="58"/>
      <c r="FA421" s="58"/>
      <c r="FB421" s="58"/>
      <c r="FC421" s="58"/>
      <c r="FD421" s="58"/>
      <c r="FE421" s="58"/>
      <c r="FF421" s="58"/>
      <c r="FG421" s="58"/>
      <c r="FH421" s="58"/>
      <c r="FI421" s="58"/>
      <c r="FJ421" s="58"/>
      <c r="FK421" s="58"/>
      <c r="FL421" s="58"/>
      <c r="FM421" s="58"/>
      <c r="FN421" s="58"/>
      <c r="FO421" s="58"/>
      <c r="FP421" s="58"/>
      <c r="FQ421" s="58"/>
      <c r="FR421" s="58"/>
      <c r="FS421" s="58"/>
      <c r="FT421" s="58"/>
      <c r="FU421" s="58"/>
      <c r="FV421" s="58"/>
      <c r="FW421" s="58"/>
      <c r="FX421" s="58"/>
      <c r="FY421" s="58"/>
      <c r="FZ421" s="58"/>
      <c r="GA421" s="58"/>
      <c r="GB421" s="58"/>
      <c r="GC421" s="58"/>
      <c r="GD421" s="58"/>
      <c r="GE421" s="58"/>
      <c r="GF421" s="58"/>
      <c r="GG421" s="58"/>
      <c r="GH421" s="58"/>
      <c r="GI421" s="58"/>
      <c r="GJ421" s="58"/>
      <c r="GK421" s="58"/>
      <c r="GL421" s="58"/>
      <c r="GM421" s="58"/>
      <c r="GN421" s="58"/>
      <c r="GO421" s="58"/>
      <c r="GP421" s="58"/>
      <c r="GQ421" s="58"/>
      <c r="GR421" s="58"/>
      <c r="GS421" s="58"/>
      <c r="GT421" s="58"/>
      <c r="GU421" s="58"/>
      <c r="GV421" s="58"/>
      <c r="GW421" s="58"/>
      <c r="GX421" s="58"/>
      <c r="GY421" s="58"/>
      <c r="GZ421" s="58"/>
      <c r="HA421" s="58"/>
      <c r="HB421" s="58"/>
      <c r="HC421" s="58"/>
      <c r="HD421" s="58"/>
      <c r="HE421" s="58"/>
      <c r="HF421" s="58"/>
      <c r="HG421" s="58"/>
      <c r="HH421" s="58"/>
      <c r="HI421" s="58"/>
      <c r="HJ421" s="58"/>
      <c r="HK421" s="58"/>
      <c r="HL421" s="58"/>
      <c r="HM421" s="58"/>
      <c r="HN421" s="58"/>
      <c r="HO421" s="58"/>
      <c r="HP421" s="58"/>
      <c r="HQ421" s="58"/>
      <c r="HR421" s="58"/>
      <c r="HS421" s="58"/>
      <c r="HT421" s="58"/>
      <c r="HU421" s="58"/>
      <c r="HV421" s="58"/>
      <c r="HW421" s="58"/>
      <c r="HX421" s="58"/>
      <c r="HY421" s="58"/>
      <c r="HZ421" s="58"/>
      <c r="IA421" s="58"/>
      <c r="IB421" s="58"/>
      <c r="IC421" s="58"/>
      <c r="ID421" s="58"/>
      <c r="IE421" s="58"/>
      <c r="IF421" s="58"/>
      <c r="IG421" s="58"/>
      <c r="IH421" s="58"/>
      <c r="II421" s="58"/>
      <c r="IJ421" s="58"/>
    </row>
    <row r="422" spans="1:244" s="76" customFormat="1" x14ac:dyDescent="0.25">
      <c r="A422" s="55"/>
      <c r="B422" s="58"/>
      <c r="C422" s="59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  <c r="DL422" s="58"/>
      <c r="DM422" s="58"/>
      <c r="DN422" s="58"/>
      <c r="DO422" s="58"/>
      <c r="DP422" s="58"/>
      <c r="DQ422" s="58"/>
      <c r="DR422" s="58"/>
      <c r="DS422" s="58"/>
      <c r="DT422" s="58"/>
      <c r="DU422" s="58"/>
      <c r="DV422" s="58"/>
      <c r="DW422" s="58"/>
      <c r="DX422" s="58"/>
      <c r="DY422" s="58"/>
      <c r="DZ422" s="58"/>
      <c r="EA422" s="58"/>
      <c r="EB422" s="58"/>
      <c r="EC422" s="58"/>
      <c r="ED422" s="58"/>
      <c r="EE422" s="58"/>
      <c r="EF422" s="58"/>
      <c r="EG422" s="58"/>
      <c r="EH422" s="58"/>
      <c r="EI422" s="58"/>
      <c r="EJ422" s="58"/>
      <c r="EK422" s="58"/>
      <c r="EL422" s="58"/>
      <c r="EM422" s="58"/>
      <c r="EN422" s="58"/>
      <c r="EO422" s="58"/>
      <c r="EP422" s="58"/>
      <c r="EQ422" s="58"/>
      <c r="ER422" s="58"/>
      <c r="ES422" s="58"/>
      <c r="ET422" s="58"/>
      <c r="EU422" s="58"/>
      <c r="EV422" s="58"/>
      <c r="EW422" s="58"/>
      <c r="EX422" s="58"/>
      <c r="EY422" s="58"/>
      <c r="EZ422" s="58"/>
      <c r="FA422" s="58"/>
      <c r="FB422" s="58"/>
      <c r="FC422" s="58"/>
      <c r="FD422" s="58"/>
      <c r="FE422" s="58"/>
      <c r="FF422" s="58"/>
      <c r="FG422" s="58"/>
      <c r="FH422" s="58"/>
      <c r="FI422" s="58"/>
      <c r="FJ422" s="58"/>
      <c r="FK422" s="58"/>
      <c r="FL422" s="58"/>
      <c r="FM422" s="58"/>
      <c r="FN422" s="58"/>
      <c r="FO422" s="58"/>
      <c r="FP422" s="58"/>
      <c r="FQ422" s="58"/>
      <c r="FR422" s="58"/>
      <c r="FS422" s="58"/>
      <c r="FT422" s="58"/>
      <c r="FU422" s="58"/>
      <c r="FV422" s="58"/>
      <c r="FW422" s="58"/>
      <c r="FX422" s="58"/>
      <c r="FY422" s="58"/>
      <c r="FZ422" s="58"/>
      <c r="GA422" s="58"/>
      <c r="GB422" s="58"/>
      <c r="GC422" s="58"/>
      <c r="GD422" s="58"/>
      <c r="GE422" s="58"/>
      <c r="GF422" s="58"/>
      <c r="GG422" s="58"/>
      <c r="GH422" s="58"/>
      <c r="GI422" s="58"/>
      <c r="GJ422" s="58"/>
      <c r="GK422" s="58"/>
      <c r="GL422" s="58"/>
      <c r="GM422" s="58"/>
      <c r="GN422" s="58"/>
      <c r="GO422" s="58"/>
      <c r="GP422" s="58"/>
      <c r="GQ422" s="58"/>
      <c r="GR422" s="58"/>
      <c r="GS422" s="58"/>
      <c r="GT422" s="58"/>
      <c r="GU422" s="58"/>
      <c r="GV422" s="58"/>
      <c r="GW422" s="58"/>
      <c r="GX422" s="58"/>
      <c r="GY422" s="58"/>
      <c r="GZ422" s="58"/>
      <c r="HA422" s="58"/>
      <c r="HB422" s="58"/>
      <c r="HC422" s="58"/>
      <c r="HD422" s="58"/>
      <c r="HE422" s="58"/>
      <c r="HF422" s="58"/>
      <c r="HG422" s="58"/>
      <c r="HH422" s="58"/>
      <c r="HI422" s="58"/>
      <c r="HJ422" s="58"/>
      <c r="HK422" s="58"/>
      <c r="HL422" s="58"/>
      <c r="HM422" s="58"/>
      <c r="HN422" s="58"/>
      <c r="HO422" s="58"/>
      <c r="HP422" s="58"/>
      <c r="HQ422" s="58"/>
      <c r="HR422" s="58"/>
      <c r="HS422" s="58"/>
      <c r="HT422" s="58"/>
      <c r="HU422" s="58"/>
      <c r="HV422" s="58"/>
      <c r="HW422" s="58"/>
      <c r="HX422" s="58"/>
      <c r="HY422" s="58"/>
      <c r="HZ422" s="58"/>
      <c r="IA422" s="58"/>
      <c r="IB422" s="58"/>
      <c r="IC422" s="58"/>
      <c r="ID422" s="58"/>
      <c r="IE422" s="58"/>
      <c r="IF422" s="58"/>
      <c r="IG422" s="58"/>
      <c r="IH422" s="58"/>
      <c r="II422" s="58"/>
      <c r="IJ422" s="58"/>
    </row>
    <row r="423" spans="1:244" s="76" customFormat="1" x14ac:dyDescent="0.25">
      <c r="A423" s="55"/>
      <c r="B423" s="58"/>
      <c r="C423" s="59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5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/>
      <c r="EM423" s="58"/>
      <c r="EN423" s="58"/>
      <c r="EO423" s="58"/>
      <c r="EP423" s="58"/>
      <c r="EQ423" s="58"/>
      <c r="ER423" s="58"/>
      <c r="ES423" s="58"/>
      <c r="ET423" s="58"/>
      <c r="EU423" s="58"/>
      <c r="EV423" s="58"/>
      <c r="EW423" s="58"/>
      <c r="EX423" s="58"/>
      <c r="EY423" s="58"/>
      <c r="EZ423" s="58"/>
      <c r="FA423" s="58"/>
      <c r="FB423" s="58"/>
      <c r="FC423" s="58"/>
      <c r="FD423" s="58"/>
      <c r="FE423" s="58"/>
      <c r="FF423" s="58"/>
      <c r="FG423" s="58"/>
      <c r="FH423" s="58"/>
      <c r="FI423" s="58"/>
      <c r="FJ423" s="58"/>
      <c r="FK423" s="58"/>
      <c r="FL423" s="58"/>
      <c r="FM423" s="58"/>
      <c r="FN423" s="58"/>
      <c r="FO423" s="58"/>
      <c r="FP423" s="58"/>
      <c r="FQ423" s="58"/>
      <c r="FR423" s="58"/>
      <c r="FS423" s="58"/>
      <c r="FT423" s="58"/>
      <c r="FU423" s="58"/>
      <c r="FV423" s="58"/>
      <c r="FW423" s="58"/>
      <c r="FX423" s="58"/>
      <c r="FY423" s="58"/>
      <c r="FZ423" s="58"/>
      <c r="GA423" s="58"/>
      <c r="GB423" s="58"/>
      <c r="GC423" s="58"/>
      <c r="GD423" s="58"/>
      <c r="GE423" s="58"/>
      <c r="GF423" s="58"/>
      <c r="GG423" s="58"/>
      <c r="GH423" s="58"/>
      <c r="GI423" s="58"/>
      <c r="GJ423" s="58"/>
      <c r="GK423" s="58"/>
      <c r="GL423" s="58"/>
      <c r="GM423" s="58"/>
      <c r="GN423" s="58"/>
      <c r="GO423" s="58"/>
      <c r="GP423" s="58"/>
      <c r="GQ423" s="58"/>
      <c r="GR423" s="58"/>
      <c r="GS423" s="58"/>
      <c r="GT423" s="58"/>
      <c r="GU423" s="58"/>
      <c r="GV423" s="58"/>
      <c r="GW423" s="58"/>
      <c r="GX423" s="58"/>
      <c r="GY423" s="58"/>
      <c r="GZ423" s="58"/>
      <c r="HA423" s="58"/>
      <c r="HB423" s="58"/>
      <c r="HC423" s="58"/>
      <c r="HD423" s="58"/>
      <c r="HE423" s="58"/>
      <c r="HF423" s="58"/>
      <c r="HG423" s="58"/>
      <c r="HH423" s="58"/>
      <c r="HI423" s="58"/>
      <c r="HJ423" s="58"/>
      <c r="HK423" s="58"/>
      <c r="HL423" s="58"/>
      <c r="HM423" s="58"/>
      <c r="HN423" s="58"/>
      <c r="HO423" s="58"/>
      <c r="HP423" s="58"/>
      <c r="HQ423" s="58"/>
      <c r="HR423" s="58"/>
      <c r="HS423" s="58"/>
      <c r="HT423" s="58"/>
      <c r="HU423" s="58"/>
      <c r="HV423" s="58"/>
      <c r="HW423" s="58"/>
      <c r="HX423" s="58"/>
      <c r="HY423" s="58"/>
      <c r="HZ423" s="58"/>
      <c r="IA423" s="58"/>
      <c r="IB423" s="58"/>
      <c r="IC423" s="58"/>
      <c r="ID423" s="58"/>
      <c r="IE423" s="58"/>
      <c r="IF423" s="58"/>
      <c r="IG423" s="58"/>
      <c r="IH423" s="58"/>
      <c r="II423" s="58"/>
      <c r="IJ423" s="58"/>
    </row>
    <row r="424" spans="1:244" s="76" customFormat="1" x14ac:dyDescent="0.25">
      <c r="A424" s="55"/>
      <c r="B424" s="58"/>
      <c r="C424" s="59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  <c r="DL424" s="58"/>
      <c r="DM424" s="58"/>
      <c r="DN424" s="58"/>
      <c r="DO424" s="58"/>
      <c r="DP424" s="58"/>
      <c r="DQ424" s="58"/>
      <c r="DR424" s="58"/>
      <c r="DS424" s="58"/>
      <c r="DT424" s="58"/>
      <c r="DU424" s="58"/>
      <c r="DV424" s="58"/>
      <c r="DW424" s="58"/>
      <c r="DX424" s="58"/>
      <c r="DY424" s="58"/>
      <c r="DZ424" s="58"/>
      <c r="EA424" s="58"/>
      <c r="EB424" s="58"/>
      <c r="EC424" s="58"/>
      <c r="ED424" s="58"/>
      <c r="EE424" s="58"/>
      <c r="EF424" s="58"/>
      <c r="EG424" s="58"/>
      <c r="EH424" s="58"/>
      <c r="EI424" s="58"/>
      <c r="EJ424" s="58"/>
      <c r="EK424" s="58"/>
      <c r="EL424" s="58"/>
      <c r="EM424" s="58"/>
      <c r="EN424" s="58"/>
      <c r="EO424" s="58"/>
      <c r="EP424" s="58"/>
      <c r="EQ424" s="58"/>
      <c r="ER424" s="58"/>
      <c r="ES424" s="58"/>
      <c r="ET424" s="58"/>
      <c r="EU424" s="58"/>
      <c r="EV424" s="58"/>
      <c r="EW424" s="58"/>
      <c r="EX424" s="58"/>
      <c r="EY424" s="58"/>
      <c r="EZ424" s="58"/>
      <c r="FA424" s="58"/>
      <c r="FB424" s="58"/>
      <c r="FC424" s="58"/>
      <c r="FD424" s="58"/>
      <c r="FE424" s="58"/>
      <c r="FF424" s="58"/>
      <c r="FG424" s="58"/>
      <c r="FH424" s="58"/>
      <c r="FI424" s="58"/>
      <c r="FJ424" s="58"/>
      <c r="FK424" s="58"/>
      <c r="FL424" s="58"/>
      <c r="FM424" s="58"/>
      <c r="FN424" s="58"/>
      <c r="FO424" s="58"/>
      <c r="FP424" s="58"/>
      <c r="FQ424" s="58"/>
      <c r="FR424" s="58"/>
      <c r="FS424" s="58"/>
      <c r="FT424" s="58"/>
      <c r="FU424" s="58"/>
      <c r="FV424" s="58"/>
      <c r="FW424" s="58"/>
      <c r="FX424" s="58"/>
      <c r="FY424" s="58"/>
      <c r="FZ424" s="58"/>
      <c r="GA424" s="58"/>
      <c r="GB424" s="58"/>
      <c r="GC424" s="58"/>
      <c r="GD424" s="58"/>
      <c r="GE424" s="58"/>
      <c r="GF424" s="58"/>
      <c r="GG424" s="58"/>
      <c r="GH424" s="58"/>
      <c r="GI424" s="58"/>
      <c r="GJ424" s="58"/>
      <c r="GK424" s="58"/>
      <c r="GL424" s="58"/>
      <c r="GM424" s="58"/>
      <c r="GN424" s="58"/>
      <c r="GO424" s="58"/>
      <c r="GP424" s="58"/>
      <c r="GQ424" s="58"/>
      <c r="GR424" s="58"/>
      <c r="GS424" s="58"/>
      <c r="GT424" s="58"/>
      <c r="GU424" s="58"/>
      <c r="GV424" s="58"/>
      <c r="GW424" s="58"/>
      <c r="GX424" s="58"/>
      <c r="GY424" s="58"/>
      <c r="GZ424" s="58"/>
      <c r="HA424" s="58"/>
      <c r="HB424" s="58"/>
      <c r="HC424" s="58"/>
      <c r="HD424" s="58"/>
      <c r="HE424" s="58"/>
      <c r="HF424" s="58"/>
      <c r="HG424" s="58"/>
      <c r="HH424" s="58"/>
      <c r="HI424" s="58"/>
      <c r="HJ424" s="58"/>
      <c r="HK424" s="58"/>
      <c r="HL424" s="58"/>
      <c r="HM424" s="58"/>
      <c r="HN424" s="58"/>
      <c r="HO424" s="58"/>
      <c r="HP424" s="58"/>
      <c r="HQ424" s="58"/>
      <c r="HR424" s="58"/>
      <c r="HS424" s="58"/>
      <c r="HT424" s="58"/>
      <c r="HU424" s="58"/>
      <c r="HV424" s="58"/>
      <c r="HW424" s="58"/>
      <c r="HX424" s="58"/>
      <c r="HY424" s="58"/>
      <c r="HZ424" s="58"/>
      <c r="IA424" s="58"/>
      <c r="IB424" s="58"/>
      <c r="IC424" s="58"/>
      <c r="ID424" s="58"/>
      <c r="IE424" s="58"/>
      <c r="IF424" s="58"/>
      <c r="IG424" s="58"/>
      <c r="IH424" s="58"/>
      <c r="II424" s="58"/>
      <c r="IJ424" s="58"/>
    </row>
    <row r="425" spans="1:244" s="76" customFormat="1" x14ac:dyDescent="0.25">
      <c r="A425" s="55"/>
      <c r="B425" s="58"/>
      <c r="C425" s="59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  <c r="DL425" s="58"/>
      <c r="DM425" s="58"/>
      <c r="DN425" s="58"/>
      <c r="DO425" s="58"/>
      <c r="DP425" s="58"/>
      <c r="DQ425" s="58"/>
      <c r="DR425" s="58"/>
      <c r="DS425" s="58"/>
      <c r="DT425" s="58"/>
      <c r="DU425" s="58"/>
      <c r="DV425" s="58"/>
      <c r="DW425" s="58"/>
      <c r="DX425" s="58"/>
      <c r="DY425" s="58"/>
      <c r="DZ425" s="58"/>
      <c r="EA425" s="58"/>
      <c r="EB425" s="58"/>
      <c r="EC425" s="58"/>
      <c r="ED425" s="58"/>
      <c r="EE425" s="58"/>
      <c r="EF425" s="58"/>
      <c r="EG425" s="58"/>
      <c r="EH425" s="58"/>
      <c r="EI425" s="58"/>
      <c r="EJ425" s="58"/>
      <c r="EK425" s="58"/>
      <c r="EL425" s="58"/>
      <c r="EM425" s="58"/>
      <c r="EN425" s="58"/>
      <c r="EO425" s="58"/>
      <c r="EP425" s="58"/>
      <c r="EQ425" s="58"/>
      <c r="ER425" s="58"/>
      <c r="ES425" s="58"/>
      <c r="ET425" s="58"/>
      <c r="EU425" s="58"/>
      <c r="EV425" s="58"/>
      <c r="EW425" s="58"/>
      <c r="EX425" s="58"/>
      <c r="EY425" s="58"/>
      <c r="EZ425" s="58"/>
      <c r="FA425" s="58"/>
      <c r="FB425" s="58"/>
      <c r="FC425" s="58"/>
      <c r="FD425" s="58"/>
      <c r="FE425" s="58"/>
      <c r="FF425" s="58"/>
      <c r="FG425" s="58"/>
      <c r="FH425" s="58"/>
      <c r="FI425" s="58"/>
      <c r="FJ425" s="58"/>
      <c r="FK425" s="58"/>
      <c r="FL425" s="58"/>
      <c r="FM425" s="58"/>
      <c r="FN425" s="58"/>
      <c r="FO425" s="58"/>
      <c r="FP425" s="58"/>
      <c r="FQ425" s="58"/>
      <c r="FR425" s="58"/>
      <c r="FS425" s="58"/>
      <c r="FT425" s="58"/>
      <c r="FU425" s="58"/>
      <c r="FV425" s="58"/>
      <c r="FW425" s="58"/>
      <c r="FX425" s="58"/>
      <c r="FY425" s="58"/>
      <c r="FZ425" s="58"/>
      <c r="GA425" s="58"/>
      <c r="GB425" s="58"/>
      <c r="GC425" s="58"/>
      <c r="GD425" s="58"/>
      <c r="GE425" s="58"/>
      <c r="GF425" s="58"/>
      <c r="GG425" s="58"/>
      <c r="GH425" s="58"/>
      <c r="GI425" s="58"/>
      <c r="GJ425" s="58"/>
      <c r="GK425" s="58"/>
      <c r="GL425" s="58"/>
      <c r="GM425" s="58"/>
      <c r="GN425" s="58"/>
      <c r="GO425" s="58"/>
      <c r="GP425" s="58"/>
      <c r="GQ425" s="58"/>
      <c r="GR425" s="58"/>
      <c r="GS425" s="58"/>
      <c r="GT425" s="58"/>
      <c r="GU425" s="58"/>
      <c r="GV425" s="58"/>
      <c r="GW425" s="58"/>
      <c r="GX425" s="58"/>
      <c r="GY425" s="58"/>
      <c r="GZ425" s="58"/>
      <c r="HA425" s="58"/>
      <c r="HB425" s="58"/>
      <c r="HC425" s="58"/>
      <c r="HD425" s="58"/>
      <c r="HE425" s="58"/>
      <c r="HF425" s="58"/>
      <c r="HG425" s="58"/>
      <c r="HH425" s="58"/>
      <c r="HI425" s="58"/>
      <c r="HJ425" s="58"/>
      <c r="HK425" s="58"/>
      <c r="HL425" s="58"/>
      <c r="HM425" s="58"/>
      <c r="HN425" s="58"/>
      <c r="HO425" s="58"/>
      <c r="HP425" s="58"/>
      <c r="HQ425" s="58"/>
      <c r="HR425" s="58"/>
      <c r="HS425" s="58"/>
      <c r="HT425" s="58"/>
      <c r="HU425" s="58"/>
      <c r="HV425" s="58"/>
      <c r="HW425" s="58"/>
      <c r="HX425" s="58"/>
      <c r="HY425" s="58"/>
      <c r="HZ425" s="58"/>
      <c r="IA425" s="58"/>
      <c r="IB425" s="58"/>
      <c r="IC425" s="58"/>
      <c r="ID425" s="58"/>
      <c r="IE425" s="58"/>
      <c r="IF425" s="58"/>
      <c r="IG425" s="58"/>
      <c r="IH425" s="58"/>
      <c r="II425" s="58"/>
      <c r="IJ425" s="58"/>
    </row>
  </sheetData>
  <mergeCells count="4">
    <mergeCell ref="A1:C1"/>
    <mergeCell ref="A2:C2"/>
    <mergeCell ref="B3:C3"/>
    <mergeCell ref="A5:C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workbookViewId="0">
      <selection activeCell="A2" sqref="A2:F2"/>
    </sheetView>
  </sheetViews>
  <sheetFormatPr defaultColWidth="9.140625" defaultRowHeight="12.75" x14ac:dyDescent="0.2"/>
  <cols>
    <col min="1" max="1" width="50.85546875" style="89" customWidth="1"/>
    <col min="2" max="3" width="6.7109375" style="189" customWidth="1"/>
    <col min="4" max="4" width="12.85546875" style="189" customWidth="1"/>
    <col min="5" max="5" width="6" style="189" customWidth="1"/>
    <col min="6" max="6" width="14.140625" style="190" customWidth="1"/>
    <col min="7" max="7" width="10.85546875" style="89" customWidth="1"/>
    <col min="8" max="256" width="9.140625" style="89"/>
    <col min="257" max="257" width="50.85546875" style="89" customWidth="1"/>
    <col min="258" max="259" width="6.7109375" style="89" customWidth="1"/>
    <col min="260" max="260" width="12.85546875" style="89" customWidth="1"/>
    <col min="261" max="261" width="6" style="89" customWidth="1"/>
    <col min="262" max="262" width="14.140625" style="89" customWidth="1"/>
    <col min="263" max="263" width="10.85546875" style="89" customWidth="1"/>
    <col min="264" max="512" width="9.140625" style="89"/>
    <col min="513" max="513" width="50.85546875" style="89" customWidth="1"/>
    <col min="514" max="515" width="6.7109375" style="89" customWidth="1"/>
    <col min="516" max="516" width="12.85546875" style="89" customWidth="1"/>
    <col min="517" max="517" width="6" style="89" customWidth="1"/>
    <col min="518" max="518" width="14.140625" style="89" customWidth="1"/>
    <col min="519" max="519" width="10.85546875" style="89" customWidth="1"/>
    <col min="520" max="768" width="9.140625" style="89"/>
    <col min="769" max="769" width="50.85546875" style="89" customWidth="1"/>
    <col min="770" max="771" width="6.7109375" style="89" customWidth="1"/>
    <col min="772" max="772" width="12.85546875" style="89" customWidth="1"/>
    <col min="773" max="773" width="6" style="89" customWidth="1"/>
    <col min="774" max="774" width="14.140625" style="89" customWidth="1"/>
    <col min="775" max="775" width="10.85546875" style="89" customWidth="1"/>
    <col min="776" max="1024" width="9.140625" style="89"/>
    <col min="1025" max="1025" width="50.85546875" style="89" customWidth="1"/>
    <col min="1026" max="1027" width="6.7109375" style="89" customWidth="1"/>
    <col min="1028" max="1028" width="12.85546875" style="89" customWidth="1"/>
    <col min="1029" max="1029" width="6" style="89" customWidth="1"/>
    <col min="1030" max="1030" width="14.140625" style="89" customWidth="1"/>
    <col min="1031" max="1031" width="10.85546875" style="89" customWidth="1"/>
    <col min="1032" max="1280" width="9.140625" style="89"/>
    <col min="1281" max="1281" width="50.85546875" style="89" customWidth="1"/>
    <col min="1282" max="1283" width="6.7109375" style="89" customWidth="1"/>
    <col min="1284" max="1284" width="12.85546875" style="89" customWidth="1"/>
    <col min="1285" max="1285" width="6" style="89" customWidth="1"/>
    <col min="1286" max="1286" width="14.140625" style="89" customWidth="1"/>
    <col min="1287" max="1287" width="10.85546875" style="89" customWidth="1"/>
    <col min="1288" max="1536" width="9.140625" style="89"/>
    <col min="1537" max="1537" width="50.85546875" style="89" customWidth="1"/>
    <col min="1538" max="1539" width="6.7109375" style="89" customWidth="1"/>
    <col min="1540" max="1540" width="12.85546875" style="89" customWidth="1"/>
    <col min="1541" max="1541" width="6" style="89" customWidth="1"/>
    <col min="1542" max="1542" width="14.140625" style="89" customWidth="1"/>
    <col min="1543" max="1543" width="10.85546875" style="89" customWidth="1"/>
    <col min="1544" max="1792" width="9.140625" style="89"/>
    <col min="1793" max="1793" width="50.85546875" style="89" customWidth="1"/>
    <col min="1794" max="1795" width="6.7109375" style="89" customWidth="1"/>
    <col min="1796" max="1796" width="12.85546875" style="89" customWidth="1"/>
    <col min="1797" max="1797" width="6" style="89" customWidth="1"/>
    <col min="1798" max="1798" width="14.140625" style="89" customWidth="1"/>
    <col min="1799" max="1799" width="10.85546875" style="89" customWidth="1"/>
    <col min="1800" max="2048" width="9.140625" style="89"/>
    <col min="2049" max="2049" width="50.85546875" style="89" customWidth="1"/>
    <col min="2050" max="2051" width="6.7109375" style="89" customWidth="1"/>
    <col min="2052" max="2052" width="12.85546875" style="89" customWidth="1"/>
    <col min="2053" max="2053" width="6" style="89" customWidth="1"/>
    <col min="2054" max="2054" width="14.140625" style="89" customWidth="1"/>
    <col min="2055" max="2055" width="10.85546875" style="89" customWidth="1"/>
    <col min="2056" max="2304" width="9.140625" style="89"/>
    <col min="2305" max="2305" width="50.85546875" style="89" customWidth="1"/>
    <col min="2306" max="2307" width="6.7109375" style="89" customWidth="1"/>
    <col min="2308" max="2308" width="12.85546875" style="89" customWidth="1"/>
    <col min="2309" max="2309" width="6" style="89" customWidth="1"/>
    <col min="2310" max="2310" width="14.140625" style="89" customWidth="1"/>
    <col min="2311" max="2311" width="10.85546875" style="89" customWidth="1"/>
    <col min="2312" max="2560" width="9.140625" style="89"/>
    <col min="2561" max="2561" width="50.85546875" style="89" customWidth="1"/>
    <col min="2562" max="2563" width="6.7109375" style="89" customWidth="1"/>
    <col min="2564" max="2564" width="12.85546875" style="89" customWidth="1"/>
    <col min="2565" max="2565" width="6" style="89" customWidth="1"/>
    <col min="2566" max="2566" width="14.140625" style="89" customWidth="1"/>
    <col min="2567" max="2567" width="10.85546875" style="89" customWidth="1"/>
    <col min="2568" max="2816" width="9.140625" style="89"/>
    <col min="2817" max="2817" width="50.85546875" style="89" customWidth="1"/>
    <col min="2818" max="2819" width="6.7109375" style="89" customWidth="1"/>
    <col min="2820" max="2820" width="12.85546875" style="89" customWidth="1"/>
    <col min="2821" max="2821" width="6" style="89" customWidth="1"/>
    <col min="2822" max="2822" width="14.140625" style="89" customWidth="1"/>
    <col min="2823" max="2823" width="10.85546875" style="89" customWidth="1"/>
    <col min="2824" max="3072" width="9.140625" style="89"/>
    <col min="3073" max="3073" width="50.85546875" style="89" customWidth="1"/>
    <col min="3074" max="3075" width="6.7109375" style="89" customWidth="1"/>
    <col min="3076" max="3076" width="12.85546875" style="89" customWidth="1"/>
    <col min="3077" max="3077" width="6" style="89" customWidth="1"/>
    <col min="3078" max="3078" width="14.140625" style="89" customWidth="1"/>
    <col min="3079" max="3079" width="10.85546875" style="89" customWidth="1"/>
    <col min="3080" max="3328" width="9.140625" style="89"/>
    <col min="3329" max="3329" width="50.85546875" style="89" customWidth="1"/>
    <col min="3330" max="3331" width="6.7109375" style="89" customWidth="1"/>
    <col min="3332" max="3332" width="12.85546875" style="89" customWidth="1"/>
    <col min="3333" max="3333" width="6" style="89" customWidth="1"/>
    <col min="3334" max="3334" width="14.140625" style="89" customWidth="1"/>
    <col min="3335" max="3335" width="10.85546875" style="89" customWidth="1"/>
    <col min="3336" max="3584" width="9.140625" style="89"/>
    <col min="3585" max="3585" width="50.85546875" style="89" customWidth="1"/>
    <col min="3586" max="3587" width="6.7109375" style="89" customWidth="1"/>
    <col min="3588" max="3588" width="12.85546875" style="89" customWidth="1"/>
    <col min="3589" max="3589" width="6" style="89" customWidth="1"/>
    <col min="3590" max="3590" width="14.140625" style="89" customWidth="1"/>
    <col min="3591" max="3591" width="10.85546875" style="89" customWidth="1"/>
    <col min="3592" max="3840" width="9.140625" style="89"/>
    <col min="3841" max="3841" width="50.85546875" style="89" customWidth="1"/>
    <col min="3842" max="3843" width="6.7109375" style="89" customWidth="1"/>
    <col min="3844" max="3844" width="12.85546875" style="89" customWidth="1"/>
    <col min="3845" max="3845" width="6" style="89" customWidth="1"/>
    <col min="3846" max="3846" width="14.140625" style="89" customWidth="1"/>
    <col min="3847" max="3847" width="10.85546875" style="89" customWidth="1"/>
    <col min="3848" max="4096" width="9.140625" style="89"/>
    <col min="4097" max="4097" width="50.85546875" style="89" customWidth="1"/>
    <col min="4098" max="4099" width="6.7109375" style="89" customWidth="1"/>
    <col min="4100" max="4100" width="12.85546875" style="89" customWidth="1"/>
    <col min="4101" max="4101" width="6" style="89" customWidth="1"/>
    <col min="4102" max="4102" width="14.140625" style="89" customWidth="1"/>
    <col min="4103" max="4103" width="10.85546875" style="89" customWidth="1"/>
    <col min="4104" max="4352" width="9.140625" style="89"/>
    <col min="4353" max="4353" width="50.85546875" style="89" customWidth="1"/>
    <col min="4354" max="4355" width="6.7109375" style="89" customWidth="1"/>
    <col min="4356" max="4356" width="12.85546875" style="89" customWidth="1"/>
    <col min="4357" max="4357" width="6" style="89" customWidth="1"/>
    <col min="4358" max="4358" width="14.140625" style="89" customWidth="1"/>
    <col min="4359" max="4359" width="10.85546875" style="89" customWidth="1"/>
    <col min="4360" max="4608" width="9.140625" style="89"/>
    <col min="4609" max="4609" width="50.85546875" style="89" customWidth="1"/>
    <col min="4610" max="4611" width="6.7109375" style="89" customWidth="1"/>
    <col min="4612" max="4612" width="12.85546875" style="89" customWidth="1"/>
    <col min="4613" max="4613" width="6" style="89" customWidth="1"/>
    <col min="4614" max="4614" width="14.140625" style="89" customWidth="1"/>
    <col min="4615" max="4615" width="10.85546875" style="89" customWidth="1"/>
    <col min="4616" max="4864" width="9.140625" style="89"/>
    <col min="4865" max="4865" width="50.85546875" style="89" customWidth="1"/>
    <col min="4866" max="4867" width="6.7109375" style="89" customWidth="1"/>
    <col min="4868" max="4868" width="12.85546875" style="89" customWidth="1"/>
    <col min="4869" max="4869" width="6" style="89" customWidth="1"/>
    <col min="4870" max="4870" width="14.140625" style="89" customWidth="1"/>
    <col min="4871" max="4871" width="10.85546875" style="89" customWidth="1"/>
    <col min="4872" max="5120" width="9.140625" style="89"/>
    <col min="5121" max="5121" width="50.85546875" style="89" customWidth="1"/>
    <col min="5122" max="5123" width="6.7109375" style="89" customWidth="1"/>
    <col min="5124" max="5124" width="12.85546875" style="89" customWidth="1"/>
    <col min="5125" max="5125" width="6" style="89" customWidth="1"/>
    <col min="5126" max="5126" width="14.140625" style="89" customWidth="1"/>
    <col min="5127" max="5127" width="10.85546875" style="89" customWidth="1"/>
    <col min="5128" max="5376" width="9.140625" style="89"/>
    <col min="5377" max="5377" width="50.85546875" style="89" customWidth="1"/>
    <col min="5378" max="5379" width="6.7109375" style="89" customWidth="1"/>
    <col min="5380" max="5380" width="12.85546875" style="89" customWidth="1"/>
    <col min="5381" max="5381" width="6" style="89" customWidth="1"/>
    <col min="5382" max="5382" width="14.140625" style="89" customWidth="1"/>
    <col min="5383" max="5383" width="10.85546875" style="89" customWidth="1"/>
    <col min="5384" max="5632" width="9.140625" style="89"/>
    <col min="5633" max="5633" width="50.85546875" style="89" customWidth="1"/>
    <col min="5634" max="5635" width="6.7109375" style="89" customWidth="1"/>
    <col min="5636" max="5636" width="12.85546875" style="89" customWidth="1"/>
    <col min="5637" max="5637" width="6" style="89" customWidth="1"/>
    <col min="5638" max="5638" width="14.140625" style="89" customWidth="1"/>
    <col min="5639" max="5639" width="10.85546875" style="89" customWidth="1"/>
    <col min="5640" max="5888" width="9.140625" style="89"/>
    <col min="5889" max="5889" width="50.85546875" style="89" customWidth="1"/>
    <col min="5890" max="5891" width="6.7109375" style="89" customWidth="1"/>
    <col min="5892" max="5892" width="12.85546875" style="89" customWidth="1"/>
    <col min="5893" max="5893" width="6" style="89" customWidth="1"/>
    <col min="5894" max="5894" width="14.140625" style="89" customWidth="1"/>
    <col min="5895" max="5895" width="10.85546875" style="89" customWidth="1"/>
    <col min="5896" max="6144" width="9.140625" style="89"/>
    <col min="6145" max="6145" width="50.85546875" style="89" customWidth="1"/>
    <col min="6146" max="6147" width="6.7109375" style="89" customWidth="1"/>
    <col min="6148" max="6148" width="12.85546875" style="89" customWidth="1"/>
    <col min="6149" max="6149" width="6" style="89" customWidth="1"/>
    <col min="6150" max="6150" width="14.140625" style="89" customWidth="1"/>
    <col min="6151" max="6151" width="10.85546875" style="89" customWidth="1"/>
    <col min="6152" max="6400" width="9.140625" style="89"/>
    <col min="6401" max="6401" width="50.85546875" style="89" customWidth="1"/>
    <col min="6402" max="6403" width="6.7109375" style="89" customWidth="1"/>
    <col min="6404" max="6404" width="12.85546875" style="89" customWidth="1"/>
    <col min="6405" max="6405" width="6" style="89" customWidth="1"/>
    <col min="6406" max="6406" width="14.140625" style="89" customWidth="1"/>
    <col min="6407" max="6407" width="10.85546875" style="89" customWidth="1"/>
    <col min="6408" max="6656" width="9.140625" style="89"/>
    <col min="6657" max="6657" width="50.85546875" style="89" customWidth="1"/>
    <col min="6658" max="6659" width="6.7109375" style="89" customWidth="1"/>
    <col min="6660" max="6660" width="12.85546875" style="89" customWidth="1"/>
    <col min="6661" max="6661" width="6" style="89" customWidth="1"/>
    <col min="6662" max="6662" width="14.140625" style="89" customWidth="1"/>
    <col min="6663" max="6663" width="10.85546875" style="89" customWidth="1"/>
    <col min="6664" max="6912" width="9.140625" style="89"/>
    <col min="6913" max="6913" width="50.85546875" style="89" customWidth="1"/>
    <col min="6914" max="6915" width="6.7109375" style="89" customWidth="1"/>
    <col min="6916" max="6916" width="12.85546875" style="89" customWidth="1"/>
    <col min="6917" max="6917" width="6" style="89" customWidth="1"/>
    <col min="6918" max="6918" width="14.140625" style="89" customWidth="1"/>
    <col min="6919" max="6919" width="10.85546875" style="89" customWidth="1"/>
    <col min="6920" max="7168" width="9.140625" style="89"/>
    <col min="7169" max="7169" width="50.85546875" style="89" customWidth="1"/>
    <col min="7170" max="7171" width="6.7109375" style="89" customWidth="1"/>
    <col min="7172" max="7172" width="12.85546875" style="89" customWidth="1"/>
    <col min="7173" max="7173" width="6" style="89" customWidth="1"/>
    <col min="7174" max="7174" width="14.140625" style="89" customWidth="1"/>
    <col min="7175" max="7175" width="10.85546875" style="89" customWidth="1"/>
    <col min="7176" max="7424" width="9.140625" style="89"/>
    <col min="7425" max="7425" width="50.85546875" style="89" customWidth="1"/>
    <col min="7426" max="7427" width="6.7109375" style="89" customWidth="1"/>
    <col min="7428" max="7428" width="12.85546875" style="89" customWidth="1"/>
    <col min="7429" max="7429" width="6" style="89" customWidth="1"/>
    <col min="7430" max="7430" width="14.140625" style="89" customWidth="1"/>
    <col min="7431" max="7431" width="10.85546875" style="89" customWidth="1"/>
    <col min="7432" max="7680" width="9.140625" style="89"/>
    <col min="7681" max="7681" width="50.85546875" style="89" customWidth="1"/>
    <col min="7682" max="7683" width="6.7109375" style="89" customWidth="1"/>
    <col min="7684" max="7684" width="12.85546875" style="89" customWidth="1"/>
    <col min="7685" max="7685" width="6" style="89" customWidth="1"/>
    <col min="7686" max="7686" width="14.140625" style="89" customWidth="1"/>
    <col min="7687" max="7687" width="10.85546875" style="89" customWidth="1"/>
    <col min="7688" max="7936" width="9.140625" style="89"/>
    <col min="7937" max="7937" width="50.85546875" style="89" customWidth="1"/>
    <col min="7938" max="7939" width="6.7109375" style="89" customWidth="1"/>
    <col min="7940" max="7940" width="12.85546875" style="89" customWidth="1"/>
    <col min="7941" max="7941" width="6" style="89" customWidth="1"/>
    <col min="7942" max="7942" width="14.140625" style="89" customWidth="1"/>
    <col min="7943" max="7943" width="10.85546875" style="89" customWidth="1"/>
    <col min="7944" max="8192" width="9.140625" style="89"/>
    <col min="8193" max="8193" width="50.85546875" style="89" customWidth="1"/>
    <col min="8194" max="8195" width="6.7109375" style="89" customWidth="1"/>
    <col min="8196" max="8196" width="12.85546875" style="89" customWidth="1"/>
    <col min="8197" max="8197" width="6" style="89" customWidth="1"/>
    <col min="8198" max="8198" width="14.140625" style="89" customWidth="1"/>
    <col min="8199" max="8199" width="10.85546875" style="89" customWidth="1"/>
    <col min="8200" max="8448" width="9.140625" style="89"/>
    <col min="8449" max="8449" width="50.85546875" style="89" customWidth="1"/>
    <col min="8450" max="8451" width="6.7109375" style="89" customWidth="1"/>
    <col min="8452" max="8452" width="12.85546875" style="89" customWidth="1"/>
    <col min="8453" max="8453" width="6" style="89" customWidth="1"/>
    <col min="8454" max="8454" width="14.140625" style="89" customWidth="1"/>
    <col min="8455" max="8455" width="10.85546875" style="89" customWidth="1"/>
    <col min="8456" max="8704" width="9.140625" style="89"/>
    <col min="8705" max="8705" width="50.85546875" style="89" customWidth="1"/>
    <col min="8706" max="8707" width="6.7109375" style="89" customWidth="1"/>
    <col min="8708" max="8708" width="12.85546875" style="89" customWidth="1"/>
    <col min="8709" max="8709" width="6" style="89" customWidth="1"/>
    <col min="8710" max="8710" width="14.140625" style="89" customWidth="1"/>
    <col min="8711" max="8711" width="10.85546875" style="89" customWidth="1"/>
    <col min="8712" max="8960" width="9.140625" style="89"/>
    <col min="8961" max="8961" width="50.85546875" style="89" customWidth="1"/>
    <col min="8962" max="8963" width="6.7109375" style="89" customWidth="1"/>
    <col min="8964" max="8964" width="12.85546875" style="89" customWidth="1"/>
    <col min="8965" max="8965" width="6" style="89" customWidth="1"/>
    <col min="8966" max="8966" width="14.140625" style="89" customWidth="1"/>
    <col min="8967" max="8967" width="10.85546875" style="89" customWidth="1"/>
    <col min="8968" max="9216" width="9.140625" style="89"/>
    <col min="9217" max="9217" width="50.85546875" style="89" customWidth="1"/>
    <col min="9218" max="9219" width="6.7109375" style="89" customWidth="1"/>
    <col min="9220" max="9220" width="12.85546875" style="89" customWidth="1"/>
    <col min="9221" max="9221" width="6" style="89" customWidth="1"/>
    <col min="9222" max="9222" width="14.140625" style="89" customWidth="1"/>
    <col min="9223" max="9223" width="10.85546875" style="89" customWidth="1"/>
    <col min="9224" max="9472" width="9.140625" style="89"/>
    <col min="9473" max="9473" width="50.85546875" style="89" customWidth="1"/>
    <col min="9474" max="9475" width="6.7109375" style="89" customWidth="1"/>
    <col min="9476" max="9476" width="12.85546875" style="89" customWidth="1"/>
    <col min="9477" max="9477" width="6" style="89" customWidth="1"/>
    <col min="9478" max="9478" width="14.140625" style="89" customWidth="1"/>
    <col min="9479" max="9479" width="10.85546875" style="89" customWidth="1"/>
    <col min="9480" max="9728" width="9.140625" style="89"/>
    <col min="9729" max="9729" width="50.85546875" style="89" customWidth="1"/>
    <col min="9730" max="9731" width="6.7109375" style="89" customWidth="1"/>
    <col min="9732" max="9732" width="12.85546875" style="89" customWidth="1"/>
    <col min="9733" max="9733" width="6" style="89" customWidth="1"/>
    <col min="9734" max="9734" width="14.140625" style="89" customWidth="1"/>
    <col min="9735" max="9735" width="10.85546875" style="89" customWidth="1"/>
    <col min="9736" max="9984" width="9.140625" style="89"/>
    <col min="9985" max="9985" width="50.85546875" style="89" customWidth="1"/>
    <col min="9986" max="9987" width="6.7109375" style="89" customWidth="1"/>
    <col min="9988" max="9988" width="12.85546875" style="89" customWidth="1"/>
    <col min="9989" max="9989" width="6" style="89" customWidth="1"/>
    <col min="9990" max="9990" width="14.140625" style="89" customWidth="1"/>
    <col min="9991" max="9991" width="10.85546875" style="89" customWidth="1"/>
    <col min="9992" max="10240" width="9.140625" style="89"/>
    <col min="10241" max="10241" width="50.85546875" style="89" customWidth="1"/>
    <col min="10242" max="10243" width="6.7109375" style="89" customWidth="1"/>
    <col min="10244" max="10244" width="12.85546875" style="89" customWidth="1"/>
    <col min="10245" max="10245" width="6" style="89" customWidth="1"/>
    <col min="10246" max="10246" width="14.140625" style="89" customWidth="1"/>
    <col min="10247" max="10247" width="10.85546875" style="89" customWidth="1"/>
    <col min="10248" max="10496" width="9.140625" style="89"/>
    <col min="10497" max="10497" width="50.85546875" style="89" customWidth="1"/>
    <col min="10498" max="10499" width="6.7109375" style="89" customWidth="1"/>
    <col min="10500" max="10500" width="12.85546875" style="89" customWidth="1"/>
    <col min="10501" max="10501" width="6" style="89" customWidth="1"/>
    <col min="10502" max="10502" width="14.140625" style="89" customWidth="1"/>
    <col min="10503" max="10503" width="10.85546875" style="89" customWidth="1"/>
    <col min="10504" max="10752" width="9.140625" style="89"/>
    <col min="10753" max="10753" width="50.85546875" style="89" customWidth="1"/>
    <col min="10754" max="10755" width="6.7109375" style="89" customWidth="1"/>
    <col min="10756" max="10756" width="12.85546875" style="89" customWidth="1"/>
    <col min="10757" max="10757" width="6" style="89" customWidth="1"/>
    <col min="10758" max="10758" width="14.140625" style="89" customWidth="1"/>
    <col min="10759" max="10759" width="10.85546875" style="89" customWidth="1"/>
    <col min="10760" max="11008" width="9.140625" style="89"/>
    <col min="11009" max="11009" width="50.85546875" style="89" customWidth="1"/>
    <col min="11010" max="11011" width="6.7109375" style="89" customWidth="1"/>
    <col min="11012" max="11012" width="12.85546875" style="89" customWidth="1"/>
    <col min="11013" max="11013" width="6" style="89" customWidth="1"/>
    <col min="11014" max="11014" width="14.140625" style="89" customWidth="1"/>
    <col min="11015" max="11015" width="10.85546875" style="89" customWidth="1"/>
    <col min="11016" max="11264" width="9.140625" style="89"/>
    <col min="11265" max="11265" width="50.85546875" style="89" customWidth="1"/>
    <col min="11266" max="11267" width="6.7109375" style="89" customWidth="1"/>
    <col min="11268" max="11268" width="12.85546875" style="89" customWidth="1"/>
    <col min="11269" max="11269" width="6" style="89" customWidth="1"/>
    <col min="11270" max="11270" width="14.140625" style="89" customWidth="1"/>
    <col min="11271" max="11271" width="10.85546875" style="89" customWidth="1"/>
    <col min="11272" max="11520" width="9.140625" style="89"/>
    <col min="11521" max="11521" width="50.85546875" style="89" customWidth="1"/>
    <col min="11522" max="11523" width="6.7109375" style="89" customWidth="1"/>
    <col min="11524" max="11524" width="12.85546875" style="89" customWidth="1"/>
    <col min="11525" max="11525" width="6" style="89" customWidth="1"/>
    <col min="11526" max="11526" width="14.140625" style="89" customWidth="1"/>
    <col min="11527" max="11527" width="10.85546875" style="89" customWidth="1"/>
    <col min="11528" max="11776" width="9.140625" style="89"/>
    <col min="11777" max="11777" width="50.85546875" style="89" customWidth="1"/>
    <col min="11778" max="11779" width="6.7109375" style="89" customWidth="1"/>
    <col min="11780" max="11780" width="12.85546875" style="89" customWidth="1"/>
    <col min="11781" max="11781" width="6" style="89" customWidth="1"/>
    <col min="11782" max="11782" width="14.140625" style="89" customWidth="1"/>
    <col min="11783" max="11783" width="10.85546875" style="89" customWidth="1"/>
    <col min="11784" max="12032" width="9.140625" style="89"/>
    <col min="12033" max="12033" width="50.85546875" style="89" customWidth="1"/>
    <col min="12034" max="12035" width="6.7109375" style="89" customWidth="1"/>
    <col min="12036" max="12036" width="12.85546875" style="89" customWidth="1"/>
    <col min="12037" max="12037" width="6" style="89" customWidth="1"/>
    <col min="12038" max="12038" width="14.140625" style="89" customWidth="1"/>
    <col min="12039" max="12039" width="10.85546875" style="89" customWidth="1"/>
    <col min="12040" max="12288" width="9.140625" style="89"/>
    <col min="12289" max="12289" width="50.85546875" style="89" customWidth="1"/>
    <col min="12290" max="12291" width="6.7109375" style="89" customWidth="1"/>
    <col min="12292" max="12292" width="12.85546875" style="89" customWidth="1"/>
    <col min="12293" max="12293" width="6" style="89" customWidth="1"/>
    <col min="12294" max="12294" width="14.140625" style="89" customWidth="1"/>
    <col min="12295" max="12295" width="10.85546875" style="89" customWidth="1"/>
    <col min="12296" max="12544" width="9.140625" style="89"/>
    <col min="12545" max="12545" width="50.85546875" style="89" customWidth="1"/>
    <col min="12546" max="12547" width="6.7109375" style="89" customWidth="1"/>
    <col min="12548" max="12548" width="12.85546875" style="89" customWidth="1"/>
    <col min="12549" max="12549" width="6" style="89" customWidth="1"/>
    <col min="12550" max="12550" width="14.140625" style="89" customWidth="1"/>
    <col min="12551" max="12551" width="10.85546875" style="89" customWidth="1"/>
    <col min="12552" max="12800" width="9.140625" style="89"/>
    <col min="12801" max="12801" width="50.85546875" style="89" customWidth="1"/>
    <col min="12802" max="12803" width="6.7109375" style="89" customWidth="1"/>
    <col min="12804" max="12804" width="12.85546875" style="89" customWidth="1"/>
    <col min="12805" max="12805" width="6" style="89" customWidth="1"/>
    <col min="12806" max="12806" width="14.140625" style="89" customWidth="1"/>
    <col min="12807" max="12807" width="10.85546875" style="89" customWidth="1"/>
    <col min="12808" max="13056" width="9.140625" style="89"/>
    <col min="13057" max="13057" width="50.85546875" style="89" customWidth="1"/>
    <col min="13058" max="13059" width="6.7109375" style="89" customWidth="1"/>
    <col min="13060" max="13060" width="12.85546875" style="89" customWidth="1"/>
    <col min="13061" max="13061" width="6" style="89" customWidth="1"/>
    <col min="13062" max="13062" width="14.140625" style="89" customWidth="1"/>
    <col min="13063" max="13063" width="10.85546875" style="89" customWidth="1"/>
    <col min="13064" max="13312" width="9.140625" style="89"/>
    <col min="13313" max="13313" width="50.85546875" style="89" customWidth="1"/>
    <col min="13314" max="13315" width="6.7109375" style="89" customWidth="1"/>
    <col min="13316" max="13316" width="12.85546875" style="89" customWidth="1"/>
    <col min="13317" max="13317" width="6" style="89" customWidth="1"/>
    <col min="13318" max="13318" width="14.140625" style="89" customWidth="1"/>
    <col min="13319" max="13319" width="10.85546875" style="89" customWidth="1"/>
    <col min="13320" max="13568" width="9.140625" style="89"/>
    <col min="13569" max="13569" width="50.85546875" style="89" customWidth="1"/>
    <col min="13570" max="13571" width="6.7109375" style="89" customWidth="1"/>
    <col min="13572" max="13572" width="12.85546875" style="89" customWidth="1"/>
    <col min="13573" max="13573" width="6" style="89" customWidth="1"/>
    <col min="13574" max="13574" width="14.140625" style="89" customWidth="1"/>
    <col min="13575" max="13575" width="10.85546875" style="89" customWidth="1"/>
    <col min="13576" max="13824" width="9.140625" style="89"/>
    <col min="13825" max="13825" width="50.85546875" style="89" customWidth="1"/>
    <col min="13826" max="13827" width="6.7109375" style="89" customWidth="1"/>
    <col min="13828" max="13828" width="12.85546875" style="89" customWidth="1"/>
    <col min="13829" max="13829" width="6" style="89" customWidth="1"/>
    <col min="13830" max="13830" width="14.140625" style="89" customWidth="1"/>
    <col min="13831" max="13831" width="10.85546875" style="89" customWidth="1"/>
    <col min="13832" max="14080" width="9.140625" style="89"/>
    <col min="14081" max="14081" width="50.85546875" style="89" customWidth="1"/>
    <col min="14082" max="14083" width="6.7109375" style="89" customWidth="1"/>
    <col min="14084" max="14084" width="12.85546875" style="89" customWidth="1"/>
    <col min="14085" max="14085" width="6" style="89" customWidth="1"/>
    <col min="14086" max="14086" width="14.140625" style="89" customWidth="1"/>
    <col min="14087" max="14087" width="10.85546875" style="89" customWidth="1"/>
    <col min="14088" max="14336" width="9.140625" style="89"/>
    <col min="14337" max="14337" width="50.85546875" style="89" customWidth="1"/>
    <col min="14338" max="14339" width="6.7109375" style="89" customWidth="1"/>
    <col min="14340" max="14340" width="12.85546875" style="89" customWidth="1"/>
    <col min="14341" max="14341" width="6" style="89" customWidth="1"/>
    <col min="14342" max="14342" width="14.140625" style="89" customWidth="1"/>
    <col min="14343" max="14343" width="10.85546875" style="89" customWidth="1"/>
    <col min="14344" max="14592" width="9.140625" style="89"/>
    <col min="14593" max="14593" width="50.85546875" style="89" customWidth="1"/>
    <col min="14594" max="14595" width="6.7109375" style="89" customWidth="1"/>
    <col min="14596" max="14596" width="12.85546875" style="89" customWidth="1"/>
    <col min="14597" max="14597" width="6" style="89" customWidth="1"/>
    <col min="14598" max="14598" width="14.140625" style="89" customWidth="1"/>
    <col min="14599" max="14599" width="10.85546875" style="89" customWidth="1"/>
    <col min="14600" max="14848" width="9.140625" style="89"/>
    <col min="14849" max="14849" width="50.85546875" style="89" customWidth="1"/>
    <col min="14850" max="14851" width="6.7109375" style="89" customWidth="1"/>
    <col min="14852" max="14852" width="12.85546875" style="89" customWidth="1"/>
    <col min="14853" max="14853" width="6" style="89" customWidth="1"/>
    <col min="14854" max="14854" width="14.140625" style="89" customWidth="1"/>
    <col min="14855" max="14855" width="10.85546875" style="89" customWidth="1"/>
    <col min="14856" max="15104" width="9.140625" style="89"/>
    <col min="15105" max="15105" width="50.85546875" style="89" customWidth="1"/>
    <col min="15106" max="15107" width="6.7109375" style="89" customWidth="1"/>
    <col min="15108" max="15108" width="12.85546875" style="89" customWidth="1"/>
    <col min="15109" max="15109" width="6" style="89" customWidth="1"/>
    <col min="15110" max="15110" width="14.140625" style="89" customWidth="1"/>
    <col min="15111" max="15111" width="10.85546875" style="89" customWidth="1"/>
    <col min="15112" max="15360" width="9.140625" style="89"/>
    <col min="15361" max="15361" width="50.85546875" style="89" customWidth="1"/>
    <col min="15362" max="15363" width="6.7109375" style="89" customWidth="1"/>
    <col min="15364" max="15364" width="12.85546875" style="89" customWidth="1"/>
    <col min="15365" max="15365" width="6" style="89" customWidth="1"/>
    <col min="15366" max="15366" width="14.140625" style="89" customWidth="1"/>
    <col min="15367" max="15367" width="10.85546875" style="89" customWidth="1"/>
    <col min="15368" max="15616" width="9.140625" style="89"/>
    <col min="15617" max="15617" width="50.85546875" style="89" customWidth="1"/>
    <col min="15618" max="15619" width="6.7109375" style="89" customWidth="1"/>
    <col min="15620" max="15620" width="12.85546875" style="89" customWidth="1"/>
    <col min="15621" max="15621" width="6" style="89" customWidth="1"/>
    <col min="15622" max="15622" width="14.140625" style="89" customWidth="1"/>
    <col min="15623" max="15623" width="10.85546875" style="89" customWidth="1"/>
    <col min="15624" max="15872" width="9.140625" style="89"/>
    <col min="15873" max="15873" width="50.85546875" style="89" customWidth="1"/>
    <col min="15874" max="15875" width="6.7109375" style="89" customWidth="1"/>
    <col min="15876" max="15876" width="12.85546875" style="89" customWidth="1"/>
    <col min="15877" max="15877" width="6" style="89" customWidth="1"/>
    <col min="15878" max="15878" width="14.140625" style="89" customWidth="1"/>
    <col min="15879" max="15879" width="10.85546875" style="89" customWidth="1"/>
    <col min="15880" max="16128" width="9.140625" style="89"/>
    <col min="16129" max="16129" width="50.85546875" style="89" customWidth="1"/>
    <col min="16130" max="16131" width="6.7109375" style="89" customWidth="1"/>
    <col min="16132" max="16132" width="12.85546875" style="89" customWidth="1"/>
    <col min="16133" max="16133" width="6" style="89" customWidth="1"/>
    <col min="16134" max="16134" width="14.140625" style="89" customWidth="1"/>
    <col min="16135" max="16135" width="10.85546875" style="89" customWidth="1"/>
    <col min="16136" max="16384" width="9.140625" style="89"/>
  </cols>
  <sheetData>
    <row r="1" spans="1:6" s="2" customFormat="1" ht="15" x14ac:dyDescent="0.25">
      <c r="A1" s="356" t="s">
        <v>247</v>
      </c>
      <c r="B1" s="356"/>
      <c r="C1" s="356"/>
      <c r="D1" s="357"/>
      <c r="E1" s="357"/>
      <c r="F1" s="357"/>
    </row>
    <row r="2" spans="1:6" s="2" customFormat="1" ht="15" x14ac:dyDescent="0.25">
      <c r="A2" s="356" t="s">
        <v>1</v>
      </c>
      <c r="B2" s="356"/>
      <c r="C2" s="356"/>
      <c r="D2" s="358"/>
      <c r="E2" s="358"/>
      <c r="F2" s="358"/>
    </row>
    <row r="3" spans="1:6" s="2" customFormat="1" ht="15" x14ac:dyDescent="0.25">
      <c r="A3" s="352" t="s">
        <v>619</v>
      </c>
      <c r="B3" s="359"/>
      <c r="C3" s="359"/>
      <c r="D3" s="359"/>
      <c r="E3" s="359"/>
      <c r="F3" s="359"/>
    </row>
    <row r="4" spans="1:6" x14ac:dyDescent="0.2">
      <c r="A4" s="87"/>
      <c r="B4" s="87"/>
      <c r="C4" s="87"/>
      <c r="D4" s="87"/>
      <c r="E4" s="87"/>
      <c r="F4" s="88"/>
    </row>
    <row r="5" spans="1:6" ht="70.900000000000006" customHeight="1" x14ac:dyDescent="0.3">
      <c r="A5" s="360" t="s">
        <v>512</v>
      </c>
      <c r="B5" s="360"/>
      <c r="C5" s="360"/>
      <c r="D5" s="360"/>
      <c r="E5" s="360"/>
      <c r="F5" s="360"/>
    </row>
    <row r="6" spans="1:6" ht="15.75" customHeight="1" x14ac:dyDescent="0.3">
      <c r="A6" s="90"/>
      <c r="B6" s="90"/>
      <c r="C6" s="90"/>
      <c r="D6" s="90"/>
      <c r="E6" s="90"/>
      <c r="F6" s="91" t="s">
        <v>2</v>
      </c>
    </row>
    <row r="7" spans="1:6" ht="12.95" customHeight="1" x14ac:dyDescent="0.2">
      <c r="A7" s="361" t="s">
        <v>4</v>
      </c>
      <c r="B7" s="362" t="s">
        <v>248</v>
      </c>
      <c r="C7" s="362" t="s">
        <v>249</v>
      </c>
      <c r="D7" s="362" t="s">
        <v>250</v>
      </c>
      <c r="E7" s="362" t="s">
        <v>251</v>
      </c>
      <c r="F7" s="363" t="s">
        <v>252</v>
      </c>
    </row>
    <row r="8" spans="1:6" x14ac:dyDescent="0.2">
      <c r="A8" s="361"/>
      <c r="B8" s="362"/>
      <c r="C8" s="362"/>
      <c r="D8" s="362"/>
      <c r="E8" s="362"/>
      <c r="F8" s="363"/>
    </row>
    <row r="9" spans="1:6" x14ac:dyDescent="0.2">
      <c r="A9" s="92">
        <v>1</v>
      </c>
      <c r="B9" s="93" t="s">
        <v>253</v>
      </c>
      <c r="C9" s="93" t="s">
        <v>254</v>
      </c>
      <c r="D9" s="93" t="s">
        <v>255</v>
      </c>
      <c r="E9" s="93" t="s">
        <v>256</v>
      </c>
      <c r="F9" s="94">
        <v>6</v>
      </c>
    </row>
    <row r="10" spans="1:6" ht="15.75" x14ac:dyDescent="0.25">
      <c r="A10" s="95" t="s">
        <v>257</v>
      </c>
      <c r="B10" s="96" t="s">
        <v>258</v>
      </c>
      <c r="C10" s="96"/>
      <c r="D10" s="96"/>
      <c r="E10" s="96"/>
      <c r="F10" s="97">
        <f>SUM(F11+F15+F21+F31+F35)</f>
        <v>96042.67</v>
      </c>
    </row>
    <row r="11" spans="1:6" ht="26.45" customHeight="1" x14ac:dyDescent="0.2">
      <c r="A11" s="98" t="s">
        <v>259</v>
      </c>
      <c r="B11" s="99" t="s">
        <v>258</v>
      </c>
      <c r="C11" s="99" t="s">
        <v>260</v>
      </c>
      <c r="D11" s="99"/>
      <c r="E11" s="99"/>
      <c r="F11" s="100">
        <f>SUM(F14)</f>
        <v>1752.5</v>
      </c>
    </row>
    <row r="12" spans="1:6" ht="19.149999999999999" customHeight="1" x14ac:dyDescent="0.25">
      <c r="A12" s="101" t="s">
        <v>261</v>
      </c>
      <c r="B12" s="102" t="s">
        <v>258</v>
      </c>
      <c r="C12" s="102" t="s">
        <v>260</v>
      </c>
      <c r="D12" s="102" t="s">
        <v>262</v>
      </c>
      <c r="E12" s="102"/>
      <c r="F12" s="103">
        <f>SUM(F14)</f>
        <v>1752.5</v>
      </c>
    </row>
    <row r="13" spans="1:6" s="107" customFormat="1" ht="25.5" x14ac:dyDescent="0.2">
      <c r="A13" s="104" t="s">
        <v>263</v>
      </c>
      <c r="B13" s="105" t="s">
        <v>258</v>
      </c>
      <c r="C13" s="105" t="s">
        <v>260</v>
      </c>
      <c r="D13" s="105" t="s">
        <v>262</v>
      </c>
      <c r="E13" s="105"/>
      <c r="F13" s="106">
        <f>SUM(F14)</f>
        <v>1752.5</v>
      </c>
    </row>
    <row r="14" spans="1:6" ht="52.5" customHeight="1" x14ac:dyDescent="0.2">
      <c r="A14" s="108" t="s">
        <v>264</v>
      </c>
      <c r="B14" s="109" t="s">
        <v>258</v>
      </c>
      <c r="C14" s="109" t="s">
        <v>260</v>
      </c>
      <c r="D14" s="109" t="s">
        <v>262</v>
      </c>
      <c r="E14" s="109" t="s">
        <v>265</v>
      </c>
      <c r="F14" s="110">
        <v>1752.5</v>
      </c>
    </row>
    <row r="15" spans="1:6" ht="26.45" customHeight="1" x14ac:dyDescent="0.2">
      <c r="A15" s="98" t="s">
        <v>266</v>
      </c>
      <c r="B15" s="99" t="s">
        <v>258</v>
      </c>
      <c r="C15" s="99" t="s">
        <v>267</v>
      </c>
      <c r="D15" s="99"/>
      <c r="E15" s="99"/>
      <c r="F15" s="100">
        <f>SUM(F16)</f>
        <v>4330.8700000000008</v>
      </c>
    </row>
    <row r="16" spans="1:6" s="111" customFormat="1" ht="16.899999999999999" customHeight="1" x14ac:dyDescent="0.25">
      <c r="A16" s="101" t="s">
        <v>261</v>
      </c>
      <c r="B16" s="102" t="s">
        <v>258</v>
      </c>
      <c r="C16" s="102" t="s">
        <v>267</v>
      </c>
      <c r="D16" s="102" t="s">
        <v>268</v>
      </c>
      <c r="E16" s="102"/>
      <c r="F16" s="103">
        <f>SUM(F17)</f>
        <v>4330.8700000000008</v>
      </c>
    </row>
    <row r="17" spans="1:6" ht="12" customHeight="1" x14ac:dyDescent="0.2">
      <c r="A17" s="108" t="s">
        <v>269</v>
      </c>
      <c r="B17" s="109" t="s">
        <v>258</v>
      </c>
      <c r="C17" s="109" t="s">
        <v>267</v>
      </c>
      <c r="D17" s="109" t="s">
        <v>268</v>
      </c>
      <c r="E17" s="109"/>
      <c r="F17" s="110">
        <f>SUM(F18+F19+F20)</f>
        <v>4330.8700000000008</v>
      </c>
    </row>
    <row r="18" spans="1:6" s="107" customFormat="1" ht="51.6" customHeight="1" x14ac:dyDescent="0.2">
      <c r="A18" s="104" t="s">
        <v>264</v>
      </c>
      <c r="B18" s="105" t="s">
        <v>258</v>
      </c>
      <c r="C18" s="105" t="s">
        <v>267</v>
      </c>
      <c r="D18" s="105" t="s">
        <v>268</v>
      </c>
      <c r="E18" s="105" t="s">
        <v>265</v>
      </c>
      <c r="F18" s="106">
        <v>3828.13</v>
      </c>
    </row>
    <row r="19" spans="1:6" s="107" customFormat="1" ht="25.5" customHeight="1" x14ac:dyDescent="0.2">
      <c r="A19" s="104" t="s">
        <v>270</v>
      </c>
      <c r="B19" s="105" t="s">
        <v>258</v>
      </c>
      <c r="C19" s="105" t="s">
        <v>267</v>
      </c>
      <c r="D19" s="105" t="s">
        <v>268</v>
      </c>
      <c r="E19" s="105" t="s">
        <v>271</v>
      </c>
      <c r="F19" s="106">
        <v>502.68</v>
      </c>
    </row>
    <row r="20" spans="1:6" x14ac:dyDescent="0.2">
      <c r="A20" s="108" t="s">
        <v>272</v>
      </c>
      <c r="B20" s="112" t="s">
        <v>258</v>
      </c>
      <c r="C20" s="113" t="s">
        <v>267</v>
      </c>
      <c r="D20" s="109" t="s">
        <v>268</v>
      </c>
      <c r="E20" s="113" t="s">
        <v>273</v>
      </c>
      <c r="F20" s="106">
        <v>0.06</v>
      </c>
    </row>
    <row r="21" spans="1:6" ht="14.25" x14ac:dyDescent="0.2">
      <c r="A21" s="98" t="s">
        <v>274</v>
      </c>
      <c r="B21" s="114" t="s">
        <v>258</v>
      </c>
      <c r="C21" s="114" t="s">
        <v>275</v>
      </c>
      <c r="D21" s="114"/>
      <c r="E21" s="114"/>
      <c r="F21" s="115">
        <f>SUM(F24+F22)</f>
        <v>67071.88</v>
      </c>
    </row>
    <row r="22" spans="1:6" s="111" customFormat="1" ht="25.5" customHeight="1" x14ac:dyDescent="0.25">
      <c r="A22" s="101" t="s">
        <v>276</v>
      </c>
      <c r="B22" s="116" t="s">
        <v>258</v>
      </c>
      <c r="C22" s="117" t="s">
        <v>275</v>
      </c>
      <c r="D22" s="102" t="s">
        <v>277</v>
      </c>
      <c r="E22" s="117"/>
      <c r="F22" s="103">
        <f>SUM(F23)</f>
        <v>2386.9899999999998</v>
      </c>
    </row>
    <row r="23" spans="1:6" ht="53.25" customHeight="1" x14ac:dyDescent="0.2">
      <c r="A23" s="104" t="s">
        <v>264</v>
      </c>
      <c r="B23" s="105" t="s">
        <v>258</v>
      </c>
      <c r="C23" s="105" t="s">
        <v>275</v>
      </c>
      <c r="D23" s="105" t="s">
        <v>277</v>
      </c>
      <c r="E23" s="105" t="s">
        <v>265</v>
      </c>
      <c r="F23" s="106">
        <v>2386.9899999999998</v>
      </c>
    </row>
    <row r="24" spans="1:6" ht="18" customHeight="1" x14ac:dyDescent="0.25">
      <c r="A24" s="101" t="s">
        <v>261</v>
      </c>
      <c r="B24" s="102" t="s">
        <v>258</v>
      </c>
      <c r="C24" s="102" t="s">
        <v>275</v>
      </c>
      <c r="D24" s="102"/>
      <c r="E24" s="102"/>
      <c r="F24" s="103">
        <f>SUM(F27+F25)</f>
        <v>64684.89</v>
      </c>
    </row>
    <row r="25" spans="1:6" ht="15" customHeight="1" x14ac:dyDescent="0.2">
      <c r="A25" s="104" t="s">
        <v>278</v>
      </c>
      <c r="B25" s="105" t="s">
        <v>258</v>
      </c>
      <c r="C25" s="105" t="s">
        <v>275</v>
      </c>
      <c r="D25" s="105" t="s">
        <v>279</v>
      </c>
      <c r="E25" s="105"/>
      <c r="F25" s="106">
        <f>SUM(F26)</f>
        <v>7901.99</v>
      </c>
    </row>
    <row r="26" spans="1:6" ht="54" customHeight="1" x14ac:dyDescent="0.2">
      <c r="A26" s="108" t="s">
        <v>264</v>
      </c>
      <c r="B26" s="109" t="s">
        <v>258</v>
      </c>
      <c r="C26" s="109" t="s">
        <v>275</v>
      </c>
      <c r="D26" s="109" t="s">
        <v>279</v>
      </c>
      <c r="E26" s="109" t="s">
        <v>265</v>
      </c>
      <c r="F26" s="110">
        <v>7901.99</v>
      </c>
    </row>
    <row r="27" spans="1:6" ht="15.2" customHeight="1" x14ac:dyDescent="0.2">
      <c r="A27" s="104" t="s">
        <v>269</v>
      </c>
      <c r="B27" s="105" t="s">
        <v>258</v>
      </c>
      <c r="C27" s="105" t="s">
        <v>275</v>
      </c>
      <c r="D27" s="105" t="s">
        <v>268</v>
      </c>
      <c r="E27" s="105"/>
      <c r="F27" s="106">
        <f>SUM(F28+F29+F30)</f>
        <v>56782.9</v>
      </c>
    </row>
    <row r="28" spans="1:6" ht="53.25" customHeight="1" x14ac:dyDescent="0.2">
      <c r="A28" s="108" t="s">
        <v>264</v>
      </c>
      <c r="B28" s="109" t="s">
        <v>258</v>
      </c>
      <c r="C28" s="109" t="s">
        <v>275</v>
      </c>
      <c r="D28" s="109" t="s">
        <v>268</v>
      </c>
      <c r="E28" s="109" t="s">
        <v>265</v>
      </c>
      <c r="F28" s="110">
        <v>51020.98</v>
      </c>
    </row>
    <row r="29" spans="1:6" ht="25.5" customHeight="1" x14ac:dyDescent="0.2">
      <c r="A29" s="108" t="s">
        <v>270</v>
      </c>
      <c r="B29" s="109" t="s">
        <v>258</v>
      </c>
      <c r="C29" s="109" t="s">
        <v>275</v>
      </c>
      <c r="D29" s="109" t="s">
        <v>268</v>
      </c>
      <c r="E29" s="109" t="s">
        <v>271</v>
      </c>
      <c r="F29" s="110">
        <v>5757.04</v>
      </c>
    </row>
    <row r="30" spans="1:6" x14ac:dyDescent="0.2">
      <c r="A30" s="108" t="s">
        <v>272</v>
      </c>
      <c r="B30" s="112" t="s">
        <v>258</v>
      </c>
      <c r="C30" s="113" t="s">
        <v>275</v>
      </c>
      <c r="D30" s="109" t="s">
        <v>268</v>
      </c>
      <c r="E30" s="113" t="s">
        <v>273</v>
      </c>
      <c r="F30" s="106">
        <v>4.88</v>
      </c>
    </row>
    <row r="31" spans="1:6" ht="14.25" x14ac:dyDescent="0.2">
      <c r="A31" s="118" t="s">
        <v>280</v>
      </c>
      <c r="B31" s="96" t="s">
        <v>258</v>
      </c>
      <c r="C31" s="96" t="s">
        <v>281</v>
      </c>
      <c r="D31" s="96"/>
      <c r="E31" s="96"/>
      <c r="F31" s="97">
        <f>SUM(F32)</f>
        <v>0</v>
      </c>
    </row>
    <row r="32" spans="1:6" ht="13.5" x14ac:dyDescent="0.25">
      <c r="A32" s="119" t="s">
        <v>280</v>
      </c>
      <c r="B32" s="116" t="s">
        <v>258</v>
      </c>
      <c r="C32" s="116" t="s">
        <v>281</v>
      </c>
      <c r="D32" s="116" t="s">
        <v>282</v>
      </c>
      <c r="E32" s="116"/>
      <c r="F32" s="103">
        <f>SUM(F33)</f>
        <v>0</v>
      </c>
    </row>
    <row r="33" spans="1:6" s="107" customFormat="1" ht="25.5" x14ac:dyDescent="0.2">
      <c r="A33" s="104" t="s">
        <v>283</v>
      </c>
      <c r="B33" s="120" t="s">
        <v>258</v>
      </c>
      <c r="C33" s="120" t="s">
        <v>281</v>
      </c>
      <c r="D33" s="120" t="s">
        <v>282</v>
      </c>
      <c r="E33" s="120"/>
      <c r="F33" s="106">
        <f>SUM(F34)</f>
        <v>0</v>
      </c>
    </row>
    <row r="34" spans="1:6" ht="15.2" customHeight="1" x14ac:dyDescent="0.2">
      <c r="A34" s="108" t="s">
        <v>272</v>
      </c>
      <c r="B34" s="112" t="s">
        <v>258</v>
      </c>
      <c r="C34" s="112" t="s">
        <v>281</v>
      </c>
      <c r="D34" s="112" t="s">
        <v>282</v>
      </c>
      <c r="E34" s="112" t="s">
        <v>273</v>
      </c>
      <c r="F34" s="110">
        <v>0</v>
      </c>
    </row>
    <row r="35" spans="1:6" ht="15.75" customHeight="1" x14ac:dyDescent="0.2">
      <c r="A35" s="118" t="s">
        <v>284</v>
      </c>
      <c r="B35" s="96" t="s">
        <v>258</v>
      </c>
      <c r="C35" s="96" t="s">
        <v>285</v>
      </c>
      <c r="D35" s="96"/>
      <c r="E35" s="96"/>
      <c r="F35" s="97">
        <f>SUM(F36+F47+F57+F40+F52)</f>
        <v>22887.42</v>
      </c>
    </row>
    <row r="36" spans="1:6" ht="19.899999999999999" customHeight="1" x14ac:dyDescent="0.25">
      <c r="A36" s="101" t="s">
        <v>261</v>
      </c>
      <c r="B36" s="102" t="s">
        <v>258</v>
      </c>
      <c r="C36" s="102" t="s">
        <v>285</v>
      </c>
      <c r="D36" s="99" t="s">
        <v>286</v>
      </c>
      <c r="E36" s="102"/>
      <c r="F36" s="103">
        <f>SUM(F37)</f>
        <v>1563.6999999999998</v>
      </c>
    </row>
    <row r="37" spans="1:6" ht="17.25" customHeight="1" x14ac:dyDescent="0.2">
      <c r="A37" s="108" t="s">
        <v>287</v>
      </c>
      <c r="B37" s="109" t="s">
        <v>288</v>
      </c>
      <c r="C37" s="109" t="s">
        <v>285</v>
      </c>
      <c r="D37" s="109" t="s">
        <v>286</v>
      </c>
      <c r="E37" s="109"/>
      <c r="F37" s="110">
        <f>SUM(F38+F39)</f>
        <v>1563.6999999999998</v>
      </c>
    </row>
    <row r="38" spans="1:6" ht="52.9" customHeight="1" x14ac:dyDescent="0.2">
      <c r="A38" s="104" t="s">
        <v>264</v>
      </c>
      <c r="B38" s="105" t="s">
        <v>258</v>
      </c>
      <c r="C38" s="105" t="s">
        <v>285</v>
      </c>
      <c r="D38" s="105" t="s">
        <v>286</v>
      </c>
      <c r="E38" s="105" t="s">
        <v>265</v>
      </c>
      <c r="F38" s="106">
        <v>1358.85</v>
      </c>
    </row>
    <row r="39" spans="1:6" s="107" customFormat="1" ht="25.5" customHeight="1" x14ac:dyDescent="0.2">
      <c r="A39" s="104" t="s">
        <v>270</v>
      </c>
      <c r="B39" s="105" t="s">
        <v>258</v>
      </c>
      <c r="C39" s="105" t="s">
        <v>285</v>
      </c>
      <c r="D39" s="105" t="s">
        <v>286</v>
      </c>
      <c r="E39" s="105" t="s">
        <v>271</v>
      </c>
      <c r="F39" s="106">
        <v>204.85</v>
      </c>
    </row>
    <row r="40" spans="1:6" ht="26.25" customHeight="1" x14ac:dyDescent="0.25">
      <c r="A40" s="121" t="s">
        <v>289</v>
      </c>
      <c r="B40" s="122" t="s">
        <v>258</v>
      </c>
      <c r="C40" s="122" t="s">
        <v>285</v>
      </c>
      <c r="D40" s="116" t="s">
        <v>290</v>
      </c>
      <c r="E40" s="122"/>
      <c r="F40" s="103">
        <f>SUM(F41+F45)</f>
        <v>768.22</v>
      </c>
    </row>
    <row r="41" spans="1:6" ht="38.25" x14ac:dyDescent="0.2">
      <c r="A41" s="123" t="s">
        <v>291</v>
      </c>
      <c r="B41" s="112" t="s">
        <v>258</v>
      </c>
      <c r="C41" s="112" t="s">
        <v>285</v>
      </c>
      <c r="D41" s="112" t="s">
        <v>290</v>
      </c>
      <c r="E41" s="112"/>
      <c r="F41" s="110">
        <f>SUM(F42+F44+F43)</f>
        <v>768</v>
      </c>
    </row>
    <row r="42" spans="1:6" ht="53.25" customHeight="1" x14ac:dyDescent="0.2">
      <c r="A42" s="104" t="s">
        <v>264</v>
      </c>
      <c r="B42" s="105" t="s">
        <v>258</v>
      </c>
      <c r="C42" s="105" t="s">
        <v>285</v>
      </c>
      <c r="D42" s="120" t="s">
        <v>290</v>
      </c>
      <c r="E42" s="105" t="s">
        <v>265</v>
      </c>
      <c r="F42" s="106">
        <v>562.92999999999995</v>
      </c>
    </row>
    <row r="43" spans="1:6" ht="50.45" customHeight="1" x14ac:dyDescent="0.2">
      <c r="A43" s="104" t="s">
        <v>264</v>
      </c>
      <c r="B43" s="109" t="s">
        <v>258</v>
      </c>
      <c r="C43" s="109" t="s">
        <v>285</v>
      </c>
      <c r="D43" s="120" t="s">
        <v>292</v>
      </c>
      <c r="E43" s="105" t="s">
        <v>265</v>
      </c>
      <c r="F43" s="106">
        <v>177.48</v>
      </c>
    </row>
    <row r="44" spans="1:6" s="107" customFormat="1" ht="25.5" customHeight="1" x14ac:dyDescent="0.2">
      <c r="A44" s="104" t="s">
        <v>270</v>
      </c>
      <c r="B44" s="105" t="s">
        <v>258</v>
      </c>
      <c r="C44" s="105" t="s">
        <v>285</v>
      </c>
      <c r="D44" s="120" t="s">
        <v>290</v>
      </c>
      <c r="E44" s="105" t="s">
        <v>271</v>
      </c>
      <c r="F44" s="106">
        <v>27.59</v>
      </c>
    </row>
    <row r="45" spans="1:6" ht="51" x14ac:dyDescent="0.2">
      <c r="A45" s="108" t="s">
        <v>293</v>
      </c>
      <c r="B45" s="109" t="s">
        <v>258</v>
      </c>
      <c r="C45" s="109" t="s">
        <v>285</v>
      </c>
      <c r="D45" s="109" t="s">
        <v>294</v>
      </c>
      <c r="E45" s="109"/>
      <c r="F45" s="110">
        <f>SUM(F46)</f>
        <v>0.22</v>
      </c>
    </row>
    <row r="46" spans="1:6" ht="54" customHeight="1" x14ac:dyDescent="0.2">
      <c r="A46" s="104" t="s">
        <v>264</v>
      </c>
      <c r="B46" s="105" t="s">
        <v>258</v>
      </c>
      <c r="C46" s="105" t="s">
        <v>285</v>
      </c>
      <c r="D46" s="105" t="s">
        <v>294</v>
      </c>
      <c r="E46" s="105" t="s">
        <v>265</v>
      </c>
      <c r="F46" s="106">
        <v>0.22</v>
      </c>
    </row>
    <row r="47" spans="1:6" ht="29.25" customHeight="1" x14ac:dyDescent="0.25">
      <c r="A47" s="101" t="s">
        <v>295</v>
      </c>
      <c r="B47" s="102" t="s">
        <v>258</v>
      </c>
      <c r="C47" s="102" t="s">
        <v>285</v>
      </c>
      <c r="D47" s="102" t="s">
        <v>296</v>
      </c>
      <c r="E47" s="102"/>
      <c r="F47" s="103">
        <f>SUM(F48)</f>
        <v>1356.3</v>
      </c>
    </row>
    <row r="48" spans="1:6" s="107" customFormat="1" ht="16.5" customHeight="1" x14ac:dyDescent="0.2">
      <c r="A48" s="124" t="s">
        <v>297</v>
      </c>
      <c r="B48" s="105" t="s">
        <v>258</v>
      </c>
      <c r="C48" s="105" t="s">
        <v>285</v>
      </c>
      <c r="D48" s="105" t="s">
        <v>296</v>
      </c>
      <c r="E48" s="105"/>
      <c r="F48" s="106">
        <f>SUM(F49+F51+F50)</f>
        <v>1356.3</v>
      </c>
    </row>
    <row r="49" spans="1:6" ht="26.25" customHeight="1" x14ac:dyDescent="0.2">
      <c r="A49" s="104" t="s">
        <v>270</v>
      </c>
      <c r="B49" s="105" t="s">
        <v>258</v>
      </c>
      <c r="C49" s="105" t="s">
        <v>285</v>
      </c>
      <c r="D49" s="105" t="s">
        <v>298</v>
      </c>
      <c r="E49" s="105" t="s">
        <v>271</v>
      </c>
      <c r="F49" s="106">
        <v>860.42</v>
      </c>
    </row>
    <row r="50" spans="1:6" ht="18" customHeight="1" x14ac:dyDescent="0.2">
      <c r="A50" s="104" t="s">
        <v>272</v>
      </c>
      <c r="B50" s="105" t="s">
        <v>258</v>
      </c>
      <c r="C50" s="105" t="s">
        <v>285</v>
      </c>
      <c r="D50" s="105" t="s">
        <v>298</v>
      </c>
      <c r="E50" s="105" t="s">
        <v>273</v>
      </c>
      <c r="F50" s="106">
        <v>101.22</v>
      </c>
    </row>
    <row r="51" spans="1:6" x14ac:dyDescent="0.2">
      <c r="A51" s="108" t="s">
        <v>272</v>
      </c>
      <c r="B51" s="109" t="s">
        <v>258</v>
      </c>
      <c r="C51" s="109" t="s">
        <v>285</v>
      </c>
      <c r="D51" s="109" t="s">
        <v>299</v>
      </c>
      <c r="E51" s="109" t="s">
        <v>273</v>
      </c>
      <c r="F51" s="110">
        <v>394.66</v>
      </c>
    </row>
    <row r="52" spans="1:6" s="111" customFormat="1" ht="26.25" x14ac:dyDescent="0.25">
      <c r="A52" s="121" t="s">
        <v>300</v>
      </c>
      <c r="B52" s="122" t="s">
        <v>258</v>
      </c>
      <c r="C52" s="122" t="s">
        <v>285</v>
      </c>
      <c r="D52" s="122"/>
      <c r="E52" s="122"/>
      <c r="F52" s="103">
        <f>SUM(F53)</f>
        <v>9127.42</v>
      </c>
    </row>
    <row r="53" spans="1:6" ht="25.5" customHeight="1" x14ac:dyDescent="0.2">
      <c r="A53" s="123" t="s">
        <v>301</v>
      </c>
      <c r="B53" s="112" t="s">
        <v>258</v>
      </c>
      <c r="C53" s="112" t="s">
        <v>285</v>
      </c>
      <c r="D53" s="112" t="s">
        <v>302</v>
      </c>
      <c r="E53" s="112"/>
      <c r="F53" s="110">
        <f>SUM(F54+F55+F56)</f>
        <v>9127.42</v>
      </c>
    </row>
    <row r="54" spans="1:6" ht="51.75" customHeight="1" x14ac:dyDescent="0.2">
      <c r="A54" s="104" t="s">
        <v>264</v>
      </c>
      <c r="B54" s="105" t="s">
        <v>258</v>
      </c>
      <c r="C54" s="105" t="s">
        <v>285</v>
      </c>
      <c r="D54" s="120" t="s">
        <v>302</v>
      </c>
      <c r="E54" s="105" t="s">
        <v>265</v>
      </c>
      <c r="F54" s="106">
        <v>7513.16</v>
      </c>
    </row>
    <row r="55" spans="1:6" ht="25.5" x14ac:dyDescent="0.2">
      <c r="A55" s="104" t="s">
        <v>270</v>
      </c>
      <c r="B55" s="105" t="s">
        <v>258</v>
      </c>
      <c r="C55" s="105" t="s">
        <v>285</v>
      </c>
      <c r="D55" s="120" t="s">
        <v>302</v>
      </c>
      <c r="E55" s="105" t="s">
        <v>271</v>
      </c>
      <c r="F55" s="106">
        <v>1605.76</v>
      </c>
    </row>
    <row r="56" spans="1:6" x14ac:dyDescent="0.2">
      <c r="A56" s="104" t="s">
        <v>272</v>
      </c>
      <c r="B56" s="105" t="s">
        <v>258</v>
      </c>
      <c r="C56" s="105" t="s">
        <v>285</v>
      </c>
      <c r="D56" s="120" t="s">
        <v>302</v>
      </c>
      <c r="E56" s="105" t="s">
        <v>273</v>
      </c>
      <c r="F56" s="106">
        <v>8.5</v>
      </c>
    </row>
    <row r="57" spans="1:6" s="111" customFormat="1" ht="13.5" x14ac:dyDescent="0.25">
      <c r="A57" s="101" t="s">
        <v>303</v>
      </c>
      <c r="B57" s="116" t="s">
        <v>258</v>
      </c>
      <c r="C57" s="116" t="s">
        <v>285</v>
      </c>
      <c r="D57" s="116" t="s">
        <v>304</v>
      </c>
      <c r="E57" s="102"/>
      <c r="F57" s="103">
        <f>SUM(F58+F62+F60+F67)</f>
        <v>10071.780000000001</v>
      </c>
    </row>
    <row r="58" spans="1:6" ht="37.5" customHeight="1" x14ac:dyDescent="0.2">
      <c r="A58" s="108" t="s">
        <v>305</v>
      </c>
      <c r="B58" s="112" t="s">
        <v>258</v>
      </c>
      <c r="C58" s="112" t="s">
        <v>285</v>
      </c>
      <c r="D58" s="112" t="s">
        <v>306</v>
      </c>
      <c r="E58" s="112"/>
      <c r="F58" s="110">
        <f>SUM(F59)</f>
        <v>195.85</v>
      </c>
    </row>
    <row r="59" spans="1:6" s="107" customFormat="1" ht="25.5" x14ac:dyDescent="0.2">
      <c r="A59" s="104" t="s">
        <v>270</v>
      </c>
      <c r="B59" s="120" t="s">
        <v>258</v>
      </c>
      <c r="C59" s="120" t="s">
        <v>285</v>
      </c>
      <c r="D59" s="120" t="s">
        <v>306</v>
      </c>
      <c r="E59" s="120" t="s">
        <v>271</v>
      </c>
      <c r="F59" s="106">
        <v>195.85</v>
      </c>
    </row>
    <row r="60" spans="1:6" s="107" customFormat="1" ht="38.25" customHeight="1" x14ac:dyDescent="0.2">
      <c r="A60" s="125" t="s">
        <v>307</v>
      </c>
      <c r="B60" s="112" t="s">
        <v>258</v>
      </c>
      <c r="C60" s="112" t="s">
        <v>285</v>
      </c>
      <c r="D60" s="112" t="s">
        <v>308</v>
      </c>
      <c r="E60" s="112"/>
      <c r="F60" s="110">
        <f>SUM(F61)</f>
        <v>47</v>
      </c>
    </row>
    <row r="61" spans="1:6" s="107" customFormat="1" ht="26.25" customHeight="1" x14ac:dyDescent="0.2">
      <c r="A61" s="104" t="s">
        <v>270</v>
      </c>
      <c r="B61" s="120" t="s">
        <v>258</v>
      </c>
      <c r="C61" s="120" t="s">
        <v>285</v>
      </c>
      <c r="D61" s="120" t="s">
        <v>308</v>
      </c>
      <c r="E61" s="120" t="s">
        <v>271</v>
      </c>
      <c r="F61" s="106">
        <v>47</v>
      </c>
    </row>
    <row r="62" spans="1:6" ht="39.6" customHeight="1" x14ac:dyDescent="0.2">
      <c r="A62" s="125" t="s">
        <v>309</v>
      </c>
      <c r="B62" s="112" t="s">
        <v>258</v>
      </c>
      <c r="C62" s="112" t="s">
        <v>310</v>
      </c>
      <c r="D62" s="112" t="s">
        <v>311</v>
      </c>
      <c r="E62" s="112"/>
      <c r="F62" s="110">
        <f>SUM(F63+F66+F65+F64)</f>
        <v>8178.82</v>
      </c>
    </row>
    <row r="63" spans="1:6" s="107" customFormat="1" ht="25.5" x14ac:dyDescent="0.2">
      <c r="A63" s="104" t="s">
        <v>270</v>
      </c>
      <c r="B63" s="120" t="s">
        <v>258</v>
      </c>
      <c r="C63" s="120" t="s">
        <v>285</v>
      </c>
      <c r="D63" s="120" t="s">
        <v>311</v>
      </c>
      <c r="E63" s="120" t="s">
        <v>271</v>
      </c>
      <c r="F63" s="106">
        <v>2482.85</v>
      </c>
    </row>
    <row r="64" spans="1:6" s="107" customFormat="1" ht="25.5" x14ac:dyDescent="0.2">
      <c r="A64" s="104" t="s">
        <v>312</v>
      </c>
      <c r="B64" s="120" t="s">
        <v>258</v>
      </c>
      <c r="C64" s="120" t="s">
        <v>285</v>
      </c>
      <c r="D64" s="120" t="s">
        <v>311</v>
      </c>
      <c r="E64" s="120" t="s">
        <v>313</v>
      </c>
      <c r="F64" s="106">
        <v>494</v>
      </c>
    </row>
    <row r="65" spans="1:9" s="107" customFormat="1" ht="25.5" customHeight="1" x14ac:dyDescent="0.2">
      <c r="A65" s="104" t="s">
        <v>314</v>
      </c>
      <c r="B65" s="120" t="s">
        <v>258</v>
      </c>
      <c r="C65" s="120" t="s">
        <v>285</v>
      </c>
      <c r="D65" s="120" t="s">
        <v>311</v>
      </c>
      <c r="E65" s="120" t="s">
        <v>315</v>
      </c>
      <c r="F65" s="106">
        <v>376.43</v>
      </c>
    </row>
    <row r="66" spans="1:9" s="107" customFormat="1" ht="18.600000000000001" customHeight="1" x14ac:dyDescent="0.2">
      <c r="A66" s="104" t="s">
        <v>272</v>
      </c>
      <c r="B66" s="120" t="s">
        <v>258</v>
      </c>
      <c r="C66" s="120" t="s">
        <v>285</v>
      </c>
      <c r="D66" s="120" t="s">
        <v>311</v>
      </c>
      <c r="E66" s="120" t="s">
        <v>273</v>
      </c>
      <c r="F66" s="106">
        <v>4825.54</v>
      </c>
      <c r="I66" s="126"/>
    </row>
    <row r="67" spans="1:9" s="107" customFormat="1" ht="25.9" customHeight="1" x14ac:dyDescent="0.2">
      <c r="A67" s="125" t="s">
        <v>316</v>
      </c>
      <c r="B67" s="112" t="s">
        <v>258</v>
      </c>
      <c r="C67" s="112" t="s">
        <v>310</v>
      </c>
      <c r="D67" s="112" t="s">
        <v>317</v>
      </c>
      <c r="E67" s="112"/>
      <c r="F67" s="110">
        <f>SUM(F68+F69)</f>
        <v>1650.11</v>
      </c>
    </row>
    <row r="68" spans="1:9" s="107" customFormat="1" ht="26.25" customHeight="1" x14ac:dyDescent="0.2">
      <c r="A68" s="104" t="s">
        <v>270</v>
      </c>
      <c r="B68" s="120" t="s">
        <v>258</v>
      </c>
      <c r="C68" s="120" t="s">
        <v>285</v>
      </c>
      <c r="D68" s="120" t="s">
        <v>317</v>
      </c>
      <c r="E68" s="120" t="s">
        <v>271</v>
      </c>
      <c r="F68" s="106">
        <v>1606.11</v>
      </c>
    </row>
    <row r="69" spans="1:9" s="107" customFormat="1" ht="26.25" customHeight="1" x14ac:dyDescent="0.2">
      <c r="A69" s="104" t="s">
        <v>314</v>
      </c>
      <c r="B69" s="120" t="s">
        <v>258</v>
      </c>
      <c r="C69" s="120" t="s">
        <v>285</v>
      </c>
      <c r="D69" s="120" t="s">
        <v>317</v>
      </c>
      <c r="E69" s="120" t="s">
        <v>315</v>
      </c>
      <c r="F69" s="106">
        <v>44</v>
      </c>
    </row>
    <row r="70" spans="1:9" s="130" customFormat="1" ht="20.45" customHeight="1" x14ac:dyDescent="0.25">
      <c r="A70" s="127" t="s">
        <v>318</v>
      </c>
      <c r="B70" s="128" t="s">
        <v>260</v>
      </c>
      <c r="C70" s="128"/>
      <c r="D70" s="128"/>
      <c r="E70" s="128"/>
      <c r="F70" s="129">
        <f>SUM(F71)</f>
        <v>38.869999999999997</v>
      </c>
    </row>
    <row r="71" spans="1:9" s="111" customFormat="1" ht="18" customHeight="1" x14ac:dyDescent="0.25">
      <c r="A71" s="101" t="s">
        <v>319</v>
      </c>
      <c r="B71" s="116" t="s">
        <v>260</v>
      </c>
      <c r="C71" s="116" t="s">
        <v>275</v>
      </c>
      <c r="D71" s="116"/>
      <c r="E71" s="116"/>
      <c r="F71" s="103">
        <f>SUM(F72)</f>
        <v>38.869999999999997</v>
      </c>
    </row>
    <row r="72" spans="1:9" s="111" customFormat="1" ht="52.15" customHeight="1" x14ac:dyDescent="0.25">
      <c r="A72" s="101" t="s">
        <v>320</v>
      </c>
      <c r="B72" s="116" t="s">
        <v>260</v>
      </c>
      <c r="C72" s="116" t="s">
        <v>275</v>
      </c>
      <c r="D72" s="116" t="s">
        <v>321</v>
      </c>
      <c r="E72" s="116"/>
      <c r="F72" s="103">
        <f>SUM(F73)</f>
        <v>38.869999999999997</v>
      </c>
    </row>
    <row r="73" spans="1:9" s="107" customFormat="1" ht="26.25" customHeight="1" x14ac:dyDescent="0.2">
      <c r="A73" s="108" t="s">
        <v>270</v>
      </c>
      <c r="B73" s="120" t="s">
        <v>260</v>
      </c>
      <c r="C73" s="120" t="s">
        <v>275</v>
      </c>
      <c r="D73" s="120" t="s">
        <v>321</v>
      </c>
      <c r="E73" s="120" t="s">
        <v>271</v>
      </c>
      <c r="F73" s="106">
        <v>38.869999999999997</v>
      </c>
    </row>
    <row r="74" spans="1:9" s="107" customFormat="1" ht="29.45" customHeight="1" x14ac:dyDescent="0.25">
      <c r="A74" s="127" t="s">
        <v>322</v>
      </c>
      <c r="B74" s="131" t="s">
        <v>267</v>
      </c>
      <c r="C74" s="131"/>
      <c r="D74" s="131"/>
      <c r="E74" s="131"/>
      <c r="F74" s="129">
        <f>SUM(F75)</f>
        <v>499.98</v>
      </c>
    </row>
    <row r="75" spans="1:9" s="107" customFormat="1" ht="26.25" customHeight="1" x14ac:dyDescent="0.25">
      <c r="A75" s="101" t="s">
        <v>323</v>
      </c>
      <c r="B75" s="102" t="s">
        <v>267</v>
      </c>
      <c r="C75" s="102" t="s">
        <v>324</v>
      </c>
      <c r="D75" s="102"/>
      <c r="E75" s="102"/>
      <c r="F75" s="103">
        <f>SUM(F76)</f>
        <v>499.98</v>
      </c>
    </row>
    <row r="76" spans="1:9" s="107" customFormat="1" ht="20.45" customHeight="1" x14ac:dyDescent="0.25">
      <c r="A76" s="101" t="s">
        <v>303</v>
      </c>
      <c r="B76" s="102" t="s">
        <v>267</v>
      </c>
      <c r="C76" s="102" t="s">
        <v>324</v>
      </c>
      <c r="D76" s="102" t="s">
        <v>304</v>
      </c>
      <c r="E76" s="102"/>
      <c r="F76" s="103">
        <f>SUM(F77)</f>
        <v>499.98</v>
      </c>
    </row>
    <row r="77" spans="1:9" s="107" customFormat="1" ht="26.25" customHeight="1" x14ac:dyDescent="0.2">
      <c r="A77" s="121" t="s">
        <v>325</v>
      </c>
      <c r="B77" s="99" t="s">
        <v>267</v>
      </c>
      <c r="C77" s="99" t="s">
        <v>324</v>
      </c>
      <c r="D77" s="99" t="s">
        <v>326</v>
      </c>
      <c r="E77" s="99"/>
      <c r="F77" s="100">
        <f>SUM(F81+F79)</f>
        <v>499.98</v>
      </c>
    </row>
    <row r="78" spans="1:9" s="107" customFormat="1" ht="13.9" customHeight="1" x14ac:dyDescent="0.2">
      <c r="A78" s="104" t="s">
        <v>327</v>
      </c>
      <c r="B78" s="105" t="s">
        <v>267</v>
      </c>
      <c r="C78" s="105" t="s">
        <v>324</v>
      </c>
      <c r="D78" s="105" t="s">
        <v>326</v>
      </c>
      <c r="E78" s="105"/>
      <c r="F78" s="106">
        <f>SUM(F79)</f>
        <v>299.98</v>
      </c>
    </row>
    <row r="79" spans="1:9" s="107" customFormat="1" ht="53.45" customHeight="1" x14ac:dyDescent="0.2">
      <c r="A79" s="104" t="s">
        <v>264</v>
      </c>
      <c r="B79" s="109" t="s">
        <v>267</v>
      </c>
      <c r="C79" s="109" t="s">
        <v>324</v>
      </c>
      <c r="D79" s="109" t="s">
        <v>326</v>
      </c>
      <c r="E79" s="109" t="s">
        <v>265</v>
      </c>
      <c r="F79" s="110">
        <v>299.98</v>
      </c>
    </row>
    <row r="80" spans="1:9" s="107" customFormat="1" ht="26.25" customHeight="1" x14ac:dyDescent="0.2">
      <c r="A80" s="104" t="s">
        <v>328</v>
      </c>
      <c r="B80" s="105" t="s">
        <v>267</v>
      </c>
      <c r="C80" s="105" t="s">
        <v>324</v>
      </c>
      <c r="D80" s="105" t="s">
        <v>326</v>
      </c>
      <c r="E80" s="105"/>
      <c r="F80" s="106">
        <f>SUM(F81)</f>
        <v>200</v>
      </c>
    </row>
    <row r="81" spans="1:6" s="107" customFormat="1" ht="26.25" customHeight="1" x14ac:dyDescent="0.2">
      <c r="A81" s="108" t="s">
        <v>314</v>
      </c>
      <c r="B81" s="109" t="s">
        <v>267</v>
      </c>
      <c r="C81" s="109" t="s">
        <v>324</v>
      </c>
      <c r="D81" s="109" t="s">
        <v>326</v>
      </c>
      <c r="E81" s="109" t="s">
        <v>315</v>
      </c>
      <c r="F81" s="110">
        <v>200</v>
      </c>
    </row>
    <row r="82" spans="1:6" ht="15.75" x14ac:dyDescent="0.25">
      <c r="A82" s="95" t="s">
        <v>329</v>
      </c>
      <c r="B82" s="128" t="s">
        <v>275</v>
      </c>
      <c r="C82" s="128"/>
      <c r="D82" s="128"/>
      <c r="E82" s="128"/>
      <c r="F82" s="129">
        <f>SUM(F97+F90+F83)</f>
        <v>40513.14</v>
      </c>
    </row>
    <row r="83" spans="1:6" ht="12.95" customHeight="1" x14ac:dyDescent="0.2">
      <c r="A83" s="121" t="s">
        <v>330</v>
      </c>
      <c r="B83" s="122" t="s">
        <v>275</v>
      </c>
      <c r="C83" s="122" t="s">
        <v>260</v>
      </c>
      <c r="D83" s="122"/>
      <c r="E83" s="122"/>
      <c r="F83" s="100">
        <f>SUM(F84)</f>
        <v>9973.3900000000012</v>
      </c>
    </row>
    <row r="84" spans="1:6" ht="17.25" customHeight="1" x14ac:dyDescent="0.25">
      <c r="A84" s="101" t="s">
        <v>303</v>
      </c>
      <c r="B84" s="122" t="s">
        <v>275</v>
      </c>
      <c r="C84" s="122" t="s">
        <v>260</v>
      </c>
      <c r="D84" s="102" t="s">
        <v>304</v>
      </c>
      <c r="E84" s="122"/>
      <c r="F84" s="100">
        <f>SUM(F85)</f>
        <v>9973.3900000000012</v>
      </c>
    </row>
    <row r="85" spans="1:6" ht="26.25" customHeight="1" x14ac:dyDescent="0.2">
      <c r="A85" s="108" t="s">
        <v>331</v>
      </c>
      <c r="B85" s="109" t="s">
        <v>275</v>
      </c>
      <c r="C85" s="109" t="s">
        <v>260</v>
      </c>
      <c r="D85" s="112"/>
      <c r="E85" s="109"/>
      <c r="F85" s="110">
        <f>SUM(F88+F86+F89+F87)</f>
        <v>9973.3900000000012</v>
      </c>
    </row>
    <row r="86" spans="1:6" ht="26.25" customHeight="1" x14ac:dyDescent="0.2">
      <c r="A86" s="104" t="s">
        <v>270</v>
      </c>
      <c r="B86" s="105" t="s">
        <v>275</v>
      </c>
      <c r="C86" s="105" t="s">
        <v>260</v>
      </c>
      <c r="D86" s="120" t="s">
        <v>332</v>
      </c>
      <c r="E86" s="105" t="s">
        <v>271</v>
      </c>
      <c r="F86" s="110">
        <v>667.15</v>
      </c>
    </row>
    <row r="87" spans="1:6" ht="26.25" customHeight="1" x14ac:dyDescent="0.2">
      <c r="A87" s="104" t="s">
        <v>314</v>
      </c>
      <c r="B87" s="105" t="s">
        <v>275</v>
      </c>
      <c r="C87" s="105" t="s">
        <v>260</v>
      </c>
      <c r="D87" s="120" t="s">
        <v>332</v>
      </c>
      <c r="E87" s="105" t="s">
        <v>315</v>
      </c>
      <c r="F87" s="110">
        <v>28.53</v>
      </c>
    </row>
    <row r="88" spans="1:6" s="107" customFormat="1" ht="25.5" customHeight="1" x14ac:dyDescent="0.2">
      <c r="A88" s="104" t="s">
        <v>312</v>
      </c>
      <c r="B88" s="120" t="s">
        <v>275</v>
      </c>
      <c r="C88" s="120" t="s">
        <v>260</v>
      </c>
      <c r="D88" s="120" t="s">
        <v>333</v>
      </c>
      <c r="E88" s="120" t="s">
        <v>313</v>
      </c>
      <c r="F88" s="106">
        <v>7587.87</v>
      </c>
    </row>
    <row r="89" spans="1:6" s="107" customFormat="1" ht="25.5" customHeight="1" x14ac:dyDescent="0.2">
      <c r="A89" s="104" t="s">
        <v>314</v>
      </c>
      <c r="B89" s="120" t="s">
        <v>275</v>
      </c>
      <c r="C89" s="120" t="s">
        <v>260</v>
      </c>
      <c r="D89" s="120" t="s">
        <v>333</v>
      </c>
      <c r="E89" s="120" t="s">
        <v>315</v>
      </c>
      <c r="F89" s="106">
        <v>1689.84</v>
      </c>
    </row>
    <row r="90" spans="1:6" s="132" customFormat="1" ht="14.25" customHeight="1" x14ac:dyDescent="0.2">
      <c r="A90" s="121" t="s">
        <v>334</v>
      </c>
      <c r="B90" s="99" t="s">
        <v>275</v>
      </c>
      <c r="C90" s="99" t="s">
        <v>335</v>
      </c>
      <c r="D90" s="99"/>
      <c r="E90" s="99"/>
      <c r="F90" s="100">
        <f>SUM(F93+F91)</f>
        <v>30045.71</v>
      </c>
    </row>
    <row r="91" spans="1:6" s="132" customFormat="1" ht="38.450000000000003" customHeight="1" x14ac:dyDescent="0.2">
      <c r="A91" s="108" t="s">
        <v>336</v>
      </c>
      <c r="B91" s="109" t="s">
        <v>275</v>
      </c>
      <c r="C91" s="109" t="s">
        <v>335</v>
      </c>
      <c r="D91" s="109" t="s">
        <v>337</v>
      </c>
      <c r="E91" s="109"/>
      <c r="F91" s="110">
        <f>SUM(F92)</f>
        <v>20593.849999999999</v>
      </c>
    </row>
    <row r="92" spans="1:6" s="132" customFormat="1" ht="27" customHeight="1" x14ac:dyDescent="0.2">
      <c r="A92" s="104" t="s">
        <v>314</v>
      </c>
      <c r="B92" s="105" t="s">
        <v>275</v>
      </c>
      <c r="C92" s="105" t="s">
        <v>335</v>
      </c>
      <c r="D92" s="105" t="s">
        <v>337</v>
      </c>
      <c r="E92" s="105" t="s">
        <v>315</v>
      </c>
      <c r="F92" s="106">
        <v>20593.849999999999</v>
      </c>
    </row>
    <row r="93" spans="1:6" ht="14.25" customHeight="1" x14ac:dyDescent="0.25">
      <c r="A93" s="101" t="s">
        <v>303</v>
      </c>
      <c r="B93" s="116" t="s">
        <v>275</v>
      </c>
      <c r="C93" s="116" t="s">
        <v>335</v>
      </c>
      <c r="D93" s="102" t="s">
        <v>304</v>
      </c>
      <c r="E93" s="116"/>
      <c r="F93" s="103">
        <f>SUM(F94)</f>
        <v>9451.86</v>
      </c>
    </row>
    <row r="94" spans="1:6" ht="38.450000000000003" customHeight="1" x14ac:dyDescent="0.2">
      <c r="A94" s="108" t="s">
        <v>338</v>
      </c>
      <c r="B94" s="109" t="s">
        <v>275</v>
      </c>
      <c r="C94" s="109" t="s">
        <v>335</v>
      </c>
      <c r="D94" s="109" t="s">
        <v>339</v>
      </c>
      <c r="E94" s="109"/>
      <c r="F94" s="133">
        <f>SUM(F95+F96)</f>
        <v>9451.86</v>
      </c>
    </row>
    <row r="95" spans="1:6" s="107" customFormat="1" ht="25.5" customHeight="1" x14ac:dyDescent="0.2">
      <c r="A95" s="104" t="s">
        <v>270</v>
      </c>
      <c r="B95" s="105" t="s">
        <v>275</v>
      </c>
      <c r="C95" s="105" t="s">
        <v>335</v>
      </c>
      <c r="D95" s="105" t="s">
        <v>339</v>
      </c>
      <c r="E95" s="105" t="s">
        <v>271</v>
      </c>
      <c r="F95" s="106">
        <v>2.08</v>
      </c>
    </row>
    <row r="96" spans="1:6" s="107" customFormat="1" ht="27.75" customHeight="1" x14ac:dyDescent="0.2">
      <c r="A96" s="104" t="s">
        <v>314</v>
      </c>
      <c r="B96" s="105" t="s">
        <v>275</v>
      </c>
      <c r="C96" s="105" t="s">
        <v>335</v>
      </c>
      <c r="D96" s="105" t="s">
        <v>339</v>
      </c>
      <c r="E96" s="105" t="s">
        <v>315</v>
      </c>
      <c r="F96" s="106">
        <v>9449.7800000000007</v>
      </c>
    </row>
    <row r="97" spans="1:6" ht="12.95" customHeight="1" x14ac:dyDescent="0.2">
      <c r="A97" s="121" t="s">
        <v>340</v>
      </c>
      <c r="B97" s="122" t="s">
        <v>275</v>
      </c>
      <c r="C97" s="122" t="s">
        <v>341</v>
      </c>
      <c r="D97" s="122"/>
      <c r="E97" s="122"/>
      <c r="F97" s="100">
        <f>SUM(F98)</f>
        <v>494.04</v>
      </c>
    </row>
    <row r="98" spans="1:6" ht="18.95" customHeight="1" x14ac:dyDescent="0.25">
      <c r="A98" s="101" t="s">
        <v>303</v>
      </c>
      <c r="B98" s="122" t="s">
        <v>275</v>
      </c>
      <c r="C98" s="122" t="s">
        <v>341</v>
      </c>
      <c r="D98" s="102" t="s">
        <v>304</v>
      </c>
      <c r="E98" s="122"/>
      <c r="F98" s="100">
        <f>SUM(F101+F103+F99)</f>
        <v>494.04</v>
      </c>
    </row>
    <row r="99" spans="1:6" ht="39" x14ac:dyDescent="0.25">
      <c r="A99" s="125" t="s">
        <v>342</v>
      </c>
      <c r="B99" s="116" t="s">
        <v>275</v>
      </c>
      <c r="C99" s="116" t="s">
        <v>341</v>
      </c>
      <c r="D99" s="102" t="s">
        <v>311</v>
      </c>
      <c r="E99" s="116"/>
      <c r="F99" s="103">
        <f>SUM(F100)</f>
        <v>454.04</v>
      </c>
    </row>
    <row r="100" spans="1:6" s="107" customFormat="1" ht="26.25" customHeight="1" x14ac:dyDescent="0.2">
      <c r="A100" s="104" t="s">
        <v>270</v>
      </c>
      <c r="B100" s="105" t="s">
        <v>275</v>
      </c>
      <c r="C100" s="105" t="s">
        <v>341</v>
      </c>
      <c r="D100" s="105" t="s">
        <v>311</v>
      </c>
      <c r="E100" s="105" t="s">
        <v>271</v>
      </c>
      <c r="F100" s="134">
        <v>454.04</v>
      </c>
    </row>
    <row r="101" spans="1:6" ht="51.6" customHeight="1" x14ac:dyDescent="0.2">
      <c r="A101" s="108" t="s">
        <v>343</v>
      </c>
      <c r="B101" s="109" t="s">
        <v>275</v>
      </c>
      <c r="C101" s="109" t="s">
        <v>341</v>
      </c>
      <c r="D101" s="109" t="s">
        <v>344</v>
      </c>
      <c r="E101" s="109"/>
      <c r="F101" s="133">
        <f>SUM(F102)</f>
        <v>40</v>
      </c>
    </row>
    <row r="102" spans="1:6" s="107" customFormat="1" ht="25.5" customHeight="1" x14ac:dyDescent="0.2">
      <c r="A102" s="104" t="s">
        <v>270</v>
      </c>
      <c r="B102" s="105" t="s">
        <v>275</v>
      </c>
      <c r="C102" s="105" t="s">
        <v>341</v>
      </c>
      <c r="D102" s="105" t="s">
        <v>344</v>
      </c>
      <c r="E102" s="105" t="s">
        <v>271</v>
      </c>
      <c r="F102" s="106">
        <v>40</v>
      </c>
    </row>
    <row r="103" spans="1:6" ht="39.200000000000003" customHeight="1" x14ac:dyDescent="0.2">
      <c r="A103" s="108" t="s">
        <v>345</v>
      </c>
      <c r="B103" s="112" t="s">
        <v>275</v>
      </c>
      <c r="C103" s="112" t="s">
        <v>341</v>
      </c>
      <c r="D103" s="112" t="s">
        <v>346</v>
      </c>
      <c r="E103" s="112"/>
      <c r="F103" s="110">
        <f>SUM(F104:F104)</f>
        <v>0</v>
      </c>
    </row>
    <row r="104" spans="1:6" s="107" customFormat="1" ht="17.25" customHeight="1" x14ac:dyDescent="0.2">
      <c r="A104" s="104" t="s">
        <v>272</v>
      </c>
      <c r="B104" s="120" t="s">
        <v>275</v>
      </c>
      <c r="C104" s="120" t="s">
        <v>341</v>
      </c>
      <c r="D104" s="120" t="s">
        <v>346</v>
      </c>
      <c r="E104" s="105" t="s">
        <v>273</v>
      </c>
      <c r="F104" s="106">
        <v>0</v>
      </c>
    </row>
    <row r="105" spans="1:6" ht="15.75" x14ac:dyDescent="0.25">
      <c r="A105" s="95" t="s">
        <v>347</v>
      </c>
      <c r="B105" s="128" t="s">
        <v>348</v>
      </c>
      <c r="C105" s="128"/>
      <c r="D105" s="128"/>
      <c r="E105" s="128"/>
      <c r="F105" s="129">
        <f>SUM(F106+F131+F156+F118)</f>
        <v>505834.08</v>
      </c>
    </row>
    <row r="106" spans="1:6" s="107" customFormat="1" ht="16.5" customHeight="1" x14ac:dyDescent="0.25">
      <c r="A106" s="135" t="s">
        <v>349</v>
      </c>
      <c r="B106" s="136" t="s">
        <v>348</v>
      </c>
      <c r="C106" s="136" t="s">
        <v>258</v>
      </c>
      <c r="D106" s="136"/>
      <c r="E106" s="136"/>
      <c r="F106" s="137">
        <f>SUM(F111+F107+F109)</f>
        <v>12381.46</v>
      </c>
    </row>
    <row r="107" spans="1:6" s="107" customFormat="1" ht="25.9" customHeight="1" x14ac:dyDescent="0.25">
      <c r="A107" s="108" t="s">
        <v>350</v>
      </c>
      <c r="B107" s="138" t="s">
        <v>348</v>
      </c>
      <c r="C107" s="138" t="s">
        <v>258</v>
      </c>
      <c r="D107" s="112" t="s">
        <v>351</v>
      </c>
      <c r="E107" s="138"/>
      <c r="F107" s="139">
        <f>SUM(F108)</f>
        <v>2533.54</v>
      </c>
    </row>
    <row r="108" spans="1:6" s="107" customFormat="1" ht="27.6" customHeight="1" x14ac:dyDescent="0.25">
      <c r="A108" s="104" t="s">
        <v>314</v>
      </c>
      <c r="B108" s="140" t="s">
        <v>348</v>
      </c>
      <c r="C108" s="140" t="s">
        <v>258</v>
      </c>
      <c r="D108" s="120" t="s">
        <v>351</v>
      </c>
      <c r="E108" s="140" t="s">
        <v>315</v>
      </c>
      <c r="F108" s="141">
        <v>2533.54</v>
      </c>
    </row>
    <row r="109" spans="1:6" ht="16.149999999999999" customHeight="1" x14ac:dyDescent="0.25">
      <c r="A109" s="108" t="s">
        <v>352</v>
      </c>
      <c r="B109" s="138" t="s">
        <v>348</v>
      </c>
      <c r="C109" s="138" t="s">
        <v>258</v>
      </c>
      <c r="D109" s="112" t="s">
        <v>282</v>
      </c>
      <c r="E109" s="138"/>
      <c r="F109" s="139">
        <f>SUM(F110)</f>
        <v>691.75</v>
      </c>
    </row>
    <row r="110" spans="1:6" s="107" customFormat="1" ht="27.6" customHeight="1" x14ac:dyDescent="0.25">
      <c r="A110" s="104" t="s">
        <v>314</v>
      </c>
      <c r="B110" s="140" t="s">
        <v>348</v>
      </c>
      <c r="C110" s="140" t="s">
        <v>258</v>
      </c>
      <c r="D110" s="120" t="s">
        <v>282</v>
      </c>
      <c r="E110" s="140" t="s">
        <v>315</v>
      </c>
      <c r="F110" s="141">
        <v>691.75</v>
      </c>
    </row>
    <row r="111" spans="1:6" ht="17.25" customHeight="1" x14ac:dyDescent="0.25">
      <c r="A111" s="101" t="s">
        <v>303</v>
      </c>
      <c r="B111" s="102" t="s">
        <v>348</v>
      </c>
      <c r="C111" s="102" t="s">
        <v>258</v>
      </c>
      <c r="D111" s="102" t="s">
        <v>304</v>
      </c>
      <c r="E111" s="102"/>
      <c r="F111" s="142">
        <f>SUM(F112+F116)</f>
        <v>9156.17</v>
      </c>
    </row>
    <row r="112" spans="1:6" s="143" customFormat="1" ht="51" customHeight="1" x14ac:dyDescent="0.2">
      <c r="A112" s="108" t="s">
        <v>353</v>
      </c>
      <c r="B112" s="112" t="s">
        <v>348</v>
      </c>
      <c r="C112" s="112" t="s">
        <v>258</v>
      </c>
      <c r="D112" s="112" t="s">
        <v>354</v>
      </c>
      <c r="E112" s="112"/>
      <c r="F112" s="110">
        <f>SUM(F113+F114+F115)</f>
        <v>8285.27</v>
      </c>
    </row>
    <row r="113" spans="1:6" s="144" customFormat="1" ht="25.5" customHeight="1" x14ac:dyDescent="0.2">
      <c r="A113" s="104" t="s">
        <v>270</v>
      </c>
      <c r="B113" s="120" t="s">
        <v>348</v>
      </c>
      <c r="C113" s="120" t="s">
        <v>258</v>
      </c>
      <c r="D113" s="120" t="s">
        <v>354</v>
      </c>
      <c r="E113" s="120" t="s">
        <v>271</v>
      </c>
      <c r="F113" s="106">
        <v>3170.46</v>
      </c>
    </row>
    <row r="114" spans="1:6" s="144" customFormat="1" ht="27.2" customHeight="1" x14ac:dyDescent="0.2">
      <c r="A114" s="104" t="s">
        <v>314</v>
      </c>
      <c r="B114" s="120" t="s">
        <v>348</v>
      </c>
      <c r="C114" s="120" t="s">
        <v>258</v>
      </c>
      <c r="D114" s="120" t="s">
        <v>354</v>
      </c>
      <c r="E114" s="120" t="s">
        <v>315</v>
      </c>
      <c r="F114" s="106">
        <v>2765.99</v>
      </c>
    </row>
    <row r="115" spans="1:6" s="144" customFormat="1" ht="27.2" customHeight="1" x14ac:dyDescent="0.2">
      <c r="A115" s="104" t="s">
        <v>270</v>
      </c>
      <c r="B115" s="105" t="s">
        <v>348</v>
      </c>
      <c r="C115" s="105" t="s">
        <v>258</v>
      </c>
      <c r="D115" s="105" t="s">
        <v>355</v>
      </c>
      <c r="E115" s="120" t="s">
        <v>271</v>
      </c>
      <c r="F115" s="106">
        <v>2348.8200000000002</v>
      </c>
    </row>
    <row r="116" spans="1:6" s="144" customFormat="1" ht="28.9" customHeight="1" x14ac:dyDescent="0.2">
      <c r="A116" s="108" t="s">
        <v>356</v>
      </c>
      <c r="B116" s="105" t="s">
        <v>348</v>
      </c>
      <c r="C116" s="105" t="s">
        <v>258</v>
      </c>
      <c r="D116" s="109" t="s">
        <v>357</v>
      </c>
      <c r="E116" s="109"/>
      <c r="F116" s="110">
        <f>SUM(F117)</f>
        <v>870.9</v>
      </c>
    </row>
    <row r="117" spans="1:6" s="144" customFormat="1" ht="26.45" customHeight="1" x14ac:dyDescent="0.2">
      <c r="A117" s="104" t="s">
        <v>314</v>
      </c>
      <c r="B117" s="105" t="s">
        <v>348</v>
      </c>
      <c r="C117" s="105" t="s">
        <v>258</v>
      </c>
      <c r="D117" s="105" t="s">
        <v>357</v>
      </c>
      <c r="E117" s="105" t="s">
        <v>315</v>
      </c>
      <c r="F117" s="106">
        <v>870.9</v>
      </c>
    </row>
    <row r="118" spans="1:6" s="147" customFormat="1" ht="21" customHeight="1" x14ac:dyDescent="0.25">
      <c r="A118" s="145" t="s">
        <v>358</v>
      </c>
      <c r="B118" s="146" t="s">
        <v>348</v>
      </c>
      <c r="C118" s="146" t="s">
        <v>260</v>
      </c>
      <c r="D118" s="146"/>
      <c r="E118" s="136"/>
      <c r="F118" s="137">
        <f>SUM(F123+F125+F119+F121+F127+F129)</f>
        <v>377505.57</v>
      </c>
    </row>
    <row r="119" spans="1:6" s="147" customFormat="1" ht="53.45" customHeight="1" x14ac:dyDescent="0.25">
      <c r="A119" s="108" t="s">
        <v>359</v>
      </c>
      <c r="B119" s="109" t="s">
        <v>348</v>
      </c>
      <c r="C119" s="109" t="s">
        <v>260</v>
      </c>
      <c r="D119" s="109" t="s">
        <v>360</v>
      </c>
      <c r="E119" s="109"/>
      <c r="F119" s="139">
        <f>SUM(F120)</f>
        <v>4478.09</v>
      </c>
    </row>
    <row r="120" spans="1:6" s="147" customFormat="1" ht="27" customHeight="1" x14ac:dyDescent="0.25">
      <c r="A120" s="104" t="s">
        <v>312</v>
      </c>
      <c r="B120" s="105" t="s">
        <v>348</v>
      </c>
      <c r="C120" s="105" t="s">
        <v>260</v>
      </c>
      <c r="D120" s="105" t="s">
        <v>360</v>
      </c>
      <c r="E120" s="105" t="s">
        <v>313</v>
      </c>
      <c r="F120" s="141">
        <v>4478.09</v>
      </c>
    </row>
    <row r="121" spans="1:6" s="147" customFormat="1" ht="42" customHeight="1" x14ac:dyDescent="0.25">
      <c r="A121" s="108" t="s">
        <v>361</v>
      </c>
      <c r="B121" s="109" t="s">
        <v>348</v>
      </c>
      <c r="C121" s="109" t="s">
        <v>260</v>
      </c>
      <c r="D121" s="109" t="s">
        <v>362</v>
      </c>
      <c r="E121" s="109"/>
      <c r="F121" s="139">
        <f>SUM(F122)</f>
        <v>75524.73</v>
      </c>
    </row>
    <row r="122" spans="1:6" s="147" customFormat="1" ht="28.15" customHeight="1" x14ac:dyDescent="0.25">
      <c r="A122" s="104" t="s">
        <v>312</v>
      </c>
      <c r="B122" s="105" t="s">
        <v>348</v>
      </c>
      <c r="C122" s="105" t="s">
        <v>260</v>
      </c>
      <c r="D122" s="105" t="s">
        <v>362</v>
      </c>
      <c r="E122" s="105" t="s">
        <v>313</v>
      </c>
      <c r="F122" s="141">
        <v>75524.73</v>
      </c>
    </row>
    <row r="123" spans="1:6" s="143" customFormat="1" ht="27.2" customHeight="1" x14ac:dyDescent="0.2">
      <c r="A123" s="108" t="s">
        <v>363</v>
      </c>
      <c r="B123" s="109" t="s">
        <v>348</v>
      </c>
      <c r="C123" s="109" t="s">
        <v>260</v>
      </c>
      <c r="D123" s="109" t="s">
        <v>364</v>
      </c>
      <c r="E123" s="112"/>
      <c r="F123" s="110">
        <f>SUM(F124)</f>
        <v>188580.49</v>
      </c>
    </row>
    <row r="124" spans="1:6" s="144" customFormat="1" ht="27.2" customHeight="1" x14ac:dyDescent="0.2">
      <c r="A124" s="104" t="s">
        <v>312</v>
      </c>
      <c r="B124" s="105" t="s">
        <v>348</v>
      </c>
      <c r="C124" s="105" t="s">
        <v>260</v>
      </c>
      <c r="D124" s="105" t="s">
        <v>364</v>
      </c>
      <c r="E124" s="120" t="s">
        <v>313</v>
      </c>
      <c r="F124" s="106">
        <v>188580.49</v>
      </c>
    </row>
    <row r="125" spans="1:6" s="144" customFormat="1" ht="27.2" customHeight="1" x14ac:dyDescent="0.2">
      <c r="A125" s="108" t="s">
        <v>363</v>
      </c>
      <c r="B125" s="105" t="s">
        <v>348</v>
      </c>
      <c r="C125" s="105" t="s">
        <v>260</v>
      </c>
      <c r="D125" s="105" t="s">
        <v>365</v>
      </c>
      <c r="E125" s="120"/>
      <c r="F125" s="106">
        <f>SUM(F126)</f>
        <v>79722.259999999995</v>
      </c>
    </row>
    <row r="126" spans="1:6" s="144" customFormat="1" ht="27.2" customHeight="1" x14ac:dyDescent="0.2">
      <c r="A126" s="104" t="s">
        <v>312</v>
      </c>
      <c r="B126" s="105" t="s">
        <v>348</v>
      </c>
      <c r="C126" s="105" t="s">
        <v>260</v>
      </c>
      <c r="D126" s="105" t="s">
        <v>365</v>
      </c>
      <c r="E126" s="120" t="s">
        <v>313</v>
      </c>
      <c r="F126" s="106">
        <v>79722.259999999995</v>
      </c>
    </row>
    <row r="127" spans="1:6" s="144" customFormat="1" ht="40.15" customHeight="1" x14ac:dyDescent="0.2">
      <c r="A127" s="108" t="s">
        <v>366</v>
      </c>
      <c r="B127" s="109" t="s">
        <v>348</v>
      </c>
      <c r="C127" s="109" t="s">
        <v>260</v>
      </c>
      <c r="D127" s="109" t="s">
        <v>367</v>
      </c>
      <c r="E127" s="109"/>
      <c r="F127" s="106">
        <f>SUM(F128)</f>
        <v>9200</v>
      </c>
    </row>
    <row r="128" spans="1:6" s="144" customFormat="1" ht="19.899999999999999" customHeight="1" x14ac:dyDescent="0.2">
      <c r="A128" s="104" t="s">
        <v>272</v>
      </c>
      <c r="B128" s="105" t="s">
        <v>348</v>
      </c>
      <c r="C128" s="105" t="s">
        <v>260</v>
      </c>
      <c r="D128" s="105" t="s">
        <v>367</v>
      </c>
      <c r="E128" s="105" t="s">
        <v>273</v>
      </c>
      <c r="F128" s="106">
        <v>9200</v>
      </c>
    </row>
    <row r="129" spans="1:9" s="143" customFormat="1" ht="19.899999999999999" customHeight="1" x14ac:dyDescent="0.2">
      <c r="A129" s="108" t="s">
        <v>368</v>
      </c>
      <c r="B129" s="109" t="s">
        <v>348</v>
      </c>
      <c r="C129" s="109" t="s">
        <v>260</v>
      </c>
      <c r="D129" s="109" t="s">
        <v>369</v>
      </c>
      <c r="E129" s="109"/>
      <c r="F129" s="110">
        <f>SUM(F130)</f>
        <v>20000</v>
      </c>
    </row>
    <row r="130" spans="1:9" s="144" customFormat="1" ht="19.899999999999999" customHeight="1" x14ac:dyDescent="0.2">
      <c r="A130" s="104" t="s">
        <v>272</v>
      </c>
      <c r="B130" s="105" t="s">
        <v>348</v>
      </c>
      <c r="C130" s="105" t="s">
        <v>260</v>
      </c>
      <c r="D130" s="105" t="s">
        <v>369</v>
      </c>
      <c r="E130" s="105" t="s">
        <v>273</v>
      </c>
      <c r="F130" s="106">
        <v>20000</v>
      </c>
    </row>
    <row r="131" spans="1:9" ht="13.5" x14ac:dyDescent="0.25">
      <c r="A131" s="119" t="s">
        <v>370</v>
      </c>
      <c r="B131" s="116" t="s">
        <v>348</v>
      </c>
      <c r="C131" s="116" t="s">
        <v>267</v>
      </c>
      <c r="D131" s="116"/>
      <c r="E131" s="116"/>
      <c r="F131" s="103">
        <f>SUM(F132+F154)</f>
        <v>101590.33</v>
      </c>
    </row>
    <row r="132" spans="1:9" ht="14.25" customHeight="1" x14ac:dyDescent="0.25">
      <c r="A132" s="101" t="s">
        <v>303</v>
      </c>
      <c r="B132" s="116" t="s">
        <v>348</v>
      </c>
      <c r="C132" s="116" t="s">
        <v>267</v>
      </c>
      <c r="D132" s="116" t="s">
        <v>304</v>
      </c>
      <c r="E132" s="116"/>
      <c r="F132" s="103">
        <f>SUM(F142+F148+F152+F133+F136+F139)</f>
        <v>97590.33</v>
      </c>
    </row>
    <row r="133" spans="1:9" ht="27.6" customHeight="1" x14ac:dyDescent="0.2">
      <c r="A133" s="104" t="s">
        <v>371</v>
      </c>
      <c r="B133" s="120" t="s">
        <v>348</v>
      </c>
      <c r="C133" s="120" t="s">
        <v>267</v>
      </c>
      <c r="D133" s="120" t="s">
        <v>372</v>
      </c>
      <c r="E133" s="120"/>
      <c r="F133" s="106">
        <f>SUM(F134+F135)</f>
        <v>45000</v>
      </c>
    </row>
    <row r="134" spans="1:9" ht="27" customHeight="1" x14ac:dyDescent="0.2">
      <c r="A134" s="108" t="s">
        <v>312</v>
      </c>
      <c r="B134" s="112" t="s">
        <v>348</v>
      </c>
      <c r="C134" s="112" t="s">
        <v>267</v>
      </c>
      <c r="D134" s="112" t="s">
        <v>372</v>
      </c>
      <c r="E134" s="112" t="s">
        <v>313</v>
      </c>
      <c r="F134" s="110">
        <v>10668.9</v>
      </c>
    </row>
    <row r="135" spans="1:9" ht="25.9" customHeight="1" x14ac:dyDescent="0.2">
      <c r="A135" s="108" t="s">
        <v>314</v>
      </c>
      <c r="B135" s="112" t="s">
        <v>348</v>
      </c>
      <c r="C135" s="112" t="s">
        <v>267</v>
      </c>
      <c r="D135" s="112" t="s">
        <v>372</v>
      </c>
      <c r="E135" s="112" t="s">
        <v>315</v>
      </c>
      <c r="F135" s="110">
        <v>34331.1</v>
      </c>
    </row>
    <row r="136" spans="1:9" ht="25.9" customHeight="1" x14ac:dyDescent="0.2">
      <c r="A136" s="104" t="s">
        <v>371</v>
      </c>
      <c r="B136" s="120" t="s">
        <v>348</v>
      </c>
      <c r="C136" s="120" t="s">
        <v>267</v>
      </c>
      <c r="D136" s="120" t="s">
        <v>373</v>
      </c>
      <c r="E136" s="112"/>
      <c r="F136" s="110">
        <f>SUM(F137+F138)</f>
        <v>1500</v>
      </c>
    </row>
    <row r="137" spans="1:9" ht="25.9" customHeight="1" x14ac:dyDescent="0.2">
      <c r="A137" s="108" t="s">
        <v>312</v>
      </c>
      <c r="B137" s="112" t="s">
        <v>348</v>
      </c>
      <c r="C137" s="112" t="s">
        <v>267</v>
      </c>
      <c r="D137" s="120" t="s">
        <v>373</v>
      </c>
      <c r="E137" s="112" t="s">
        <v>313</v>
      </c>
      <c r="F137" s="110">
        <v>124.67</v>
      </c>
    </row>
    <row r="138" spans="1:9" ht="26.45" customHeight="1" x14ac:dyDescent="0.2">
      <c r="A138" s="108" t="s">
        <v>314</v>
      </c>
      <c r="B138" s="112" t="s">
        <v>348</v>
      </c>
      <c r="C138" s="112" t="s">
        <v>267</v>
      </c>
      <c r="D138" s="120" t="s">
        <v>373</v>
      </c>
      <c r="E138" s="112" t="s">
        <v>315</v>
      </c>
      <c r="F138" s="110">
        <v>1375.33</v>
      </c>
    </row>
    <row r="139" spans="1:9" ht="26.45" customHeight="1" x14ac:dyDescent="0.2">
      <c r="A139" s="104" t="s">
        <v>371</v>
      </c>
      <c r="B139" s="120" t="s">
        <v>348</v>
      </c>
      <c r="C139" s="120" t="s">
        <v>267</v>
      </c>
      <c r="D139" s="120" t="s">
        <v>374</v>
      </c>
      <c r="E139" s="120"/>
      <c r="F139" s="106">
        <f>SUM(F141+F140)</f>
        <v>330.25</v>
      </c>
    </row>
    <row r="140" spans="1:9" ht="26.45" customHeight="1" x14ac:dyDescent="0.2">
      <c r="A140" s="108" t="s">
        <v>270</v>
      </c>
      <c r="B140" s="112" t="s">
        <v>348</v>
      </c>
      <c r="C140" s="112" t="s">
        <v>267</v>
      </c>
      <c r="D140" s="112" t="s">
        <v>374</v>
      </c>
      <c r="E140" s="112" t="s">
        <v>271</v>
      </c>
      <c r="F140" s="110">
        <v>50.59</v>
      </c>
    </row>
    <row r="141" spans="1:9" ht="26.45" customHeight="1" x14ac:dyDescent="0.2">
      <c r="A141" s="108" t="s">
        <v>314</v>
      </c>
      <c r="B141" s="112" t="s">
        <v>348</v>
      </c>
      <c r="C141" s="112" t="s">
        <v>267</v>
      </c>
      <c r="D141" s="112" t="s">
        <v>374</v>
      </c>
      <c r="E141" s="112" t="s">
        <v>315</v>
      </c>
      <c r="F141" s="110">
        <v>279.66000000000003</v>
      </c>
    </row>
    <row r="142" spans="1:9" ht="39.200000000000003" customHeight="1" x14ac:dyDescent="0.2">
      <c r="A142" s="108" t="s">
        <v>375</v>
      </c>
      <c r="B142" s="109" t="s">
        <v>348</v>
      </c>
      <c r="C142" s="109" t="s">
        <v>267</v>
      </c>
      <c r="D142" s="109" t="s">
        <v>376</v>
      </c>
      <c r="E142" s="109"/>
      <c r="F142" s="133">
        <f>SUM(F143+F146+F145+F144+F150)</f>
        <v>41460.080000000002</v>
      </c>
    </row>
    <row r="143" spans="1:9" ht="25.5" customHeight="1" x14ac:dyDescent="0.2">
      <c r="A143" s="104" t="s">
        <v>270</v>
      </c>
      <c r="B143" s="105" t="s">
        <v>348</v>
      </c>
      <c r="C143" s="105" t="s">
        <v>267</v>
      </c>
      <c r="D143" s="109" t="s">
        <v>376</v>
      </c>
      <c r="E143" s="105" t="s">
        <v>271</v>
      </c>
      <c r="F143" s="134">
        <v>8474.73</v>
      </c>
    </row>
    <row r="144" spans="1:9" ht="25.5" customHeight="1" x14ac:dyDescent="0.2">
      <c r="A144" s="104" t="s">
        <v>312</v>
      </c>
      <c r="B144" s="105" t="s">
        <v>348</v>
      </c>
      <c r="C144" s="105" t="s">
        <v>267</v>
      </c>
      <c r="D144" s="109" t="s">
        <v>376</v>
      </c>
      <c r="E144" s="105" t="s">
        <v>313</v>
      </c>
      <c r="F144" s="134">
        <v>0</v>
      </c>
      <c r="I144" s="148"/>
    </row>
    <row r="145" spans="1:6" ht="25.5" customHeight="1" x14ac:dyDescent="0.2">
      <c r="A145" s="104" t="s">
        <v>314</v>
      </c>
      <c r="B145" s="105" t="s">
        <v>348</v>
      </c>
      <c r="C145" s="105" t="s">
        <v>267</v>
      </c>
      <c r="D145" s="109" t="s">
        <v>376</v>
      </c>
      <c r="E145" s="105" t="s">
        <v>315</v>
      </c>
      <c r="F145" s="134">
        <v>3244.04</v>
      </c>
    </row>
    <row r="146" spans="1:6" s="107" customFormat="1" ht="16.5" customHeight="1" x14ac:dyDescent="0.2">
      <c r="A146" s="104" t="s">
        <v>272</v>
      </c>
      <c r="B146" s="105" t="s">
        <v>348</v>
      </c>
      <c r="C146" s="105" t="s">
        <v>267</v>
      </c>
      <c r="D146" s="109" t="s">
        <v>376</v>
      </c>
      <c r="E146" s="105" t="s">
        <v>273</v>
      </c>
      <c r="F146" s="134">
        <v>46.67</v>
      </c>
    </row>
    <row r="147" spans="1:6" s="107" customFormat="1" ht="16.5" customHeight="1" x14ac:dyDescent="0.2">
      <c r="A147" s="124" t="s">
        <v>370</v>
      </c>
      <c r="B147" s="120" t="s">
        <v>348</v>
      </c>
      <c r="C147" s="120" t="s">
        <v>267</v>
      </c>
      <c r="D147" s="120" t="s">
        <v>376</v>
      </c>
      <c r="E147" s="120"/>
      <c r="F147" s="106">
        <f>SUM(F148+F152)</f>
        <v>9300</v>
      </c>
    </row>
    <row r="148" spans="1:6" ht="15.75" customHeight="1" x14ac:dyDescent="0.2">
      <c r="A148" s="125" t="s">
        <v>377</v>
      </c>
      <c r="B148" s="112" t="s">
        <v>348</v>
      </c>
      <c r="C148" s="112" t="s">
        <v>267</v>
      </c>
      <c r="D148" s="112" t="s">
        <v>378</v>
      </c>
      <c r="E148" s="112"/>
      <c r="F148" s="110">
        <f>SUM(F149)</f>
        <v>5800</v>
      </c>
    </row>
    <row r="149" spans="1:6" s="107" customFormat="1" ht="25.5" customHeight="1" x14ac:dyDescent="0.2">
      <c r="A149" s="104" t="s">
        <v>314</v>
      </c>
      <c r="B149" s="120" t="s">
        <v>348</v>
      </c>
      <c r="C149" s="120" t="s">
        <v>267</v>
      </c>
      <c r="D149" s="120" t="s">
        <v>378</v>
      </c>
      <c r="E149" s="120" t="s">
        <v>315</v>
      </c>
      <c r="F149" s="106">
        <v>5800</v>
      </c>
    </row>
    <row r="150" spans="1:6" ht="15.6" customHeight="1" x14ac:dyDescent="0.2">
      <c r="A150" s="108" t="s">
        <v>379</v>
      </c>
      <c r="B150" s="112" t="s">
        <v>348</v>
      </c>
      <c r="C150" s="112" t="s">
        <v>267</v>
      </c>
      <c r="D150" s="112" t="s">
        <v>380</v>
      </c>
      <c r="E150" s="112"/>
      <c r="F150" s="110">
        <f>SUM(F151)</f>
        <v>29694.639999999999</v>
      </c>
    </row>
    <row r="151" spans="1:6" s="107" customFormat="1" ht="25.5" customHeight="1" x14ac:dyDescent="0.2">
      <c r="A151" s="104" t="s">
        <v>314</v>
      </c>
      <c r="B151" s="112" t="s">
        <v>348</v>
      </c>
      <c r="C151" s="112" t="s">
        <v>267</v>
      </c>
      <c r="D151" s="112" t="s">
        <v>380</v>
      </c>
      <c r="E151" s="120" t="s">
        <v>315</v>
      </c>
      <c r="F151" s="106">
        <v>29694.639999999999</v>
      </c>
    </row>
    <row r="152" spans="1:6" ht="15.75" customHeight="1" x14ac:dyDescent="0.2">
      <c r="A152" s="125" t="s">
        <v>381</v>
      </c>
      <c r="B152" s="112" t="s">
        <v>348</v>
      </c>
      <c r="C152" s="112" t="s">
        <v>267</v>
      </c>
      <c r="D152" s="112" t="s">
        <v>382</v>
      </c>
      <c r="E152" s="112"/>
      <c r="F152" s="110">
        <f>SUM(F153)</f>
        <v>3500</v>
      </c>
    </row>
    <row r="153" spans="1:6" s="107" customFormat="1" ht="26.25" customHeight="1" x14ac:dyDescent="0.2">
      <c r="A153" s="104" t="s">
        <v>314</v>
      </c>
      <c r="B153" s="120" t="s">
        <v>348</v>
      </c>
      <c r="C153" s="120" t="s">
        <v>267</v>
      </c>
      <c r="D153" s="120" t="s">
        <v>382</v>
      </c>
      <c r="E153" s="120" t="s">
        <v>315</v>
      </c>
      <c r="F153" s="106">
        <v>3500</v>
      </c>
    </row>
    <row r="154" spans="1:6" s="111" customFormat="1" ht="26.25" customHeight="1" x14ac:dyDescent="0.25">
      <c r="A154" s="149" t="s">
        <v>383</v>
      </c>
      <c r="B154" s="116" t="s">
        <v>348</v>
      </c>
      <c r="C154" s="117" t="s">
        <v>267</v>
      </c>
      <c r="D154" s="117" t="s">
        <v>369</v>
      </c>
      <c r="E154" s="117"/>
      <c r="F154" s="103">
        <f>SUM(F155)</f>
        <v>4000</v>
      </c>
    </row>
    <row r="155" spans="1:6" s="107" customFormat="1" ht="26.25" customHeight="1" x14ac:dyDescent="0.2">
      <c r="A155" s="104" t="s">
        <v>314</v>
      </c>
      <c r="B155" s="120" t="s">
        <v>348</v>
      </c>
      <c r="C155" s="150" t="s">
        <v>267</v>
      </c>
      <c r="D155" s="150" t="s">
        <v>369</v>
      </c>
      <c r="E155" s="150" t="s">
        <v>315</v>
      </c>
      <c r="F155" s="106">
        <v>4000</v>
      </c>
    </row>
    <row r="156" spans="1:6" s="154" customFormat="1" ht="26.25" customHeight="1" x14ac:dyDescent="0.2">
      <c r="A156" s="151" t="s">
        <v>384</v>
      </c>
      <c r="B156" s="114" t="s">
        <v>348</v>
      </c>
      <c r="C156" s="152" t="s">
        <v>348</v>
      </c>
      <c r="D156" s="153"/>
      <c r="E156" s="153"/>
      <c r="F156" s="97">
        <f>SUM(F157)</f>
        <v>14356.72</v>
      </c>
    </row>
    <row r="157" spans="1:6" ht="14.25" customHeight="1" x14ac:dyDescent="0.25">
      <c r="A157" s="119" t="s">
        <v>385</v>
      </c>
      <c r="B157" s="116" t="s">
        <v>348</v>
      </c>
      <c r="C157" s="116" t="s">
        <v>348</v>
      </c>
      <c r="D157" s="102"/>
      <c r="E157" s="116"/>
      <c r="F157" s="103">
        <f>SUM(F160+F158)</f>
        <v>14356.72</v>
      </c>
    </row>
    <row r="158" spans="1:6" ht="26.25" customHeight="1" x14ac:dyDescent="0.2">
      <c r="A158" s="123" t="s">
        <v>386</v>
      </c>
      <c r="B158" s="112" t="s">
        <v>348</v>
      </c>
      <c r="C158" s="112" t="s">
        <v>348</v>
      </c>
      <c r="D158" s="112" t="s">
        <v>387</v>
      </c>
      <c r="E158" s="112"/>
      <c r="F158" s="110">
        <f>SUM(F159)</f>
        <v>9996.5499999999993</v>
      </c>
    </row>
    <row r="159" spans="1:6" ht="27.2" customHeight="1" x14ac:dyDescent="0.2">
      <c r="A159" s="104" t="s">
        <v>314</v>
      </c>
      <c r="B159" s="112" t="s">
        <v>348</v>
      </c>
      <c r="C159" s="112" t="s">
        <v>348</v>
      </c>
      <c r="D159" s="120" t="s">
        <v>387</v>
      </c>
      <c r="E159" s="112" t="s">
        <v>315</v>
      </c>
      <c r="F159" s="110">
        <v>9996.5499999999993</v>
      </c>
    </row>
    <row r="160" spans="1:6" s="157" customFormat="1" ht="18" customHeight="1" x14ac:dyDescent="0.25">
      <c r="A160" s="101" t="s">
        <v>303</v>
      </c>
      <c r="B160" s="99" t="s">
        <v>348</v>
      </c>
      <c r="C160" s="155" t="s">
        <v>348</v>
      </c>
      <c r="D160" s="156" t="s">
        <v>304</v>
      </c>
      <c r="E160" s="156"/>
      <c r="F160" s="100">
        <f>SUM(F167+F169+F163+F161+F165)</f>
        <v>4360.17</v>
      </c>
    </row>
    <row r="161" spans="1:6" s="107" customFormat="1" ht="39.6" customHeight="1" x14ac:dyDescent="0.2">
      <c r="A161" s="104" t="s">
        <v>388</v>
      </c>
      <c r="B161" s="105" t="s">
        <v>348</v>
      </c>
      <c r="C161" s="105" t="s">
        <v>348</v>
      </c>
      <c r="D161" s="105" t="s">
        <v>389</v>
      </c>
      <c r="E161" s="105"/>
      <c r="F161" s="134">
        <f>SUM(F162)</f>
        <v>435.15</v>
      </c>
    </row>
    <row r="162" spans="1:6" s="107" customFormat="1" ht="19.5" customHeight="1" x14ac:dyDescent="0.2">
      <c r="A162" s="108" t="s">
        <v>272</v>
      </c>
      <c r="B162" s="109" t="s">
        <v>348</v>
      </c>
      <c r="C162" s="109" t="s">
        <v>348</v>
      </c>
      <c r="D162" s="109" t="s">
        <v>389</v>
      </c>
      <c r="E162" s="109" t="s">
        <v>273</v>
      </c>
      <c r="F162" s="110">
        <v>435.15</v>
      </c>
    </row>
    <row r="163" spans="1:6" ht="26.25" customHeight="1" x14ac:dyDescent="0.2">
      <c r="A163" s="108" t="s">
        <v>390</v>
      </c>
      <c r="B163" s="112" t="s">
        <v>348</v>
      </c>
      <c r="C163" s="112" t="s">
        <v>348</v>
      </c>
      <c r="D163" s="120" t="s">
        <v>306</v>
      </c>
      <c r="E163" s="112"/>
      <c r="F163" s="110">
        <f>SUM(F164)</f>
        <v>0</v>
      </c>
    </row>
    <row r="164" spans="1:6" s="107" customFormat="1" ht="25.5" x14ac:dyDescent="0.2">
      <c r="A164" s="104" t="s">
        <v>314</v>
      </c>
      <c r="B164" s="120" t="s">
        <v>348</v>
      </c>
      <c r="C164" s="120" t="s">
        <v>348</v>
      </c>
      <c r="D164" s="120" t="s">
        <v>306</v>
      </c>
      <c r="E164" s="120" t="s">
        <v>315</v>
      </c>
      <c r="F164" s="106">
        <v>0</v>
      </c>
    </row>
    <row r="165" spans="1:6" s="107" customFormat="1" ht="38.25" x14ac:dyDescent="0.2">
      <c r="A165" s="125" t="s">
        <v>309</v>
      </c>
      <c r="B165" s="120" t="s">
        <v>348</v>
      </c>
      <c r="C165" s="150" t="s">
        <v>348</v>
      </c>
      <c r="D165" s="150" t="s">
        <v>311</v>
      </c>
      <c r="E165" s="150"/>
      <c r="F165" s="106">
        <f>SUM(F166)</f>
        <v>635.53</v>
      </c>
    </row>
    <row r="166" spans="1:6" s="107" customFormat="1" ht="25.5" x14ac:dyDescent="0.2">
      <c r="A166" s="104" t="s">
        <v>270</v>
      </c>
      <c r="B166" s="120" t="s">
        <v>348</v>
      </c>
      <c r="C166" s="150" t="s">
        <v>348</v>
      </c>
      <c r="D166" s="150" t="s">
        <v>311</v>
      </c>
      <c r="E166" s="150" t="s">
        <v>271</v>
      </c>
      <c r="F166" s="106">
        <v>635.53</v>
      </c>
    </row>
    <row r="167" spans="1:6" s="160" customFormat="1" ht="39" customHeight="1" x14ac:dyDescent="0.25">
      <c r="A167" s="158" t="s">
        <v>391</v>
      </c>
      <c r="B167" s="109" t="s">
        <v>348</v>
      </c>
      <c r="C167" s="159" t="s">
        <v>348</v>
      </c>
      <c r="D167" s="113" t="s">
        <v>392</v>
      </c>
      <c r="E167" s="113"/>
      <c r="F167" s="110">
        <f>SUM(F168)</f>
        <v>78.540000000000006</v>
      </c>
    </row>
    <row r="168" spans="1:6" s="162" customFormat="1" ht="26.25" customHeight="1" x14ac:dyDescent="0.25">
      <c r="A168" s="104" t="s">
        <v>270</v>
      </c>
      <c r="B168" s="105" t="s">
        <v>348</v>
      </c>
      <c r="C168" s="161" t="s">
        <v>348</v>
      </c>
      <c r="D168" s="150" t="s">
        <v>392</v>
      </c>
      <c r="E168" s="150" t="s">
        <v>271</v>
      </c>
      <c r="F168" s="106">
        <v>78.540000000000006</v>
      </c>
    </row>
    <row r="169" spans="1:6" ht="43.15" customHeight="1" x14ac:dyDescent="0.2">
      <c r="A169" s="108" t="s">
        <v>393</v>
      </c>
      <c r="B169" s="112" t="s">
        <v>348</v>
      </c>
      <c r="C169" s="113" t="s">
        <v>348</v>
      </c>
      <c r="D169" s="163" t="s">
        <v>394</v>
      </c>
      <c r="E169" s="113"/>
      <c r="F169" s="106">
        <f>SUM(F171+F170)</f>
        <v>3210.9500000000003</v>
      </c>
    </row>
    <row r="170" spans="1:6" ht="24.75" customHeight="1" x14ac:dyDescent="0.2">
      <c r="A170" s="104" t="s">
        <v>270</v>
      </c>
      <c r="B170" s="163" t="s">
        <v>348</v>
      </c>
      <c r="C170" s="164" t="s">
        <v>348</v>
      </c>
      <c r="D170" s="163" t="s">
        <v>394</v>
      </c>
      <c r="E170" s="113" t="s">
        <v>271</v>
      </c>
      <c r="F170" s="106">
        <v>44.51</v>
      </c>
    </row>
    <row r="171" spans="1:6" s="157" customFormat="1" ht="26.25" customHeight="1" x14ac:dyDescent="0.2">
      <c r="A171" s="104" t="s">
        <v>314</v>
      </c>
      <c r="B171" s="163" t="s">
        <v>348</v>
      </c>
      <c r="C171" s="163" t="s">
        <v>348</v>
      </c>
      <c r="D171" s="163" t="s">
        <v>394</v>
      </c>
      <c r="E171" s="105" t="s">
        <v>315</v>
      </c>
      <c r="F171" s="134">
        <v>3166.44</v>
      </c>
    </row>
    <row r="172" spans="1:6" s="169" customFormat="1" ht="20.25" customHeight="1" x14ac:dyDescent="0.25">
      <c r="A172" s="165" t="s">
        <v>395</v>
      </c>
      <c r="B172" s="166" t="s">
        <v>396</v>
      </c>
      <c r="C172" s="166"/>
      <c r="D172" s="166"/>
      <c r="E172" s="167"/>
      <c r="F172" s="168">
        <f>SUM(F173)</f>
        <v>10560.18</v>
      </c>
    </row>
    <row r="173" spans="1:6" s="157" customFormat="1" ht="20.45" customHeight="1" x14ac:dyDescent="0.25">
      <c r="A173" s="170" t="s">
        <v>397</v>
      </c>
      <c r="B173" s="171" t="s">
        <v>396</v>
      </c>
      <c r="C173" s="171" t="s">
        <v>348</v>
      </c>
      <c r="D173" s="171"/>
      <c r="E173" s="102"/>
      <c r="F173" s="142">
        <f>SUM(F174)</f>
        <v>10560.18</v>
      </c>
    </row>
    <row r="174" spans="1:6" s="157" customFormat="1" ht="39.200000000000003" customHeight="1" x14ac:dyDescent="0.2">
      <c r="A174" s="123" t="s">
        <v>398</v>
      </c>
      <c r="B174" s="172" t="s">
        <v>396</v>
      </c>
      <c r="C174" s="172" t="s">
        <v>348</v>
      </c>
      <c r="D174" s="172" t="s">
        <v>399</v>
      </c>
      <c r="E174" s="109"/>
      <c r="F174" s="133">
        <f>SUM(F175+F176+F177)</f>
        <v>10560.18</v>
      </c>
    </row>
    <row r="175" spans="1:6" s="173" customFormat="1" ht="27.6" customHeight="1" x14ac:dyDescent="0.25">
      <c r="A175" s="104" t="s">
        <v>270</v>
      </c>
      <c r="B175" s="163" t="s">
        <v>396</v>
      </c>
      <c r="C175" s="163" t="s">
        <v>348</v>
      </c>
      <c r="D175" s="163" t="s">
        <v>399</v>
      </c>
      <c r="E175" s="105" t="s">
        <v>271</v>
      </c>
      <c r="F175" s="134">
        <v>10.18</v>
      </c>
    </row>
    <row r="176" spans="1:6" s="157" customFormat="1" ht="27" customHeight="1" x14ac:dyDescent="0.2">
      <c r="A176" s="104" t="s">
        <v>312</v>
      </c>
      <c r="B176" s="163" t="s">
        <v>396</v>
      </c>
      <c r="C176" s="163" t="s">
        <v>348</v>
      </c>
      <c r="D176" s="163" t="s">
        <v>399</v>
      </c>
      <c r="E176" s="105" t="s">
        <v>313</v>
      </c>
      <c r="F176" s="134">
        <v>550</v>
      </c>
    </row>
    <row r="177" spans="1:6" s="173" customFormat="1" ht="18" customHeight="1" x14ac:dyDescent="0.25">
      <c r="A177" s="104" t="s">
        <v>272</v>
      </c>
      <c r="B177" s="163" t="s">
        <v>396</v>
      </c>
      <c r="C177" s="163" t="s">
        <v>348</v>
      </c>
      <c r="D177" s="163" t="s">
        <v>399</v>
      </c>
      <c r="E177" s="105" t="s">
        <v>273</v>
      </c>
      <c r="F177" s="134">
        <v>10000</v>
      </c>
    </row>
    <row r="178" spans="1:6" ht="15.75" x14ac:dyDescent="0.25">
      <c r="A178" s="95" t="s">
        <v>400</v>
      </c>
      <c r="B178" s="128" t="s">
        <v>401</v>
      </c>
      <c r="C178" s="128"/>
      <c r="D178" s="128"/>
      <c r="E178" s="128"/>
      <c r="F178" s="129">
        <f>SUM(F179+F191+F207+F221+F202)</f>
        <v>384702.54000000004</v>
      </c>
    </row>
    <row r="179" spans="1:6" x14ac:dyDescent="0.2">
      <c r="A179" s="174" t="s">
        <v>402</v>
      </c>
      <c r="B179" s="122" t="s">
        <v>401</v>
      </c>
      <c r="C179" s="122" t="s">
        <v>258</v>
      </c>
      <c r="D179" s="122"/>
      <c r="E179" s="122"/>
      <c r="F179" s="100">
        <f>SUM(F180+F184+F182)</f>
        <v>149746.51</v>
      </c>
    </row>
    <row r="180" spans="1:6" s="107" customFormat="1" ht="24.95" customHeight="1" x14ac:dyDescent="0.2">
      <c r="A180" s="104" t="s">
        <v>403</v>
      </c>
      <c r="B180" s="120" t="s">
        <v>401</v>
      </c>
      <c r="C180" s="120" t="s">
        <v>258</v>
      </c>
      <c r="D180" s="120" t="s">
        <v>404</v>
      </c>
      <c r="E180" s="120"/>
      <c r="F180" s="106">
        <f>SUM(F181)</f>
        <v>35894.230000000003</v>
      </c>
    </row>
    <row r="181" spans="1:6" ht="25.5" x14ac:dyDescent="0.2">
      <c r="A181" s="108" t="s">
        <v>314</v>
      </c>
      <c r="B181" s="112" t="s">
        <v>401</v>
      </c>
      <c r="C181" s="112" t="s">
        <v>258</v>
      </c>
      <c r="D181" s="112" t="s">
        <v>404</v>
      </c>
      <c r="E181" s="112" t="s">
        <v>315</v>
      </c>
      <c r="F181" s="110">
        <v>35894.230000000003</v>
      </c>
    </row>
    <row r="182" spans="1:6" s="107" customFormat="1" ht="117.6" customHeight="1" x14ac:dyDescent="0.2">
      <c r="A182" s="104" t="s">
        <v>405</v>
      </c>
      <c r="B182" s="120" t="s">
        <v>401</v>
      </c>
      <c r="C182" s="120" t="s">
        <v>258</v>
      </c>
      <c r="D182" s="120" t="s">
        <v>406</v>
      </c>
      <c r="E182" s="120"/>
      <c r="F182" s="106">
        <f>SUM(F183)</f>
        <v>112167.34</v>
      </c>
    </row>
    <row r="183" spans="1:6" ht="25.5" x14ac:dyDescent="0.2">
      <c r="A183" s="108" t="s">
        <v>314</v>
      </c>
      <c r="B183" s="112" t="s">
        <v>401</v>
      </c>
      <c r="C183" s="112" t="s">
        <v>258</v>
      </c>
      <c r="D183" s="112" t="s">
        <v>406</v>
      </c>
      <c r="E183" s="112" t="s">
        <v>315</v>
      </c>
      <c r="F183" s="110">
        <v>112167.34</v>
      </c>
    </row>
    <row r="184" spans="1:6" ht="14.25" customHeight="1" x14ac:dyDescent="0.25">
      <c r="A184" s="101" t="s">
        <v>303</v>
      </c>
      <c r="B184" s="116" t="s">
        <v>401</v>
      </c>
      <c r="C184" s="116" t="s">
        <v>258</v>
      </c>
      <c r="D184" s="116" t="s">
        <v>304</v>
      </c>
      <c r="E184" s="116"/>
      <c r="F184" s="103">
        <f>SUM(F189+F185+F187)</f>
        <v>1684.94</v>
      </c>
    </row>
    <row r="185" spans="1:6" ht="40.15" customHeight="1" x14ac:dyDescent="0.2">
      <c r="A185" s="108" t="s">
        <v>407</v>
      </c>
      <c r="B185" s="112" t="s">
        <v>401</v>
      </c>
      <c r="C185" s="112" t="s">
        <v>258</v>
      </c>
      <c r="D185" s="112" t="s">
        <v>408</v>
      </c>
      <c r="E185" s="112"/>
      <c r="F185" s="110">
        <f>SUM(F186)</f>
        <v>99.67</v>
      </c>
    </row>
    <row r="186" spans="1:6" ht="25.9" customHeight="1" x14ac:dyDescent="0.2">
      <c r="A186" s="104" t="s">
        <v>314</v>
      </c>
      <c r="B186" s="120" t="s">
        <v>401</v>
      </c>
      <c r="C186" s="120" t="s">
        <v>258</v>
      </c>
      <c r="D186" s="120" t="s">
        <v>408</v>
      </c>
      <c r="E186" s="120" t="s">
        <v>315</v>
      </c>
      <c r="F186" s="106">
        <v>99.67</v>
      </c>
    </row>
    <row r="187" spans="1:6" ht="40.9" customHeight="1" x14ac:dyDescent="0.2">
      <c r="A187" s="108" t="s">
        <v>407</v>
      </c>
      <c r="B187" s="120" t="s">
        <v>401</v>
      </c>
      <c r="C187" s="120" t="s">
        <v>258</v>
      </c>
      <c r="D187" s="120" t="s">
        <v>409</v>
      </c>
      <c r="E187" s="120"/>
      <c r="F187" s="106">
        <f>SUM(F188)</f>
        <v>897.33</v>
      </c>
    </row>
    <row r="188" spans="1:6" ht="25.9" customHeight="1" x14ac:dyDescent="0.2">
      <c r="A188" s="104" t="s">
        <v>314</v>
      </c>
      <c r="B188" s="120" t="s">
        <v>401</v>
      </c>
      <c r="C188" s="120" t="s">
        <v>258</v>
      </c>
      <c r="D188" s="120" t="s">
        <v>409</v>
      </c>
      <c r="E188" s="120" t="s">
        <v>315</v>
      </c>
      <c r="F188" s="106">
        <v>897.33</v>
      </c>
    </row>
    <row r="189" spans="1:6" ht="26.25" customHeight="1" x14ac:dyDescent="0.2">
      <c r="A189" s="108" t="s">
        <v>390</v>
      </c>
      <c r="B189" s="112" t="s">
        <v>401</v>
      </c>
      <c r="C189" s="112" t="s">
        <v>258</v>
      </c>
      <c r="D189" s="120" t="s">
        <v>306</v>
      </c>
      <c r="E189" s="112"/>
      <c r="F189" s="110">
        <f>SUM(F190)</f>
        <v>687.94</v>
      </c>
    </row>
    <row r="190" spans="1:6" s="107" customFormat="1" ht="25.5" x14ac:dyDescent="0.2">
      <c r="A190" s="104" t="s">
        <v>314</v>
      </c>
      <c r="B190" s="120" t="s">
        <v>401</v>
      </c>
      <c r="C190" s="120" t="s">
        <v>258</v>
      </c>
      <c r="D190" s="120" t="s">
        <v>306</v>
      </c>
      <c r="E190" s="120" t="s">
        <v>315</v>
      </c>
      <c r="F190" s="106">
        <v>687.94</v>
      </c>
    </row>
    <row r="191" spans="1:6" x14ac:dyDescent="0.2">
      <c r="A191" s="174" t="s">
        <v>410</v>
      </c>
      <c r="B191" s="122" t="s">
        <v>401</v>
      </c>
      <c r="C191" s="122" t="s">
        <v>260</v>
      </c>
      <c r="D191" s="122"/>
      <c r="E191" s="122"/>
      <c r="F191" s="100">
        <f>SUM(F192+F194+F196+F198+F200)</f>
        <v>189549.76</v>
      </c>
    </row>
    <row r="192" spans="1:6" s="107" customFormat="1" ht="38.25" customHeight="1" x14ac:dyDescent="0.2">
      <c r="A192" s="104" t="s">
        <v>390</v>
      </c>
      <c r="B192" s="175" t="s">
        <v>401</v>
      </c>
      <c r="C192" s="175" t="s">
        <v>260</v>
      </c>
      <c r="D192" s="120" t="s">
        <v>306</v>
      </c>
      <c r="E192" s="175"/>
      <c r="F192" s="176">
        <f>SUM(F193)</f>
        <v>815.97</v>
      </c>
    </row>
    <row r="193" spans="1:6" ht="25.5" customHeight="1" x14ac:dyDescent="0.2">
      <c r="A193" s="108" t="s">
        <v>314</v>
      </c>
      <c r="B193" s="112" t="s">
        <v>401</v>
      </c>
      <c r="C193" s="112" t="s">
        <v>260</v>
      </c>
      <c r="D193" s="112" t="s">
        <v>306</v>
      </c>
      <c r="E193" s="112" t="s">
        <v>315</v>
      </c>
      <c r="F193" s="110">
        <v>815.97</v>
      </c>
    </row>
    <row r="194" spans="1:6" s="107" customFormat="1" ht="27.2" customHeight="1" x14ac:dyDescent="0.2">
      <c r="A194" s="104" t="s">
        <v>403</v>
      </c>
      <c r="B194" s="120" t="s">
        <v>401</v>
      </c>
      <c r="C194" s="120" t="s">
        <v>260</v>
      </c>
      <c r="D194" s="120" t="s">
        <v>411</v>
      </c>
      <c r="E194" s="120"/>
      <c r="F194" s="106">
        <f>SUM(F195)</f>
        <v>20013.98</v>
      </c>
    </row>
    <row r="195" spans="1:6" ht="25.5" x14ac:dyDescent="0.2">
      <c r="A195" s="108" t="s">
        <v>314</v>
      </c>
      <c r="B195" s="112" t="s">
        <v>401</v>
      </c>
      <c r="C195" s="112" t="s">
        <v>260</v>
      </c>
      <c r="D195" s="112" t="s">
        <v>411</v>
      </c>
      <c r="E195" s="112" t="s">
        <v>315</v>
      </c>
      <c r="F195" s="110">
        <v>20013.98</v>
      </c>
    </row>
    <row r="196" spans="1:6" s="107" customFormat="1" ht="117.6" customHeight="1" x14ac:dyDescent="0.2">
      <c r="A196" s="104" t="s">
        <v>405</v>
      </c>
      <c r="B196" s="120" t="s">
        <v>401</v>
      </c>
      <c r="C196" s="120" t="s">
        <v>260</v>
      </c>
      <c r="D196" s="120" t="s">
        <v>412</v>
      </c>
      <c r="E196" s="120"/>
      <c r="F196" s="106">
        <f>SUM(F197)</f>
        <v>103282.99</v>
      </c>
    </row>
    <row r="197" spans="1:6" ht="25.5" x14ac:dyDescent="0.2">
      <c r="A197" s="108" t="s">
        <v>314</v>
      </c>
      <c r="B197" s="112" t="s">
        <v>401</v>
      </c>
      <c r="C197" s="112" t="s">
        <v>260</v>
      </c>
      <c r="D197" s="112" t="s">
        <v>412</v>
      </c>
      <c r="E197" s="112" t="s">
        <v>315</v>
      </c>
      <c r="F197" s="110">
        <v>103282.99</v>
      </c>
    </row>
    <row r="198" spans="1:6" s="107" customFormat="1" ht="25.5" customHeight="1" x14ac:dyDescent="0.2">
      <c r="A198" s="104" t="s">
        <v>403</v>
      </c>
      <c r="B198" s="120" t="s">
        <v>401</v>
      </c>
      <c r="C198" s="120" t="s">
        <v>413</v>
      </c>
      <c r="D198" s="105" t="s">
        <v>414</v>
      </c>
      <c r="E198" s="120"/>
      <c r="F198" s="106">
        <f>SUM(F199)</f>
        <v>6550.81</v>
      </c>
    </row>
    <row r="199" spans="1:6" ht="28.5" customHeight="1" x14ac:dyDescent="0.2">
      <c r="A199" s="108" t="s">
        <v>314</v>
      </c>
      <c r="B199" s="109" t="s">
        <v>401</v>
      </c>
      <c r="C199" s="109" t="s">
        <v>260</v>
      </c>
      <c r="D199" s="109" t="s">
        <v>414</v>
      </c>
      <c r="E199" s="109" t="s">
        <v>315</v>
      </c>
      <c r="F199" s="110">
        <v>6550.81</v>
      </c>
    </row>
    <row r="200" spans="1:6" s="107" customFormat="1" ht="117.75" customHeight="1" x14ac:dyDescent="0.2">
      <c r="A200" s="104" t="s">
        <v>405</v>
      </c>
      <c r="B200" s="105" t="s">
        <v>401</v>
      </c>
      <c r="C200" s="105" t="s">
        <v>260</v>
      </c>
      <c r="D200" s="120" t="s">
        <v>415</v>
      </c>
      <c r="E200" s="105"/>
      <c r="F200" s="134">
        <f>SUM(F201)</f>
        <v>58886.01</v>
      </c>
    </row>
    <row r="201" spans="1:6" ht="26.25" customHeight="1" x14ac:dyDescent="0.2">
      <c r="A201" s="108" t="s">
        <v>314</v>
      </c>
      <c r="B201" s="109" t="s">
        <v>401</v>
      </c>
      <c r="C201" s="109" t="s">
        <v>260</v>
      </c>
      <c r="D201" s="112" t="s">
        <v>415</v>
      </c>
      <c r="E201" s="109" t="s">
        <v>315</v>
      </c>
      <c r="F201" s="133">
        <v>58886.01</v>
      </c>
    </row>
    <row r="202" spans="1:6" s="132" customFormat="1" ht="19.149999999999999" customHeight="1" x14ac:dyDescent="0.2">
      <c r="A202" s="121" t="s">
        <v>416</v>
      </c>
      <c r="B202" s="99" t="s">
        <v>401</v>
      </c>
      <c r="C202" s="99" t="s">
        <v>267</v>
      </c>
      <c r="D202" s="122"/>
      <c r="E202" s="99"/>
      <c r="F202" s="177">
        <f>SUM(F203+F205)</f>
        <v>39083.29</v>
      </c>
    </row>
    <row r="203" spans="1:6" s="107" customFormat="1" ht="25.5" x14ac:dyDescent="0.2">
      <c r="A203" s="104" t="s">
        <v>403</v>
      </c>
      <c r="B203" s="105" t="s">
        <v>401</v>
      </c>
      <c r="C203" s="105" t="s">
        <v>267</v>
      </c>
      <c r="D203" s="105" t="s">
        <v>417</v>
      </c>
      <c r="E203" s="120"/>
      <c r="F203" s="106">
        <f>SUM(F204)</f>
        <v>38875.72</v>
      </c>
    </row>
    <row r="204" spans="1:6" ht="24.95" customHeight="1" x14ac:dyDescent="0.2">
      <c r="A204" s="108" t="s">
        <v>314</v>
      </c>
      <c r="B204" s="109" t="s">
        <v>401</v>
      </c>
      <c r="C204" s="109" t="s">
        <v>267</v>
      </c>
      <c r="D204" s="109" t="s">
        <v>417</v>
      </c>
      <c r="E204" s="109" t="s">
        <v>315</v>
      </c>
      <c r="F204" s="110">
        <v>38875.72</v>
      </c>
    </row>
    <row r="205" spans="1:6" s="107" customFormat="1" ht="38.25" customHeight="1" x14ac:dyDescent="0.2">
      <c r="A205" s="104" t="s">
        <v>390</v>
      </c>
      <c r="B205" s="175" t="s">
        <v>401</v>
      </c>
      <c r="C205" s="175" t="s">
        <v>267</v>
      </c>
      <c r="D205" s="120" t="s">
        <v>306</v>
      </c>
      <c r="E205" s="175"/>
      <c r="F205" s="176">
        <f>SUM(F206)</f>
        <v>207.57</v>
      </c>
    </row>
    <row r="206" spans="1:6" ht="25.5" customHeight="1" x14ac:dyDescent="0.2">
      <c r="A206" s="108" t="s">
        <v>314</v>
      </c>
      <c r="B206" s="112" t="s">
        <v>401</v>
      </c>
      <c r="C206" s="112" t="s">
        <v>267</v>
      </c>
      <c r="D206" s="112" t="s">
        <v>306</v>
      </c>
      <c r="E206" s="112" t="s">
        <v>315</v>
      </c>
      <c r="F206" s="110">
        <v>207.57</v>
      </c>
    </row>
    <row r="207" spans="1:6" x14ac:dyDescent="0.2">
      <c r="A207" s="174" t="s">
        <v>418</v>
      </c>
      <c r="B207" s="122" t="s">
        <v>401</v>
      </c>
      <c r="C207" s="122" t="s">
        <v>401</v>
      </c>
      <c r="D207" s="122"/>
      <c r="E207" s="122"/>
      <c r="F207" s="100">
        <f>SUM(F208)</f>
        <v>5663.2100000000009</v>
      </c>
    </row>
    <row r="208" spans="1:6" s="173" customFormat="1" ht="13.5" x14ac:dyDescent="0.25">
      <c r="A208" s="119" t="s">
        <v>419</v>
      </c>
      <c r="B208" s="116" t="s">
        <v>401</v>
      </c>
      <c r="C208" s="116" t="s">
        <v>401</v>
      </c>
      <c r="D208" s="116"/>
      <c r="E208" s="116"/>
      <c r="F208" s="103">
        <f>SUM(F212+F215+F218+F209)</f>
        <v>5663.2100000000009</v>
      </c>
    </row>
    <row r="209" spans="1:6" s="143" customFormat="1" ht="38.25" x14ac:dyDescent="0.2">
      <c r="A209" s="108" t="s">
        <v>420</v>
      </c>
      <c r="B209" s="112" t="s">
        <v>401</v>
      </c>
      <c r="C209" s="112" t="s">
        <v>401</v>
      </c>
      <c r="D209" s="112" t="s">
        <v>421</v>
      </c>
      <c r="E209" s="112"/>
      <c r="F209" s="110">
        <f>SUM(F210+F211)</f>
        <v>2964.8</v>
      </c>
    </row>
    <row r="210" spans="1:6" s="144" customFormat="1" x14ac:dyDescent="0.2">
      <c r="A210" s="178" t="s">
        <v>422</v>
      </c>
      <c r="B210" s="120" t="s">
        <v>401</v>
      </c>
      <c r="C210" s="120" t="s">
        <v>401</v>
      </c>
      <c r="D210" s="120" t="s">
        <v>421</v>
      </c>
      <c r="E210" s="120" t="s">
        <v>423</v>
      </c>
      <c r="F210" s="106">
        <v>1876.82</v>
      </c>
    </row>
    <row r="211" spans="1:6" s="144" customFormat="1" ht="25.5" x14ac:dyDescent="0.2">
      <c r="A211" s="104" t="s">
        <v>314</v>
      </c>
      <c r="B211" s="120" t="s">
        <v>401</v>
      </c>
      <c r="C211" s="120" t="s">
        <v>401</v>
      </c>
      <c r="D211" s="120" t="s">
        <v>421</v>
      </c>
      <c r="E211" s="120" t="s">
        <v>315</v>
      </c>
      <c r="F211" s="106">
        <v>1087.98</v>
      </c>
    </row>
    <row r="212" spans="1:6" s="143" customFormat="1" ht="25.5" x14ac:dyDescent="0.2">
      <c r="A212" s="108" t="s">
        <v>424</v>
      </c>
      <c r="B212" s="112" t="s">
        <v>401</v>
      </c>
      <c r="C212" s="112" t="s">
        <v>401</v>
      </c>
      <c r="D212" s="112" t="s">
        <v>425</v>
      </c>
      <c r="E212" s="112"/>
      <c r="F212" s="110">
        <f>SUM(F213+F214)</f>
        <v>1456.53</v>
      </c>
    </row>
    <row r="213" spans="1:6" s="144" customFormat="1" x14ac:dyDescent="0.2">
      <c r="A213" s="178" t="s">
        <v>422</v>
      </c>
      <c r="B213" s="120" t="s">
        <v>401</v>
      </c>
      <c r="C213" s="120" t="s">
        <v>401</v>
      </c>
      <c r="D213" s="120" t="s">
        <v>425</v>
      </c>
      <c r="E213" s="120" t="s">
        <v>423</v>
      </c>
      <c r="F213" s="106">
        <v>380</v>
      </c>
    </row>
    <row r="214" spans="1:6" s="144" customFormat="1" ht="25.5" x14ac:dyDescent="0.2">
      <c r="A214" s="104" t="s">
        <v>314</v>
      </c>
      <c r="B214" s="120" t="s">
        <v>401</v>
      </c>
      <c r="C214" s="120" t="s">
        <v>401</v>
      </c>
      <c r="D214" s="120" t="s">
        <v>425</v>
      </c>
      <c r="E214" s="120" t="s">
        <v>315</v>
      </c>
      <c r="F214" s="106">
        <v>1076.53</v>
      </c>
    </row>
    <row r="215" spans="1:6" s="144" customFormat="1" ht="25.5" x14ac:dyDescent="0.2">
      <c r="A215" s="104" t="s">
        <v>426</v>
      </c>
      <c r="B215" s="120" t="s">
        <v>401</v>
      </c>
      <c r="C215" s="120" t="s">
        <v>401</v>
      </c>
      <c r="D215" s="105" t="s">
        <v>326</v>
      </c>
      <c r="E215" s="120"/>
      <c r="F215" s="106">
        <f>SUM(F217+F216)</f>
        <v>942.31</v>
      </c>
    </row>
    <row r="216" spans="1:6" s="144" customFormat="1" x14ac:dyDescent="0.2">
      <c r="A216" s="178" t="s">
        <v>422</v>
      </c>
      <c r="B216" s="120" t="s">
        <v>401</v>
      </c>
      <c r="C216" s="120" t="s">
        <v>401</v>
      </c>
      <c r="D216" s="105" t="s">
        <v>326</v>
      </c>
      <c r="E216" s="120" t="s">
        <v>423</v>
      </c>
      <c r="F216" s="106">
        <v>117.32</v>
      </c>
    </row>
    <row r="217" spans="1:6" s="144" customFormat="1" ht="25.5" x14ac:dyDescent="0.2">
      <c r="A217" s="108" t="s">
        <v>314</v>
      </c>
      <c r="B217" s="112" t="s">
        <v>401</v>
      </c>
      <c r="C217" s="112" t="s">
        <v>401</v>
      </c>
      <c r="D217" s="109" t="s">
        <v>326</v>
      </c>
      <c r="E217" s="112" t="s">
        <v>315</v>
      </c>
      <c r="F217" s="110">
        <v>824.99</v>
      </c>
    </row>
    <row r="218" spans="1:6" ht="15.75" customHeight="1" x14ac:dyDescent="0.2">
      <c r="A218" s="125" t="s">
        <v>427</v>
      </c>
      <c r="B218" s="112" t="s">
        <v>401</v>
      </c>
      <c r="C218" s="112" t="s">
        <v>401</v>
      </c>
      <c r="D218" s="109" t="s">
        <v>428</v>
      </c>
      <c r="E218" s="109"/>
      <c r="F218" s="133">
        <f>SUM(F219+F220)</f>
        <v>299.57</v>
      </c>
    </row>
    <row r="219" spans="1:6" s="107" customFormat="1" ht="25.5" x14ac:dyDescent="0.2">
      <c r="A219" s="104" t="s">
        <v>270</v>
      </c>
      <c r="B219" s="120" t="s">
        <v>401</v>
      </c>
      <c r="C219" s="120" t="s">
        <v>401</v>
      </c>
      <c r="D219" s="105" t="s">
        <v>428</v>
      </c>
      <c r="E219" s="120" t="s">
        <v>271</v>
      </c>
      <c r="F219" s="106">
        <v>170.75</v>
      </c>
    </row>
    <row r="220" spans="1:6" s="107" customFormat="1" ht="25.5" x14ac:dyDescent="0.2">
      <c r="A220" s="104" t="s">
        <v>314</v>
      </c>
      <c r="B220" s="120" t="s">
        <v>401</v>
      </c>
      <c r="C220" s="120" t="s">
        <v>401</v>
      </c>
      <c r="D220" s="105" t="s">
        <v>428</v>
      </c>
      <c r="E220" s="120" t="s">
        <v>315</v>
      </c>
      <c r="F220" s="106">
        <v>128.82</v>
      </c>
    </row>
    <row r="221" spans="1:6" x14ac:dyDescent="0.2">
      <c r="A221" s="174" t="s">
        <v>429</v>
      </c>
      <c r="B221" s="122" t="s">
        <v>401</v>
      </c>
      <c r="C221" s="122" t="s">
        <v>335</v>
      </c>
      <c r="D221" s="122"/>
      <c r="E221" s="122"/>
      <c r="F221" s="100">
        <f>SUM(F222)</f>
        <v>659.77</v>
      </c>
    </row>
    <row r="222" spans="1:6" s="111" customFormat="1" ht="13.5" x14ac:dyDescent="0.25">
      <c r="A222" s="101" t="s">
        <v>303</v>
      </c>
      <c r="B222" s="116" t="s">
        <v>401</v>
      </c>
      <c r="C222" s="116" t="s">
        <v>335</v>
      </c>
      <c r="D222" s="102" t="s">
        <v>304</v>
      </c>
      <c r="E222" s="102"/>
      <c r="F222" s="103">
        <f>SUM(F225+F223)</f>
        <v>659.77</v>
      </c>
    </row>
    <row r="223" spans="1:6" s="111" customFormat="1" ht="27" customHeight="1" x14ac:dyDescent="0.25">
      <c r="A223" s="108" t="s">
        <v>430</v>
      </c>
      <c r="B223" s="109" t="s">
        <v>401</v>
      </c>
      <c r="C223" s="109" t="s">
        <v>335</v>
      </c>
      <c r="D223" s="109" t="s">
        <v>326</v>
      </c>
      <c r="E223" s="109"/>
      <c r="F223" s="133">
        <f>SUM(F224)</f>
        <v>318.74</v>
      </c>
    </row>
    <row r="224" spans="1:6" s="111" customFormat="1" ht="30.6" customHeight="1" x14ac:dyDescent="0.25">
      <c r="A224" s="104" t="s">
        <v>314</v>
      </c>
      <c r="B224" s="120" t="s">
        <v>401</v>
      </c>
      <c r="C224" s="120" t="s">
        <v>335</v>
      </c>
      <c r="D224" s="105" t="s">
        <v>326</v>
      </c>
      <c r="E224" s="105" t="s">
        <v>315</v>
      </c>
      <c r="F224" s="134">
        <v>318.74</v>
      </c>
    </row>
    <row r="225" spans="1:6" ht="25.5" x14ac:dyDescent="0.2">
      <c r="A225" s="125" t="s">
        <v>403</v>
      </c>
      <c r="B225" s="112" t="s">
        <v>401</v>
      </c>
      <c r="C225" s="112" t="s">
        <v>335</v>
      </c>
      <c r="D225" s="112" t="s">
        <v>431</v>
      </c>
      <c r="E225" s="112"/>
      <c r="F225" s="110">
        <f>SUM(F226+F227)</f>
        <v>341.03</v>
      </c>
    </row>
    <row r="226" spans="1:6" s="107" customFormat="1" ht="25.5" x14ac:dyDescent="0.2">
      <c r="A226" s="104" t="s">
        <v>270</v>
      </c>
      <c r="B226" s="120" t="s">
        <v>401</v>
      </c>
      <c r="C226" s="120" t="s">
        <v>335</v>
      </c>
      <c r="D226" s="120" t="s">
        <v>431</v>
      </c>
      <c r="E226" s="120" t="s">
        <v>271</v>
      </c>
      <c r="F226" s="106">
        <v>34.020000000000003</v>
      </c>
    </row>
    <row r="227" spans="1:6" s="107" customFormat="1" ht="25.5" x14ac:dyDescent="0.2">
      <c r="A227" s="104" t="s">
        <v>314</v>
      </c>
      <c r="B227" s="120" t="s">
        <v>401</v>
      </c>
      <c r="C227" s="120" t="s">
        <v>335</v>
      </c>
      <c r="D227" s="120" t="s">
        <v>431</v>
      </c>
      <c r="E227" s="120" t="s">
        <v>315</v>
      </c>
      <c r="F227" s="106">
        <v>307.01</v>
      </c>
    </row>
    <row r="228" spans="1:6" ht="18" customHeight="1" x14ac:dyDescent="0.25">
      <c r="A228" s="127" t="s">
        <v>432</v>
      </c>
      <c r="B228" s="128" t="s">
        <v>433</v>
      </c>
      <c r="C228" s="128"/>
      <c r="D228" s="128"/>
      <c r="E228" s="128"/>
      <c r="F228" s="129">
        <f>SUM(F229+F239)</f>
        <v>39223.64</v>
      </c>
    </row>
    <row r="229" spans="1:6" ht="14.25" x14ac:dyDescent="0.2">
      <c r="A229" s="98" t="s">
        <v>434</v>
      </c>
      <c r="B229" s="96" t="s">
        <v>433</v>
      </c>
      <c r="C229" s="96" t="s">
        <v>258</v>
      </c>
      <c r="D229" s="96"/>
      <c r="E229" s="96"/>
      <c r="F229" s="97">
        <f>SUM(F232+F230)</f>
        <v>33081.800000000003</v>
      </c>
    </row>
    <row r="230" spans="1:6" s="107" customFormat="1" ht="15" x14ac:dyDescent="0.25">
      <c r="A230" s="145" t="s">
        <v>435</v>
      </c>
      <c r="B230" s="136" t="s">
        <v>433</v>
      </c>
      <c r="C230" s="136" t="s">
        <v>258</v>
      </c>
      <c r="D230" s="136" t="s">
        <v>436</v>
      </c>
      <c r="E230" s="136"/>
      <c r="F230" s="137">
        <f>SUM(F231)</f>
        <v>137.72</v>
      </c>
    </row>
    <row r="231" spans="1:6" ht="26.25" x14ac:dyDescent="0.25">
      <c r="A231" s="104" t="s">
        <v>314</v>
      </c>
      <c r="B231" s="140" t="s">
        <v>433</v>
      </c>
      <c r="C231" s="140" t="s">
        <v>258</v>
      </c>
      <c r="D231" s="140" t="s">
        <v>436</v>
      </c>
      <c r="E231" s="140" t="s">
        <v>315</v>
      </c>
      <c r="F231" s="141">
        <v>137.72</v>
      </c>
    </row>
    <row r="232" spans="1:6" s="107" customFormat="1" ht="40.5" x14ac:dyDescent="0.25">
      <c r="A232" s="101" t="s">
        <v>437</v>
      </c>
      <c r="B232" s="116" t="s">
        <v>438</v>
      </c>
      <c r="C232" s="116" t="s">
        <v>258</v>
      </c>
      <c r="D232" s="116" t="s">
        <v>439</v>
      </c>
      <c r="E232" s="116"/>
      <c r="F232" s="103">
        <f>SUM(F233+F235+F237)</f>
        <v>32944.080000000002</v>
      </c>
    </row>
    <row r="233" spans="1:6" ht="13.5" x14ac:dyDescent="0.25">
      <c r="A233" s="101" t="s">
        <v>440</v>
      </c>
      <c r="B233" s="116" t="s">
        <v>433</v>
      </c>
      <c r="C233" s="116" t="s">
        <v>258</v>
      </c>
      <c r="D233" s="116" t="s">
        <v>441</v>
      </c>
      <c r="E233" s="116"/>
      <c r="F233" s="103">
        <f>SUM(F234)</f>
        <v>15933.81</v>
      </c>
    </row>
    <row r="234" spans="1:6" s="107" customFormat="1" ht="25.5" x14ac:dyDescent="0.2">
      <c r="A234" s="104" t="s">
        <v>314</v>
      </c>
      <c r="B234" s="120" t="s">
        <v>433</v>
      </c>
      <c r="C234" s="120" t="s">
        <v>258</v>
      </c>
      <c r="D234" s="120" t="s">
        <v>441</v>
      </c>
      <c r="E234" s="120" t="s">
        <v>315</v>
      </c>
      <c r="F234" s="106">
        <v>15933.81</v>
      </c>
    </row>
    <row r="235" spans="1:6" ht="13.5" x14ac:dyDescent="0.25">
      <c r="A235" s="101" t="s">
        <v>442</v>
      </c>
      <c r="B235" s="116" t="s">
        <v>433</v>
      </c>
      <c r="C235" s="116" t="s">
        <v>258</v>
      </c>
      <c r="D235" s="116" t="s">
        <v>443</v>
      </c>
      <c r="E235" s="116"/>
      <c r="F235" s="103">
        <f>SUM(F236)</f>
        <v>2411.14</v>
      </c>
    </row>
    <row r="236" spans="1:6" s="107" customFormat="1" ht="25.5" x14ac:dyDescent="0.2">
      <c r="A236" s="104" t="s">
        <v>314</v>
      </c>
      <c r="B236" s="120" t="s">
        <v>433</v>
      </c>
      <c r="C236" s="120" t="s">
        <v>258</v>
      </c>
      <c r="D236" s="120" t="s">
        <v>443</v>
      </c>
      <c r="E236" s="120" t="s">
        <v>315</v>
      </c>
      <c r="F236" s="106">
        <v>2411.14</v>
      </c>
    </row>
    <row r="237" spans="1:6" ht="13.5" x14ac:dyDescent="0.25">
      <c r="A237" s="101" t="s">
        <v>444</v>
      </c>
      <c r="B237" s="116" t="s">
        <v>433</v>
      </c>
      <c r="C237" s="116" t="s">
        <v>258</v>
      </c>
      <c r="D237" s="120" t="s">
        <v>445</v>
      </c>
      <c r="E237" s="116"/>
      <c r="F237" s="103">
        <f>SUM(F238)</f>
        <v>14599.13</v>
      </c>
    </row>
    <row r="238" spans="1:6" s="107" customFormat="1" ht="25.5" x14ac:dyDescent="0.2">
      <c r="A238" s="104" t="s">
        <v>314</v>
      </c>
      <c r="B238" s="120" t="s">
        <v>433</v>
      </c>
      <c r="C238" s="120" t="s">
        <v>258</v>
      </c>
      <c r="D238" s="120" t="s">
        <v>445</v>
      </c>
      <c r="E238" s="120" t="s">
        <v>315</v>
      </c>
      <c r="F238" s="106">
        <v>14599.13</v>
      </c>
    </row>
    <row r="239" spans="1:6" s="132" customFormat="1" ht="15.2" customHeight="1" x14ac:dyDescent="0.2">
      <c r="A239" s="179" t="s">
        <v>446</v>
      </c>
      <c r="B239" s="122" t="s">
        <v>433</v>
      </c>
      <c r="C239" s="122" t="s">
        <v>275</v>
      </c>
      <c r="D239" s="122"/>
      <c r="E239" s="122"/>
      <c r="F239" s="100">
        <f>SUM(F240)</f>
        <v>6141.84</v>
      </c>
    </row>
    <row r="240" spans="1:6" ht="15.75" customHeight="1" x14ac:dyDescent="0.25">
      <c r="A240" s="101" t="s">
        <v>303</v>
      </c>
      <c r="B240" s="116" t="s">
        <v>433</v>
      </c>
      <c r="C240" s="116" t="s">
        <v>275</v>
      </c>
      <c r="D240" s="116" t="s">
        <v>304</v>
      </c>
      <c r="E240" s="116"/>
      <c r="F240" s="103">
        <f>SUM(F241)</f>
        <v>6141.84</v>
      </c>
    </row>
    <row r="241" spans="1:6" s="107" customFormat="1" ht="37.5" customHeight="1" x14ac:dyDescent="0.2">
      <c r="A241" s="104" t="s">
        <v>437</v>
      </c>
      <c r="B241" s="120" t="s">
        <v>433</v>
      </c>
      <c r="C241" s="120" t="s">
        <v>275</v>
      </c>
      <c r="D241" s="120" t="s">
        <v>439</v>
      </c>
      <c r="E241" s="120"/>
      <c r="F241" s="106">
        <f>SUM(F242+F245+F243+F244+F246)</f>
        <v>6141.84</v>
      </c>
    </row>
    <row r="242" spans="1:6" ht="25.5" x14ac:dyDescent="0.2">
      <c r="A242" s="108" t="s">
        <v>270</v>
      </c>
      <c r="B242" s="112" t="s">
        <v>433</v>
      </c>
      <c r="C242" s="112" t="s">
        <v>275</v>
      </c>
      <c r="D242" s="112" t="s">
        <v>439</v>
      </c>
      <c r="E242" s="112" t="s">
        <v>271</v>
      </c>
      <c r="F242" s="110">
        <v>1919.96</v>
      </c>
    </row>
    <row r="243" spans="1:6" ht="25.5" x14ac:dyDescent="0.2">
      <c r="A243" s="104" t="s">
        <v>314</v>
      </c>
      <c r="B243" s="120" t="s">
        <v>433</v>
      </c>
      <c r="C243" s="120" t="s">
        <v>275</v>
      </c>
      <c r="D243" s="120" t="s">
        <v>439</v>
      </c>
      <c r="E243" s="112" t="s">
        <v>315</v>
      </c>
      <c r="F243" s="110">
        <v>791.25</v>
      </c>
    </row>
    <row r="244" spans="1:6" s="107" customFormat="1" x14ac:dyDescent="0.2">
      <c r="A244" s="104" t="s">
        <v>272</v>
      </c>
      <c r="B244" s="120" t="s">
        <v>433</v>
      </c>
      <c r="C244" s="120" t="s">
        <v>275</v>
      </c>
      <c r="D244" s="120" t="s">
        <v>439</v>
      </c>
      <c r="E244" s="120" t="s">
        <v>273</v>
      </c>
      <c r="F244" s="106">
        <v>45</v>
      </c>
    </row>
    <row r="245" spans="1:6" ht="25.5" hidden="1" x14ac:dyDescent="0.2">
      <c r="A245" s="108" t="s">
        <v>270</v>
      </c>
      <c r="B245" s="112" t="s">
        <v>433</v>
      </c>
      <c r="C245" s="112" t="s">
        <v>275</v>
      </c>
      <c r="D245" s="112" t="s">
        <v>447</v>
      </c>
      <c r="E245" s="112" t="s">
        <v>271</v>
      </c>
      <c r="F245" s="110"/>
    </row>
    <row r="246" spans="1:6" ht="25.5" x14ac:dyDescent="0.2">
      <c r="A246" s="104" t="s">
        <v>312</v>
      </c>
      <c r="B246" s="112" t="s">
        <v>433</v>
      </c>
      <c r="C246" s="112" t="s">
        <v>275</v>
      </c>
      <c r="D246" s="112" t="s">
        <v>447</v>
      </c>
      <c r="E246" s="112" t="s">
        <v>313</v>
      </c>
      <c r="F246" s="110">
        <v>3385.63</v>
      </c>
    </row>
    <row r="247" spans="1:6" ht="15.75" x14ac:dyDescent="0.25">
      <c r="A247" s="95" t="s">
        <v>448</v>
      </c>
      <c r="B247" s="128" t="s">
        <v>449</v>
      </c>
      <c r="C247" s="128"/>
      <c r="D247" s="128"/>
      <c r="E247" s="128"/>
      <c r="F247" s="129">
        <f>SUM(F248+F253+F257+F280+F289)</f>
        <v>47960.630000000005</v>
      </c>
    </row>
    <row r="248" spans="1:6" ht="14.25" x14ac:dyDescent="0.2">
      <c r="A248" s="118" t="s">
        <v>450</v>
      </c>
      <c r="B248" s="96" t="s">
        <v>449</v>
      </c>
      <c r="C248" s="96" t="s">
        <v>258</v>
      </c>
      <c r="D248" s="99" t="s">
        <v>451</v>
      </c>
      <c r="E248" s="96"/>
      <c r="F248" s="97">
        <f>SUM(F249)</f>
        <v>1589.51</v>
      </c>
    </row>
    <row r="249" spans="1:6" s="107" customFormat="1" ht="27" x14ac:dyDescent="0.25">
      <c r="A249" s="101" t="s">
        <v>452</v>
      </c>
      <c r="B249" s="116" t="s">
        <v>449</v>
      </c>
      <c r="C249" s="116" t="s">
        <v>258</v>
      </c>
      <c r="D249" s="102" t="s">
        <v>451</v>
      </c>
      <c r="E249" s="116"/>
      <c r="F249" s="103">
        <f>SUM(F250)</f>
        <v>1589.51</v>
      </c>
    </row>
    <row r="250" spans="1:6" ht="27.2" customHeight="1" x14ac:dyDescent="0.2">
      <c r="A250" s="104" t="s">
        <v>453</v>
      </c>
      <c r="B250" s="120" t="s">
        <v>449</v>
      </c>
      <c r="C250" s="120" t="s">
        <v>258</v>
      </c>
      <c r="D250" s="105" t="s">
        <v>451</v>
      </c>
      <c r="E250" s="120"/>
      <c r="F250" s="106">
        <f>SUM(F252+F251)</f>
        <v>1589.51</v>
      </c>
    </row>
    <row r="251" spans="1:6" ht="27.2" customHeight="1" x14ac:dyDescent="0.2">
      <c r="A251" s="108" t="s">
        <v>270</v>
      </c>
      <c r="B251" s="112" t="s">
        <v>449</v>
      </c>
      <c r="C251" s="112" t="s">
        <v>258</v>
      </c>
      <c r="D251" s="109" t="s">
        <v>451</v>
      </c>
      <c r="E251" s="112" t="s">
        <v>271</v>
      </c>
      <c r="F251" s="110">
        <v>7.69</v>
      </c>
    </row>
    <row r="252" spans="1:6" x14ac:dyDescent="0.2">
      <c r="A252" s="123" t="s">
        <v>422</v>
      </c>
      <c r="B252" s="109" t="s">
        <v>449</v>
      </c>
      <c r="C252" s="109" t="s">
        <v>258</v>
      </c>
      <c r="D252" s="109" t="s">
        <v>451</v>
      </c>
      <c r="E252" s="109" t="s">
        <v>423</v>
      </c>
      <c r="F252" s="110">
        <v>1581.82</v>
      </c>
    </row>
    <row r="253" spans="1:6" ht="14.25" x14ac:dyDescent="0.2">
      <c r="A253" s="98" t="s">
        <v>454</v>
      </c>
      <c r="B253" s="114" t="s">
        <v>449</v>
      </c>
      <c r="C253" s="114" t="s">
        <v>260</v>
      </c>
      <c r="D253" s="114"/>
      <c r="E253" s="114"/>
      <c r="F253" s="97">
        <f>SUM(F254)</f>
        <v>15378.44</v>
      </c>
    </row>
    <row r="254" spans="1:6" ht="16.5" customHeight="1" x14ac:dyDescent="0.25">
      <c r="A254" s="101" t="s">
        <v>455</v>
      </c>
      <c r="B254" s="102" t="s">
        <v>449</v>
      </c>
      <c r="C254" s="102" t="s">
        <v>260</v>
      </c>
      <c r="D254" s="99" t="s">
        <v>456</v>
      </c>
      <c r="E254" s="102"/>
      <c r="F254" s="103">
        <f>SUM(F255)</f>
        <v>15378.44</v>
      </c>
    </row>
    <row r="255" spans="1:6" x14ac:dyDescent="0.2">
      <c r="A255" s="108" t="s">
        <v>457</v>
      </c>
      <c r="B255" s="109" t="s">
        <v>449</v>
      </c>
      <c r="C255" s="109" t="s">
        <v>260</v>
      </c>
      <c r="D255" s="109" t="s">
        <v>456</v>
      </c>
      <c r="E255" s="109"/>
      <c r="F255" s="110">
        <f>SUM(F256)</f>
        <v>15378.44</v>
      </c>
    </row>
    <row r="256" spans="1:6" ht="25.5" x14ac:dyDescent="0.2">
      <c r="A256" s="104" t="s">
        <v>314</v>
      </c>
      <c r="B256" s="105" t="s">
        <v>449</v>
      </c>
      <c r="C256" s="105" t="s">
        <v>260</v>
      </c>
      <c r="D256" s="105" t="s">
        <v>456</v>
      </c>
      <c r="E256" s="105" t="s">
        <v>315</v>
      </c>
      <c r="F256" s="106">
        <v>15378.44</v>
      </c>
    </row>
    <row r="257" spans="1:6" ht="14.25" x14ac:dyDescent="0.2">
      <c r="A257" s="180" t="s">
        <v>458</v>
      </c>
      <c r="B257" s="114" t="s">
        <v>449</v>
      </c>
      <c r="C257" s="114" t="s">
        <v>267</v>
      </c>
      <c r="D257" s="114"/>
      <c r="E257" s="114"/>
      <c r="F257" s="115">
        <f>SUM(F258)</f>
        <v>5578.8099999999995</v>
      </c>
    </row>
    <row r="258" spans="1:6" ht="13.5" x14ac:dyDescent="0.25">
      <c r="A258" s="181" t="s">
        <v>459</v>
      </c>
      <c r="B258" s="102" t="s">
        <v>449</v>
      </c>
      <c r="C258" s="102" t="s">
        <v>267</v>
      </c>
      <c r="D258" s="102"/>
      <c r="E258" s="102"/>
      <c r="F258" s="142">
        <f>SUM(F259+F267)</f>
        <v>5578.8099999999995</v>
      </c>
    </row>
    <row r="259" spans="1:6" ht="24.75" x14ac:dyDescent="0.25">
      <c r="A259" s="182" t="s">
        <v>452</v>
      </c>
      <c r="B259" s="102" t="s">
        <v>449</v>
      </c>
      <c r="C259" s="102" t="s">
        <v>267</v>
      </c>
      <c r="D259" s="102" t="s">
        <v>460</v>
      </c>
      <c r="E259" s="102"/>
      <c r="F259" s="142">
        <f>SUM(F260)</f>
        <v>506.95</v>
      </c>
    </row>
    <row r="260" spans="1:6" x14ac:dyDescent="0.2">
      <c r="A260" s="108" t="s">
        <v>422</v>
      </c>
      <c r="B260" s="109" t="s">
        <v>449</v>
      </c>
      <c r="C260" s="109" t="s">
        <v>267</v>
      </c>
      <c r="D260" s="109" t="s">
        <v>460</v>
      </c>
      <c r="E260" s="109"/>
      <c r="F260" s="133">
        <f>SUM(F261+F264)</f>
        <v>506.95</v>
      </c>
    </row>
    <row r="261" spans="1:6" s="107" customFormat="1" ht="39.200000000000003" customHeight="1" x14ac:dyDescent="0.2">
      <c r="A261" s="183" t="s">
        <v>461</v>
      </c>
      <c r="B261" s="105" t="s">
        <v>449</v>
      </c>
      <c r="C261" s="105" t="s">
        <v>267</v>
      </c>
      <c r="D261" s="105" t="s">
        <v>462</v>
      </c>
      <c r="E261" s="105"/>
      <c r="F261" s="134">
        <f>SUM(F263+F262)</f>
        <v>245.43</v>
      </c>
    </row>
    <row r="262" spans="1:6" ht="26.25" customHeight="1" x14ac:dyDescent="0.2">
      <c r="A262" s="108" t="s">
        <v>270</v>
      </c>
      <c r="B262" s="109" t="s">
        <v>449</v>
      </c>
      <c r="C262" s="109" t="s">
        <v>267</v>
      </c>
      <c r="D262" s="109" t="s">
        <v>462</v>
      </c>
      <c r="E262" s="109" t="s">
        <v>271</v>
      </c>
      <c r="F262" s="133">
        <v>0.43</v>
      </c>
    </row>
    <row r="263" spans="1:6" x14ac:dyDescent="0.2">
      <c r="A263" s="123" t="s">
        <v>422</v>
      </c>
      <c r="B263" s="109" t="s">
        <v>449</v>
      </c>
      <c r="C263" s="109" t="s">
        <v>267</v>
      </c>
      <c r="D263" s="109" t="s">
        <v>462</v>
      </c>
      <c r="E263" s="109" t="s">
        <v>423</v>
      </c>
      <c r="F263" s="133">
        <v>245</v>
      </c>
    </row>
    <row r="264" spans="1:6" s="107" customFormat="1" ht="38.25" customHeight="1" x14ac:dyDescent="0.2">
      <c r="A264" s="183" t="s">
        <v>463</v>
      </c>
      <c r="B264" s="105" t="s">
        <v>449</v>
      </c>
      <c r="C264" s="105" t="s">
        <v>267</v>
      </c>
      <c r="D264" s="105" t="s">
        <v>464</v>
      </c>
      <c r="E264" s="105"/>
      <c r="F264" s="134">
        <f>SUM(F266+F265)</f>
        <v>261.52</v>
      </c>
    </row>
    <row r="265" spans="1:6" s="107" customFormat="1" ht="24.95" customHeight="1" x14ac:dyDescent="0.2">
      <c r="A265" s="108" t="s">
        <v>270</v>
      </c>
      <c r="B265" s="109" t="s">
        <v>449</v>
      </c>
      <c r="C265" s="109" t="s">
        <v>267</v>
      </c>
      <c r="D265" s="109" t="s">
        <v>464</v>
      </c>
      <c r="E265" s="109" t="s">
        <v>271</v>
      </c>
      <c r="F265" s="133">
        <v>0.52</v>
      </c>
    </row>
    <row r="266" spans="1:6" x14ac:dyDescent="0.2">
      <c r="A266" s="123" t="s">
        <v>422</v>
      </c>
      <c r="B266" s="109" t="s">
        <v>449</v>
      </c>
      <c r="C266" s="109" t="s">
        <v>267</v>
      </c>
      <c r="D266" s="109" t="s">
        <v>464</v>
      </c>
      <c r="E266" s="109" t="s">
        <v>423</v>
      </c>
      <c r="F266" s="133">
        <v>261</v>
      </c>
    </row>
    <row r="267" spans="1:6" ht="15.75" customHeight="1" x14ac:dyDescent="0.25">
      <c r="A267" s="101" t="s">
        <v>303</v>
      </c>
      <c r="B267" s="102" t="s">
        <v>449</v>
      </c>
      <c r="C267" s="102" t="s">
        <v>267</v>
      </c>
      <c r="D267" s="102" t="s">
        <v>304</v>
      </c>
      <c r="E267" s="102"/>
      <c r="F267" s="142">
        <f>SUM(F272+F275+F278+F268)</f>
        <v>5071.8599999999997</v>
      </c>
    </row>
    <row r="268" spans="1:6" ht="30" customHeight="1" x14ac:dyDescent="0.25">
      <c r="A268" s="108" t="s">
        <v>388</v>
      </c>
      <c r="B268" s="109" t="s">
        <v>449</v>
      </c>
      <c r="C268" s="109" t="s">
        <v>267</v>
      </c>
      <c r="D268" s="105" t="s">
        <v>389</v>
      </c>
      <c r="E268" s="102"/>
      <c r="F268" s="133">
        <f>SUM(F270+F271+F269)</f>
        <v>502.84</v>
      </c>
    </row>
    <row r="269" spans="1:6" s="107" customFormat="1" ht="26.45" customHeight="1" x14ac:dyDescent="0.2">
      <c r="A269" s="104" t="s">
        <v>270</v>
      </c>
      <c r="B269" s="105" t="s">
        <v>449</v>
      </c>
      <c r="C269" s="105" t="s">
        <v>267</v>
      </c>
      <c r="D269" s="105" t="s">
        <v>389</v>
      </c>
      <c r="E269" s="105" t="s">
        <v>271</v>
      </c>
      <c r="F269" s="134">
        <v>8</v>
      </c>
    </row>
    <row r="270" spans="1:6" s="107" customFormat="1" x14ac:dyDescent="0.2">
      <c r="A270" s="178" t="s">
        <v>422</v>
      </c>
      <c r="B270" s="105" t="s">
        <v>449</v>
      </c>
      <c r="C270" s="105" t="s">
        <v>267</v>
      </c>
      <c r="D270" s="105" t="s">
        <v>389</v>
      </c>
      <c r="E270" s="120" t="s">
        <v>423</v>
      </c>
      <c r="F270" s="106">
        <v>143.5</v>
      </c>
    </row>
    <row r="271" spans="1:6" ht="27.6" customHeight="1" x14ac:dyDescent="0.2">
      <c r="A271" s="104" t="s">
        <v>314</v>
      </c>
      <c r="B271" s="105" t="s">
        <v>449</v>
      </c>
      <c r="C271" s="105" t="s">
        <v>267</v>
      </c>
      <c r="D271" s="105" t="s">
        <v>389</v>
      </c>
      <c r="E271" s="105" t="s">
        <v>315</v>
      </c>
      <c r="F271" s="134">
        <v>351.34</v>
      </c>
    </row>
    <row r="272" spans="1:6" s="143" customFormat="1" ht="64.5" customHeight="1" x14ac:dyDescent="0.2">
      <c r="A272" s="108" t="s">
        <v>465</v>
      </c>
      <c r="B272" s="109" t="s">
        <v>449</v>
      </c>
      <c r="C272" s="109" t="s">
        <v>267</v>
      </c>
      <c r="D272" s="109" t="s">
        <v>466</v>
      </c>
      <c r="E272" s="109"/>
      <c r="F272" s="133">
        <f>SUM(F274+F273)</f>
        <v>4032</v>
      </c>
    </row>
    <row r="273" spans="1:6" s="143" customFormat="1" ht="17.45" customHeight="1" x14ac:dyDescent="0.2">
      <c r="A273" s="178" t="s">
        <v>422</v>
      </c>
      <c r="B273" s="105" t="s">
        <v>449</v>
      </c>
      <c r="C273" s="105" t="s">
        <v>267</v>
      </c>
      <c r="D273" s="105" t="s">
        <v>467</v>
      </c>
      <c r="E273" s="105" t="s">
        <v>423</v>
      </c>
      <c r="F273" s="134">
        <v>2748.02</v>
      </c>
    </row>
    <row r="274" spans="1:6" s="144" customFormat="1" ht="14.25" customHeight="1" x14ac:dyDescent="0.2">
      <c r="A274" s="178" t="s">
        <v>422</v>
      </c>
      <c r="B274" s="105" t="s">
        <v>449</v>
      </c>
      <c r="C274" s="105" t="s">
        <v>267</v>
      </c>
      <c r="D274" s="105" t="s">
        <v>468</v>
      </c>
      <c r="E274" s="105" t="s">
        <v>423</v>
      </c>
      <c r="F274" s="134">
        <v>1283.98</v>
      </c>
    </row>
    <row r="275" spans="1:6" s="143" customFormat="1" ht="51.6" customHeight="1" x14ac:dyDescent="0.2">
      <c r="A275" s="108" t="s">
        <v>469</v>
      </c>
      <c r="B275" s="109" t="s">
        <v>449</v>
      </c>
      <c r="C275" s="109" t="s">
        <v>267</v>
      </c>
      <c r="D275" s="109" t="s">
        <v>470</v>
      </c>
      <c r="E275" s="109"/>
      <c r="F275" s="133">
        <f>SUM(F276+F277)</f>
        <v>171.2</v>
      </c>
    </row>
    <row r="276" spans="1:6" s="144" customFormat="1" ht="26.25" customHeight="1" x14ac:dyDescent="0.2">
      <c r="A276" s="104" t="s">
        <v>270</v>
      </c>
      <c r="B276" s="105" t="s">
        <v>449</v>
      </c>
      <c r="C276" s="105" t="s">
        <v>267</v>
      </c>
      <c r="D276" s="105" t="s">
        <v>470</v>
      </c>
      <c r="E276" s="105" t="s">
        <v>271</v>
      </c>
      <c r="F276" s="134">
        <v>171.2</v>
      </c>
    </row>
    <row r="277" spans="1:6" s="144" customFormat="1" ht="26.25" customHeight="1" x14ac:dyDescent="0.2">
      <c r="A277" s="104" t="s">
        <v>314</v>
      </c>
      <c r="B277" s="105" t="s">
        <v>449</v>
      </c>
      <c r="C277" s="105" t="s">
        <v>267</v>
      </c>
      <c r="D277" s="105" t="s">
        <v>471</v>
      </c>
      <c r="E277" s="105" t="s">
        <v>315</v>
      </c>
      <c r="F277" s="134">
        <v>0</v>
      </c>
    </row>
    <row r="278" spans="1:6" ht="67.900000000000006" customHeight="1" x14ac:dyDescent="0.2">
      <c r="A278" s="125" t="s">
        <v>472</v>
      </c>
      <c r="B278" s="112" t="s">
        <v>449</v>
      </c>
      <c r="C278" s="112" t="s">
        <v>267</v>
      </c>
      <c r="D278" s="112" t="s">
        <v>473</v>
      </c>
      <c r="E278" s="112"/>
      <c r="F278" s="110">
        <f>SUM(F279)</f>
        <v>365.82</v>
      </c>
    </row>
    <row r="279" spans="1:6" s="107" customFormat="1" ht="25.5" x14ac:dyDescent="0.2">
      <c r="A279" s="104" t="s">
        <v>270</v>
      </c>
      <c r="B279" s="120" t="s">
        <v>449</v>
      </c>
      <c r="C279" s="120" t="s">
        <v>267</v>
      </c>
      <c r="D279" s="120" t="s">
        <v>473</v>
      </c>
      <c r="E279" s="120" t="s">
        <v>271</v>
      </c>
      <c r="F279" s="106">
        <v>365.82</v>
      </c>
    </row>
    <row r="280" spans="1:6" ht="16.5" customHeight="1" x14ac:dyDescent="0.2">
      <c r="A280" s="180" t="s">
        <v>474</v>
      </c>
      <c r="B280" s="114" t="s">
        <v>449</v>
      </c>
      <c r="C280" s="114" t="s">
        <v>275</v>
      </c>
      <c r="D280" s="114"/>
      <c r="E280" s="114"/>
      <c r="F280" s="115">
        <f>SUM(F281)</f>
        <v>19317.940000000002</v>
      </c>
    </row>
    <row r="281" spans="1:6" ht="15.6" customHeight="1" x14ac:dyDescent="0.2">
      <c r="A281" s="180" t="s">
        <v>475</v>
      </c>
      <c r="B281" s="114" t="s">
        <v>449</v>
      </c>
      <c r="C281" s="114" t="s">
        <v>275</v>
      </c>
      <c r="D281" s="114"/>
      <c r="E281" s="114"/>
      <c r="F281" s="115">
        <f>SUM(F282)</f>
        <v>19317.940000000002</v>
      </c>
    </row>
    <row r="282" spans="1:6" s="132" customFormat="1" ht="17.25" customHeight="1" x14ac:dyDescent="0.25">
      <c r="A282" s="181" t="s">
        <v>476</v>
      </c>
      <c r="B282" s="102" t="s">
        <v>449</v>
      </c>
      <c r="C282" s="102" t="s">
        <v>275</v>
      </c>
      <c r="D282" s="102"/>
      <c r="E282" s="102"/>
      <c r="F282" s="142">
        <f>SUM(F283+F285+F287)</f>
        <v>19317.940000000002</v>
      </c>
    </row>
    <row r="283" spans="1:6" s="107" customFormat="1" ht="17.25" customHeight="1" x14ac:dyDescent="0.2">
      <c r="A283" s="183" t="s">
        <v>477</v>
      </c>
      <c r="B283" s="105" t="s">
        <v>449</v>
      </c>
      <c r="C283" s="105" t="s">
        <v>275</v>
      </c>
      <c r="D283" s="105" t="s">
        <v>478</v>
      </c>
      <c r="E283" s="105"/>
      <c r="F283" s="134">
        <f>SUM(F284)</f>
        <v>4769.0200000000004</v>
      </c>
    </row>
    <row r="284" spans="1:6" ht="15.75" customHeight="1" x14ac:dyDescent="0.2">
      <c r="A284" s="123" t="s">
        <v>422</v>
      </c>
      <c r="B284" s="109" t="s">
        <v>449</v>
      </c>
      <c r="C284" s="109" t="s">
        <v>275</v>
      </c>
      <c r="D284" s="109" t="s">
        <v>478</v>
      </c>
      <c r="E284" s="109" t="s">
        <v>423</v>
      </c>
      <c r="F284" s="133">
        <v>4769.0200000000004</v>
      </c>
    </row>
    <row r="285" spans="1:6" s="107" customFormat="1" ht="17.25" customHeight="1" x14ac:dyDescent="0.2">
      <c r="A285" s="183" t="s">
        <v>479</v>
      </c>
      <c r="B285" s="105" t="s">
        <v>449</v>
      </c>
      <c r="C285" s="105" t="s">
        <v>275</v>
      </c>
      <c r="D285" s="109" t="s">
        <v>480</v>
      </c>
      <c r="E285" s="105"/>
      <c r="F285" s="134">
        <f>SUM(F286)</f>
        <v>4452.59</v>
      </c>
    </row>
    <row r="286" spans="1:6" s="107" customFormat="1" ht="17.25" customHeight="1" x14ac:dyDescent="0.2">
      <c r="A286" s="178" t="s">
        <v>422</v>
      </c>
      <c r="B286" s="105" t="s">
        <v>449</v>
      </c>
      <c r="C286" s="105" t="s">
        <v>275</v>
      </c>
      <c r="D286" s="105" t="s">
        <v>480</v>
      </c>
      <c r="E286" s="105" t="s">
        <v>423</v>
      </c>
      <c r="F286" s="134">
        <v>4452.59</v>
      </c>
    </row>
    <row r="287" spans="1:6" s="107" customFormat="1" ht="18.95" customHeight="1" x14ac:dyDescent="0.2">
      <c r="A287" s="183" t="s">
        <v>477</v>
      </c>
      <c r="B287" s="105" t="s">
        <v>449</v>
      </c>
      <c r="C287" s="105" t="s">
        <v>275</v>
      </c>
      <c r="D287" s="109" t="s">
        <v>481</v>
      </c>
      <c r="E287" s="105"/>
      <c r="F287" s="134">
        <f>SUM(F288)</f>
        <v>10096.33</v>
      </c>
    </row>
    <row r="288" spans="1:6" ht="19.5" customHeight="1" x14ac:dyDescent="0.2">
      <c r="A288" s="178" t="s">
        <v>422</v>
      </c>
      <c r="B288" s="109" t="s">
        <v>449</v>
      </c>
      <c r="C288" s="109" t="s">
        <v>275</v>
      </c>
      <c r="D288" s="109" t="s">
        <v>481</v>
      </c>
      <c r="E288" s="109" t="s">
        <v>423</v>
      </c>
      <c r="F288" s="133">
        <v>10096.33</v>
      </c>
    </row>
    <row r="289" spans="1:6" ht="30" customHeight="1" x14ac:dyDescent="0.25">
      <c r="A289" s="127" t="s">
        <v>482</v>
      </c>
      <c r="B289" s="128" t="s">
        <v>449</v>
      </c>
      <c r="C289" s="128" t="s">
        <v>396</v>
      </c>
      <c r="D289" s="128"/>
      <c r="E289" s="128"/>
      <c r="F289" s="129">
        <f>SUM(F290+F304)</f>
        <v>6095.9299999999994</v>
      </c>
    </row>
    <row r="290" spans="1:6" ht="25.5" x14ac:dyDescent="0.2">
      <c r="A290" s="121" t="s">
        <v>289</v>
      </c>
      <c r="B290" s="122" t="s">
        <v>449</v>
      </c>
      <c r="C290" s="122" t="s">
        <v>396</v>
      </c>
      <c r="D290" s="122"/>
      <c r="E290" s="122"/>
      <c r="F290" s="100">
        <f>SUM(F291+F301+F295)</f>
        <v>5695.9299999999994</v>
      </c>
    </row>
    <row r="291" spans="1:6" x14ac:dyDescent="0.2">
      <c r="A291" s="108" t="s">
        <v>269</v>
      </c>
      <c r="B291" s="112" t="s">
        <v>449</v>
      </c>
      <c r="C291" s="112" t="s">
        <v>396</v>
      </c>
      <c r="D291" s="112"/>
      <c r="E291" s="112"/>
      <c r="F291" s="110">
        <f>SUM(F298+F292)</f>
        <v>2784.3999999999996</v>
      </c>
    </row>
    <row r="292" spans="1:6" s="107" customFormat="1" ht="38.25" x14ac:dyDescent="0.2">
      <c r="A292" s="104" t="s">
        <v>483</v>
      </c>
      <c r="B292" s="120" t="s">
        <v>449</v>
      </c>
      <c r="C292" s="120" t="s">
        <v>396</v>
      </c>
      <c r="D292" s="120" t="s">
        <v>484</v>
      </c>
      <c r="E292" s="120"/>
      <c r="F292" s="106">
        <f>SUM(F293+F294)</f>
        <v>736.18</v>
      </c>
    </row>
    <row r="293" spans="1:6" ht="51.2" customHeight="1" x14ac:dyDescent="0.2">
      <c r="A293" s="108" t="s">
        <v>264</v>
      </c>
      <c r="B293" s="112" t="s">
        <v>449</v>
      </c>
      <c r="C293" s="112" t="s">
        <v>396</v>
      </c>
      <c r="D293" s="112" t="s">
        <v>484</v>
      </c>
      <c r="E293" s="109" t="s">
        <v>265</v>
      </c>
      <c r="F293" s="110">
        <v>621.41999999999996</v>
      </c>
    </row>
    <row r="294" spans="1:6" ht="25.15" customHeight="1" x14ac:dyDescent="0.2">
      <c r="A294" s="108" t="s">
        <v>270</v>
      </c>
      <c r="B294" s="112" t="s">
        <v>449</v>
      </c>
      <c r="C294" s="112" t="s">
        <v>396</v>
      </c>
      <c r="D294" s="112" t="s">
        <v>484</v>
      </c>
      <c r="E294" s="109" t="s">
        <v>271</v>
      </c>
      <c r="F294" s="110">
        <v>114.76</v>
      </c>
    </row>
    <row r="295" spans="1:6" ht="39.200000000000003" customHeight="1" x14ac:dyDescent="0.2">
      <c r="A295" s="178" t="s">
        <v>485</v>
      </c>
      <c r="B295" s="112" t="s">
        <v>449</v>
      </c>
      <c r="C295" s="112" t="s">
        <v>396</v>
      </c>
      <c r="D295" s="120" t="s">
        <v>486</v>
      </c>
      <c r="E295" s="112"/>
      <c r="F295" s="110">
        <f>SUM(F296+F297)</f>
        <v>1828.8</v>
      </c>
    </row>
    <row r="296" spans="1:6" ht="51.75" customHeight="1" x14ac:dyDescent="0.2">
      <c r="A296" s="108" t="s">
        <v>264</v>
      </c>
      <c r="B296" s="109" t="s">
        <v>449</v>
      </c>
      <c r="C296" s="109" t="s">
        <v>396</v>
      </c>
      <c r="D296" s="112" t="s">
        <v>486</v>
      </c>
      <c r="E296" s="109" t="s">
        <v>265</v>
      </c>
      <c r="F296" s="110">
        <v>1828.8</v>
      </c>
    </row>
    <row r="297" spans="1:6" ht="25.5" hidden="1" customHeight="1" x14ac:dyDescent="0.2">
      <c r="A297" s="108" t="s">
        <v>270</v>
      </c>
      <c r="B297" s="109" t="s">
        <v>449</v>
      </c>
      <c r="C297" s="109" t="s">
        <v>396</v>
      </c>
      <c r="D297" s="112" t="s">
        <v>486</v>
      </c>
      <c r="E297" s="109" t="s">
        <v>271</v>
      </c>
      <c r="F297" s="110"/>
    </row>
    <row r="298" spans="1:6" ht="38.25" x14ac:dyDescent="0.2">
      <c r="A298" s="178" t="s">
        <v>487</v>
      </c>
      <c r="B298" s="120" t="s">
        <v>449</v>
      </c>
      <c r="C298" s="120" t="s">
        <v>396</v>
      </c>
      <c r="D298" s="120" t="s">
        <v>488</v>
      </c>
      <c r="E298" s="120"/>
      <c r="F298" s="106">
        <f>SUM(F299+F300)</f>
        <v>2048.2199999999998</v>
      </c>
    </row>
    <row r="299" spans="1:6" ht="51.75" customHeight="1" x14ac:dyDescent="0.2">
      <c r="A299" s="108" t="s">
        <v>264</v>
      </c>
      <c r="B299" s="112" t="s">
        <v>449</v>
      </c>
      <c r="C299" s="112" t="s">
        <v>396</v>
      </c>
      <c r="D299" s="112" t="s">
        <v>488</v>
      </c>
      <c r="E299" s="109" t="s">
        <v>265</v>
      </c>
      <c r="F299" s="110">
        <v>2045.52</v>
      </c>
    </row>
    <row r="300" spans="1:6" ht="27.2" customHeight="1" x14ac:dyDescent="0.2">
      <c r="A300" s="104" t="s">
        <v>270</v>
      </c>
      <c r="B300" s="120" t="s">
        <v>449</v>
      </c>
      <c r="C300" s="120" t="s">
        <v>396</v>
      </c>
      <c r="D300" s="120" t="s">
        <v>488</v>
      </c>
      <c r="E300" s="105" t="s">
        <v>271</v>
      </c>
      <c r="F300" s="106">
        <v>2.7</v>
      </c>
    </row>
    <row r="301" spans="1:6" s="107" customFormat="1" ht="26.25" customHeight="1" x14ac:dyDescent="0.2">
      <c r="A301" s="104" t="s">
        <v>489</v>
      </c>
      <c r="B301" s="120" t="s">
        <v>449</v>
      </c>
      <c r="C301" s="120" t="s">
        <v>396</v>
      </c>
      <c r="D301" s="120" t="s">
        <v>490</v>
      </c>
      <c r="E301" s="120"/>
      <c r="F301" s="106">
        <f>SUM(F302+F303)</f>
        <v>1082.73</v>
      </c>
    </row>
    <row r="302" spans="1:6" ht="51.75" customHeight="1" x14ac:dyDescent="0.2">
      <c r="A302" s="108" t="s">
        <v>264</v>
      </c>
      <c r="B302" s="112" t="s">
        <v>449</v>
      </c>
      <c r="C302" s="112" t="s">
        <v>396</v>
      </c>
      <c r="D302" s="112" t="s">
        <v>490</v>
      </c>
      <c r="E302" s="109" t="s">
        <v>265</v>
      </c>
      <c r="F302" s="110">
        <v>779.67</v>
      </c>
    </row>
    <row r="303" spans="1:6" ht="24.95" customHeight="1" x14ac:dyDescent="0.2">
      <c r="A303" s="104" t="s">
        <v>270</v>
      </c>
      <c r="B303" s="120" t="s">
        <v>449</v>
      </c>
      <c r="C303" s="120" t="s">
        <v>396</v>
      </c>
      <c r="D303" s="120" t="s">
        <v>490</v>
      </c>
      <c r="E303" s="105" t="s">
        <v>271</v>
      </c>
      <c r="F303" s="106">
        <v>303.06</v>
      </c>
    </row>
    <row r="304" spans="1:6" ht="39" customHeight="1" x14ac:dyDescent="0.2">
      <c r="A304" s="108" t="s">
        <v>491</v>
      </c>
      <c r="B304" s="112" t="s">
        <v>449</v>
      </c>
      <c r="C304" s="112" t="s">
        <v>396</v>
      </c>
      <c r="D304" s="112" t="s">
        <v>492</v>
      </c>
      <c r="E304" s="109"/>
      <c r="F304" s="110">
        <f>SUM(F305)</f>
        <v>400</v>
      </c>
    </row>
    <row r="305" spans="1:7" ht="24.95" customHeight="1" x14ac:dyDescent="0.2">
      <c r="A305" s="104" t="s">
        <v>314</v>
      </c>
      <c r="B305" s="120" t="s">
        <v>449</v>
      </c>
      <c r="C305" s="120" t="s">
        <v>396</v>
      </c>
      <c r="D305" s="120" t="s">
        <v>492</v>
      </c>
      <c r="E305" s="105" t="s">
        <v>315</v>
      </c>
      <c r="F305" s="106">
        <v>400</v>
      </c>
    </row>
    <row r="306" spans="1:7" ht="15.75" x14ac:dyDescent="0.25">
      <c r="A306" s="95" t="s">
        <v>493</v>
      </c>
      <c r="B306" s="128" t="s">
        <v>281</v>
      </c>
      <c r="C306" s="128"/>
      <c r="D306" s="128"/>
      <c r="E306" s="128"/>
      <c r="F306" s="129">
        <f>SUM(F307+F310)</f>
        <v>4704.82</v>
      </c>
    </row>
    <row r="307" spans="1:7" s="184" customFormat="1" ht="17.25" customHeight="1" x14ac:dyDescent="0.25">
      <c r="A307" s="145" t="s">
        <v>494</v>
      </c>
      <c r="B307" s="136" t="s">
        <v>281</v>
      </c>
      <c r="C307" s="136" t="s">
        <v>258</v>
      </c>
      <c r="D307" s="136"/>
      <c r="E307" s="136"/>
      <c r="F307" s="137">
        <f>SUM(F308)</f>
        <v>3500</v>
      </c>
    </row>
    <row r="308" spans="1:7" ht="38.25" x14ac:dyDescent="0.2">
      <c r="A308" s="108" t="s">
        <v>495</v>
      </c>
      <c r="B308" s="112" t="s">
        <v>281</v>
      </c>
      <c r="C308" s="112" t="s">
        <v>258</v>
      </c>
      <c r="D308" s="112" t="s">
        <v>496</v>
      </c>
      <c r="E308" s="112"/>
      <c r="F308" s="110">
        <f>SUM(F309)</f>
        <v>3500</v>
      </c>
    </row>
    <row r="309" spans="1:7" s="107" customFormat="1" ht="25.5" x14ac:dyDescent="0.2">
      <c r="A309" s="104" t="s">
        <v>314</v>
      </c>
      <c r="B309" s="120" t="s">
        <v>281</v>
      </c>
      <c r="C309" s="120" t="s">
        <v>258</v>
      </c>
      <c r="D309" s="120" t="s">
        <v>496</v>
      </c>
      <c r="E309" s="120" t="s">
        <v>315</v>
      </c>
      <c r="F309" s="106">
        <v>3500</v>
      </c>
    </row>
    <row r="310" spans="1:7" s="184" customFormat="1" ht="29.25" customHeight="1" x14ac:dyDescent="0.25">
      <c r="A310" s="145" t="s">
        <v>497</v>
      </c>
      <c r="B310" s="136" t="s">
        <v>281</v>
      </c>
      <c r="C310" s="136" t="s">
        <v>348</v>
      </c>
      <c r="D310" s="136"/>
      <c r="E310" s="136"/>
      <c r="F310" s="137">
        <f>SUM(F311)</f>
        <v>1204.82</v>
      </c>
      <c r="G310" s="185"/>
    </row>
    <row r="311" spans="1:7" ht="36.950000000000003" customHeight="1" x14ac:dyDescent="0.2">
      <c r="A311" s="108" t="s">
        <v>495</v>
      </c>
      <c r="B311" s="112" t="s">
        <v>281</v>
      </c>
      <c r="C311" s="112" t="s">
        <v>348</v>
      </c>
      <c r="D311" s="112" t="s">
        <v>496</v>
      </c>
      <c r="E311" s="112"/>
      <c r="F311" s="110">
        <f>SUM(F312+F314+F313)</f>
        <v>1204.82</v>
      </c>
    </row>
    <row r="312" spans="1:7" s="107" customFormat="1" ht="25.5" customHeight="1" x14ac:dyDescent="0.2">
      <c r="A312" s="104" t="s">
        <v>270</v>
      </c>
      <c r="B312" s="120" t="s">
        <v>281</v>
      </c>
      <c r="C312" s="120" t="s">
        <v>348</v>
      </c>
      <c r="D312" s="120" t="s">
        <v>496</v>
      </c>
      <c r="E312" s="120" t="s">
        <v>271</v>
      </c>
      <c r="F312" s="106">
        <v>187.8</v>
      </c>
    </row>
    <row r="313" spans="1:7" s="107" customFormat="1" ht="25.5" customHeight="1" x14ac:dyDescent="0.2">
      <c r="A313" s="104" t="s">
        <v>312</v>
      </c>
      <c r="B313" s="120" t="s">
        <v>281</v>
      </c>
      <c r="C313" s="120" t="s">
        <v>348</v>
      </c>
      <c r="D313" s="120" t="s">
        <v>496</v>
      </c>
      <c r="E313" s="120" t="s">
        <v>313</v>
      </c>
      <c r="F313" s="106">
        <v>5.31</v>
      </c>
    </row>
    <row r="314" spans="1:7" s="107" customFormat="1" ht="25.5" customHeight="1" x14ac:dyDescent="0.2">
      <c r="A314" s="104" t="s">
        <v>314</v>
      </c>
      <c r="B314" s="120" t="s">
        <v>281</v>
      </c>
      <c r="C314" s="120" t="s">
        <v>348</v>
      </c>
      <c r="D314" s="120" t="s">
        <v>496</v>
      </c>
      <c r="E314" s="120" t="s">
        <v>315</v>
      </c>
      <c r="F314" s="106">
        <v>1011.71</v>
      </c>
    </row>
    <row r="315" spans="1:7" s="130" customFormat="1" ht="19.5" customHeight="1" x14ac:dyDescent="0.25">
      <c r="A315" s="127" t="s">
        <v>498</v>
      </c>
      <c r="B315" s="128" t="s">
        <v>341</v>
      </c>
      <c r="C315" s="128"/>
      <c r="D315" s="128"/>
      <c r="E315" s="128"/>
      <c r="F315" s="129">
        <f>SUM(F316)</f>
        <v>2097</v>
      </c>
    </row>
    <row r="316" spans="1:7" s="186" customFormat="1" ht="15" x14ac:dyDescent="0.25">
      <c r="A316" s="145" t="s">
        <v>499</v>
      </c>
      <c r="B316" s="136" t="s">
        <v>341</v>
      </c>
      <c r="C316" s="136" t="s">
        <v>260</v>
      </c>
      <c r="D316" s="136"/>
      <c r="E316" s="136"/>
      <c r="F316" s="137">
        <f>SUM(F317+F319)</f>
        <v>2097</v>
      </c>
    </row>
    <row r="317" spans="1:7" s="107" customFormat="1" x14ac:dyDescent="0.2">
      <c r="A317" s="124" t="s">
        <v>499</v>
      </c>
      <c r="B317" s="120" t="s">
        <v>341</v>
      </c>
      <c r="C317" s="120" t="s">
        <v>260</v>
      </c>
      <c r="D317" s="120" t="s">
        <v>500</v>
      </c>
      <c r="E317" s="120"/>
      <c r="F317" s="106">
        <f>SUM(F318)</f>
        <v>1680</v>
      </c>
    </row>
    <row r="318" spans="1:7" ht="25.5" x14ac:dyDescent="0.2">
      <c r="A318" s="108" t="s">
        <v>314</v>
      </c>
      <c r="B318" s="112" t="s">
        <v>341</v>
      </c>
      <c r="C318" s="112" t="s">
        <v>260</v>
      </c>
      <c r="D318" s="112" t="s">
        <v>500</v>
      </c>
      <c r="E318" s="112" t="s">
        <v>315</v>
      </c>
      <c r="F318" s="110">
        <v>1680</v>
      </c>
    </row>
    <row r="319" spans="1:7" s="107" customFormat="1" x14ac:dyDescent="0.2">
      <c r="A319" s="104" t="s">
        <v>501</v>
      </c>
      <c r="B319" s="120" t="s">
        <v>502</v>
      </c>
      <c r="C319" s="120" t="s">
        <v>260</v>
      </c>
      <c r="D319" s="120" t="s">
        <v>503</v>
      </c>
      <c r="E319" s="120"/>
      <c r="F319" s="106">
        <f>SUM(F320)</f>
        <v>417</v>
      </c>
    </row>
    <row r="320" spans="1:7" ht="25.5" x14ac:dyDescent="0.2">
      <c r="A320" s="108" t="s">
        <v>314</v>
      </c>
      <c r="B320" s="112" t="s">
        <v>341</v>
      </c>
      <c r="C320" s="112" t="s">
        <v>260</v>
      </c>
      <c r="D320" s="112" t="s">
        <v>503</v>
      </c>
      <c r="E320" s="112" t="s">
        <v>315</v>
      </c>
      <c r="F320" s="110">
        <v>417</v>
      </c>
    </row>
    <row r="321" spans="1:6" s="187" customFormat="1" ht="29.25" customHeight="1" x14ac:dyDescent="0.25">
      <c r="A321" s="127" t="s">
        <v>504</v>
      </c>
      <c r="B321" s="128" t="s">
        <v>285</v>
      </c>
      <c r="C321" s="128"/>
      <c r="D321" s="128"/>
      <c r="E321" s="128"/>
      <c r="F321" s="129">
        <f>SUM(F322)</f>
        <v>4593.1099999999997</v>
      </c>
    </row>
    <row r="322" spans="1:6" s="186" customFormat="1" ht="26.45" customHeight="1" x14ac:dyDescent="0.25">
      <c r="A322" s="145" t="s">
        <v>505</v>
      </c>
      <c r="B322" s="136" t="s">
        <v>285</v>
      </c>
      <c r="C322" s="136" t="s">
        <v>258</v>
      </c>
      <c r="D322" s="136"/>
      <c r="E322" s="136"/>
      <c r="F322" s="137">
        <f>SUM(F325+F323)</f>
        <v>4593.1099999999997</v>
      </c>
    </row>
    <row r="323" spans="1:6" s="107" customFormat="1" ht="25.5" x14ac:dyDescent="0.2">
      <c r="A323" s="178" t="s">
        <v>506</v>
      </c>
      <c r="B323" s="120" t="s">
        <v>285</v>
      </c>
      <c r="C323" s="120" t="s">
        <v>258</v>
      </c>
      <c r="D323" s="120" t="s">
        <v>507</v>
      </c>
      <c r="E323" s="120"/>
      <c r="F323" s="106">
        <f>SUM(F324)</f>
        <v>846.4</v>
      </c>
    </row>
    <row r="324" spans="1:6" x14ac:dyDescent="0.2">
      <c r="A324" s="188" t="s">
        <v>508</v>
      </c>
      <c r="B324" s="112" t="s">
        <v>285</v>
      </c>
      <c r="C324" s="112" t="s">
        <v>258</v>
      </c>
      <c r="D324" s="112" t="s">
        <v>507</v>
      </c>
      <c r="E324" s="112" t="s">
        <v>509</v>
      </c>
      <c r="F324" s="110">
        <v>846.4</v>
      </c>
    </row>
    <row r="325" spans="1:6" ht="25.5" x14ac:dyDescent="0.2">
      <c r="A325" s="178" t="s">
        <v>506</v>
      </c>
      <c r="B325" s="120" t="s">
        <v>285</v>
      </c>
      <c r="C325" s="120" t="s">
        <v>258</v>
      </c>
      <c r="D325" s="120" t="s">
        <v>510</v>
      </c>
      <c r="E325" s="120"/>
      <c r="F325" s="106">
        <f>SUM(F326)</f>
        <v>3746.71</v>
      </c>
    </row>
    <row r="326" spans="1:6" x14ac:dyDescent="0.2">
      <c r="A326" s="188" t="s">
        <v>508</v>
      </c>
      <c r="B326" s="112" t="s">
        <v>285</v>
      </c>
      <c r="C326" s="112" t="s">
        <v>258</v>
      </c>
      <c r="D326" s="112" t="s">
        <v>510</v>
      </c>
      <c r="E326" s="112" t="s">
        <v>509</v>
      </c>
      <c r="F326" s="110">
        <v>3746.71</v>
      </c>
    </row>
    <row r="327" spans="1:6" ht="20.25" customHeight="1" x14ac:dyDescent="0.2">
      <c r="A327" s="118" t="s">
        <v>511</v>
      </c>
      <c r="B327" s="96"/>
      <c r="C327" s="96"/>
      <c r="D327" s="96"/>
      <c r="E327" s="96"/>
      <c r="F327" s="97">
        <f>SUM(F10+F82+F105+F178+F228+F247+F306+F315+F321+F172+F70+F74)</f>
        <v>1136770.6600000004</v>
      </c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workbookViewId="0">
      <selection activeCell="A3" sqref="A3:G3"/>
    </sheetView>
  </sheetViews>
  <sheetFormatPr defaultRowHeight="12.75" x14ac:dyDescent="0.2"/>
  <cols>
    <col min="1" max="1" width="47.7109375" style="89" customWidth="1"/>
    <col min="2" max="2" width="5.42578125" style="348" customWidth="1"/>
    <col min="3" max="3" width="6.7109375" style="189" customWidth="1"/>
    <col min="4" max="4" width="6.42578125" style="189" customWidth="1"/>
    <col min="5" max="5" width="13.7109375" style="189" customWidth="1"/>
    <col min="6" max="6" width="6" style="189" customWidth="1"/>
    <col min="7" max="7" width="12.140625" style="349" customWidth="1"/>
    <col min="8" max="256" width="8.85546875" style="217"/>
    <col min="257" max="257" width="47.7109375" style="217" customWidth="1"/>
    <col min="258" max="258" width="5.42578125" style="217" customWidth="1"/>
    <col min="259" max="259" width="6.7109375" style="217" customWidth="1"/>
    <col min="260" max="260" width="6.42578125" style="217" customWidth="1"/>
    <col min="261" max="261" width="13.7109375" style="217" customWidth="1"/>
    <col min="262" max="262" width="6" style="217" customWidth="1"/>
    <col min="263" max="263" width="12.140625" style="217" customWidth="1"/>
    <col min="264" max="512" width="8.85546875" style="217"/>
    <col min="513" max="513" width="47.7109375" style="217" customWidth="1"/>
    <col min="514" max="514" width="5.42578125" style="217" customWidth="1"/>
    <col min="515" max="515" width="6.7109375" style="217" customWidth="1"/>
    <col min="516" max="516" width="6.42578125" style="217" customWidth="1"/>
    <col min="517" max="517" width="13.7109375" style="217" customWidth="1"/>
    <col min="518" max="518" width="6" style="217" customWidth="1"/>
    <col min="519" max="519" width="12.140625" style="217" customWidth="1"/>
    <col min="520" max="768" width="8.85546875" style="217"/>
    <col min="769" max="769" width="47.7109375" style="217" customWidth="1"/>
    <col min="770" max="770" width="5.42578125" style="217" customWidth="1"/>
    <col min="771" max="771" width="6.7109375" style="217" customWidth="1"/>
    <col min="772" max="772" width="6.42578125" style="217" customWidth="1"/>
    <col min="773" max="773" width="13.7109375" style="217" customWidth="1"/>
    <col min="774" max="774" width="6" style="217" customWidth="1"/>
    <col min="775" max="775" width="12.140625" style="217" customWidth="1"/>
    <col min="776" max="1024" width="8.85546875" style="217"/>
    <col min="1025" max="1025" width="47.7109375" style="217" customWidth="1"/>
    <col min="1026" max="1026" width="5.42578125" style="217" customWidth="1"/>
    <col min="1027" max="1027" width="6.7109375" style="217" customWidth="1"/>
    <col min="1028" max="1028" width="6.42578125" style="217" customWidth="1"/>
    <col min="1029" max="1029" width="13.7109375" style="217" customWidth="1"/>
    <col min="1030" max="1030" width="6" style="217" customWidth="1"/>
    <col min="1031" max="1031" width="12.140625" style="217" customWidth="1"/>
    <col min="1032" max="1280" width="8.85546875" style="217"/>
    <col min="1281" max="1281" width="47.7109375" style="217" customWidth="1"/>
    <col min="1282" max="1282" width="5.42578125" style="217" customWidth="1"/>
    <col min="1283" max="1283" width="6.7109375" style="217" customWidth="1"/>
    <col min="1284" max="1284" width="6.42578125" style="217" customWidth="1"/>
    <col min="1285" max="1285" width="13.7109375" style="217" customWidth="1"/>
    <col min="1286" max="1286" width="6" style="217" customWidth="1"/>
    <col min="1287" max="1287" width="12.140625" style="217" customWidth="1"/>
    <col min="1288" max="1536" width="8.85546875" style="217"/>
    <col min="1537" max="1537" width="47.7109375" style="217" customWidth="1"/>
    <col min="1538" max="1538" width="5.42578125" style="217" customWidth="1"/>
    <col min="1539" max="1539" width="6.7109375" style="217" customWidth="1"/>
    <col min="1540" max="1540" width="6.42578125" style="217" customWidth="1"/>
    <col min="1541" max="1541" width="13.7109375" style="217" customWidth="1"/>
    <col min="1542" max="1542" width="6" style="217" customWidth="1"/>
    <col min="1543" max="1543" width="12.140625" style="217" customWidth="1"/>
    <col min="1544" max="1792" width="8.85546875" style="217"/>
    <col min="1793" max="1793" width="47.7109375" style="217" customWidth="1"/>
    <col min="1794" max="1794" width="5.42578125" style="217" customWidth="1"/>
    <col min="1795" max="1795" width="6.7109375" style="217" customWidth="1"/>
    <col min="1796" max="1796" width="6.42578125" style="217" customWidth="1"/>
    <col min="1797" max="1797" width="13.7109375" style="217" customWidth="1"/>
    <col min="1798" max="1798" width="6" style="217" customWidth="1"/>
    <col min="1799" max="1799" width="12.140625" style="217" customWidth="1"/>
    <col min="1800" max="2048" width="8.85546875" style="217"/>
    <col min="2049" max="2049" width="47.7109375" style="217" customWidth="1"/>
    <col min="2050" max="2050" width="5.42578125" style="217" customWidth="1"/>
    <col min="2051" max="2051" width="6.7109375" style="217" customWidth="1"/>
    <col min="2052" max="2052" width="6.42578125" style="217" customWidth="1"/>
    <col min="2053" max="2053" width="13.7109375" style="217" customWidth="1"/>
    <col min="2054" max="2054" width="6" style="217" customWidth="1"/>
    <col min="2055" max="2055" width="12.140625" style="217" customWidth="1"/>
    <col min="2056" max="2304" width="8.85546875" style="217"/>
    <col min="2305" max="2305" width="47.7109375" style="217" customWidth="1"/>
    <col min="2306" max="2306" width="5.42578125" style="217" customWidth="1"/>
    <col min="2307" max="2307" width="6.7109375" style="217" customWidth="1"/>
    <col min="2308" max="2308" width="6.42578125" style="217" customWidth="1"/>
    <col min="2309" max="2309" width="13.7109375" style="217" customWidth="1"/>
    <col min="2310" max="2310" width="6" style="217" customWidth="1"/>
    <col min="2311" max="2311" width="12.140625" style="217" customWidth="1"/>
    <col min="2312" max="2560" width="8.85546875" style="217"/>
    <col min="2561" max="2561" width="47.7109375" style="217" customWidth="1"/>
    <col min="2562" max="2562" width="5.42578125" style="217" customWidth="1"/>
    <col min="2563" max="2563" width="6.7109375" style="217" customWidth="1"/>
    <col min="2564" max="2564" width="6.42578125" style="217" customWidth="1"/>
    <col min="2565" max="2565" width="13.7109375" style="217" customWidth="1"/>
    <col min="2566" max="2566" width="6" style="217" customWidth="1"/>
    <col min="2567" max="2567" width="12.140625" style="217" customWidth="1"/>
    <col min="2568" max="2816" width="8.85546875" style="217"/>
    <col min="2817" max="2817" width="47.7109375" style="217" customWidth="1"/>
    <col min="2818" max="2818" width="5.42578125" style="217" customWidth="1"/>
    <col min="2819" max="2819" width="6.7109375" style="217" customWidth="1"/>
    <col min="2820" max="2820" width="6.42578125" style="217" customWidth="1"/>
    <col min="2821" max="2821" width="13.7109375" style="217" customWidth="1"/>
    <col min="2822" max="2822" width="6" style="217" customWidth="1"/>
    <col min="2823" max="2823" width="12.140625" style="217" customWidth="1"/>
    <col min="2824" max="3072" width="8.85546875" style="217"/>
    <col min="3073" max="3073" width="47.7109375" style="217" customWidth="1"/>
    <col min="3074" max="3074" width="5.42578125" style="217" customWidth="1"/>
    <col min="3075" max="3075" width="6.7109375" style="217" customWidth="1"/>
    <col min="3076" max="3076" width="6.42578125" style="217" customWidth="1"/>
    <col min="3077" max="3077" width="13.7109375" style="217" customWidth="1"/>
    <col min="3078" max="3078" width="6" style="217" customWidth="1"/>
    <col min="3079" max="3079" width="12.140625" style="217" customWidth="1"/>
    <col min="3080" max="3328" width="8.85546875" style="217"/>
    <col min="3329" max="3329" width="47.7109375" style="217" customWidth="1"/>
    <col min="3330" max="3330" width="5.42578125" style="217" customWidth="1"/>
    <col min="3331" max="3331" width="6.7109375" style="217" customWidth="1"/>
    <col min="3332" max="3332" width="6.42578125" style="217" customWidth="1"/>
    <col min="3333" max="3333" width="13.7109375" style="217" customWidth="1"/>
    <col min="3334" max="3334" width="6" style="217" customWidth="1"/>
    <col min="3335" max="3335" width="12.140625" style="217" customWidth="1"/>
    <col min="3336" max="3584" width="8.85546875" style="217"/>
    <col min="3585" max="3585" width="47.7109375" style="217" customWidth="1"/>
    <col min="3586" max="3586" width="5.42578125" style="217" customWidth="1"/>
    <col min="3587" max="3587" width="6.7109375" style="217" customWidth="1"/>
    <col min="3588" max="3588" width="6.42578125" style="217" customWidth="1"/>
    <col min="3589" max="3589" width="13.7109375" style="217" customWidth="1"/>
    <col min="3590" max="3590" width="6" style="217" customWidth="1"/>
    <col min="3591" max="3591" width="12.140625" style="217" customWidth="1"/>
    <col min="3592" max="3840" width="8.85546875" style="217"/>
    <col min="3841" max="3841" width="47.7109375" style="217" customWidth="1"/>
    <col min="3842" max="3842" width="5.42578125" style="217" customWidth="1"/>
    <col min="3843" max="3843" width="6.7109375" style="217" customWidth="1"/>
    <col min="3844" max="3844" width="6.42578125" style="217" customWidth="1"/>
    <col min="3845" max="3845" width="13.7109375" style="217" customWidth="1"/>
    <col min="3846" max="3846" width="6" style="217" customWidth="1"/>
    <col min="3847" max="3847" width="12.140625" style="217" customWidth="1"/>
    <col min="3848" max="4096" width="8.85546875" style="217"/>
    <col min="4097" max="4097" width="47.7109375" style="217" customWidth="1"/>
    <col min="4098" max="4098" width="5.42578125" style="217" customWidth="1"/>
    <col min="4099" max="4099" width="6.7109375" style="217" customWidth="1"/>
    <col min="4100" max="4100" width="6.42578125" style="217" customWidth="1"/>
    <col min="4101" max="4101" width="13.7109375" style="217" customWidth="1"/>
    <col min="4102" max="4102" width="6" style="217" customWidth="1"/>
    <col min="4103" max="4103" width="12.140625" style="217" customWidth="1"/>
    <col min="4104" max="4352" width="8.85546875" style="217"/>
    <col min="4353" max="4353" width="47.7109375" style="217" customWidth="1"/>
    <col min="4354" max="4354" width="5.42578125" style="217" customWidth="1"/>
    <col min="4355" max="4355" width="6.7109375" style="217" customWidth="1"/>
    <col min="4356" max="4356" width="6.42578125" style="217" customWidth="1"/>
    <col min="4357" max="4357" width="13.7109375" style="217" customWidth="1"/>
    <col min="4358" max="4358" width="6" style="217" customWidth="1"/>
    <col min="4359" max="4359" width="12.140625" style="217" customWidth="1"/>
    <col min="4360" max="4608" width="8.85546875" style="217"/>
    <col min="4609" max="4609" width="47.7109375" style="217" customWidth="1"/>
    <col min="4610" max="4610" width="5.42578125" style="217" customWidth="1"/>
    <col min="4611" max="4611" width="6.7109375" style="217" customWidth="1"/>
    <col min="4612" max="4612" width="6.42578125" style="217" customWidth="1"/>
    <col min="4613" max="4613" width="13.7109375" style="217" customWidth="1"/>
    <col min="4614" max="4614" width="6" style="217" customWidth="1"/>
    <col min="4615" max="4615" width="12.140625" style="217" customWidth="1"/>
    <col min="4616" max="4864" width="8.85546875" style="217"/>
    <col min="4865" max="4865" width="47.7109375" style="217" customWidth="1"/>
    <col min="4866" max="4866" width="5.42578125" style="217" customWidth="1"/>
    <col min="4867" max="4867" width="6.7109375" style="217" customWidth="1"/>
    <col min="4868" max="4868" width="6.42578125" style="217" customWidth="1"/>
    <col min="4869" max="4869" width="13.7109375" style="217" customWidth="1"/>
    <col min="4870" max="4870" width="6" style="217" customWidth="1"/>
    <col min="4871" max="4871" width="12.140625" style="217" customWidth="1"/>
    <col min="4872" max="5120" width="8.85546875" style="217"/>
    <col min="5121" max="5121" width="47.7109375" style="217" customWidth="1"/>
    <col min="5122" max="5122" width="5.42578125" style="217" customWidth="1"/>
    <col min="5123" max="5123" width="6.7109375" style="217" customWidth="1"/>
    <col min="5124" max="5124" width="6.42578125" style="217" customWidth="1"/>
    <col min="5125" max="5125" width="13.7109375" style="217" customWidth="1"/>
    <col min="5126" max="5126" width="6" style="217" customWidth="1"/>
    <col min="5127" max="5127" width="12.140625" style="217" customWidth="1"/>
    <col min="5128" max="5376" width="8.85546875" style="217"/>
    <col min="5377" max="5377" width="47.7109375" style="217" customWidth="1"/>
    <col min="5378" max="5378" width="5.42578125" style="217" customWidth="1"/>
    <col min="5379" max="5379" width="6.7109375" style="217" customWidth="1"/>
    <col min="5380" max="5380" width="6.42578125" style="217" customWidth="1"/>
    <col min="5381" max="5381" width="13.7109375" style="217" customWidth="1"/>
    <col min="5382" max="5382" width="6" style="217" customWidth="1"/>
    <col min="5383" max="5383" width="12.140625" style="217" customWidth="1"/>
    <col min="5384" max="5632" width="8.85546875" style="217"/>
    <col min="5633" max="5633" width="47.7109375" style="217" customWidth="1"/>
    <col min="5634" max="5634" width="5.42578125" style="217" customWidth="1"/>
    <col min="5635" max="5635" width="6.7109375" style="217" customWidth="1"/>
    <col min="5636" max="5636" width="6.42578125" style="217" customWidth="1"/>
    <col min="5637" max="5637" width="13.7109375" style="217" customWidth="1"/>
    <col min="5638" max="5638" width="6" style="217" customWidth="1"/>
    <col min="5639" max="5639" width="12.140625" style="217" customWidth="1"/>
    <col min="5640" max="5888" width="8.85546875" style="217"/>
    <col min="5889" max="5889" width="47.7109375" style="217" customWidth="1"/>
    <col min="5890" max="5890" width="5.42578125" style="217" customWidth="1"/>
    <col min="5891" max="5891" width="6.7109375" style="217" customWidth="1"/>
    <col min="5892" max="5892" width="6.42578125" style="217" customWidth="1"/>
    <col min="5893" max="5893" width="13.7109375" style="217" customWidth="1"/>
    <col min="5894" max="5894" width="6" style="217" customWidth="1"/>
    <col min="5895" max="5895" width="12.140625" style="217" customWidth="1"/>
    <col min="5896" max="6144" width="8.85546875" style="217"/>
    <col min="6145" max="6145" width="47.7109375" style="217" customWidth="1"/>
    <col min="6146" max="6146" width="5.42578125" style="217" customWidth="1"/>
    <col min="6147" max="6147" width="6.7109375" style="217" customWidth="1"/>
    <col min="6148" max="6148" width="6.42578125" style="217" customWidth="1"/>
    <col min="6149" max="6149" width="13.7109375" style="217" customWidth="1"/>
    <col min="6150" max="6150" width="6" style="217" customWidth="1"/>
    <col min="6151" max="6151" width="12.140625" style="217" customWidth="1"/>
    <col min="6152" max="6400" width="8.85546875" style="217"/>
    <col min="6401" max="6401" width="47.7109375" style="217" customWidth="1"/>
    <col min="6402" max="6402" width="5.42578125" style="217" customWidth="1"/>
    <col min="6403" max="6403" width="6.7109375" style="217" customWidth="1"/>
    <col min="6404" max="6404" width="6.42578125" style="217" customWidth="1"/>
    <col min="6405" max="6405" width="13.7109375" style="217" customWidth="1"/>
    <col min="6406" max="6406" width="6" style="217" customWidth="1"/>
    <col min="6407" max="6407" width="12.140625" style="217" customWidth="1"/>
    <col min="6408" max="6656" width="8.85546875" style="217"/>
    <col min="6657" max="6657" width="47.7109375" style="217" customWidth="1"/>
    <col min="6658" max="6658" width="5.42578125" style="217" customWidth="1"/>
    <col min="6659" max="6659" width="6.7109375" style="217" customWidth="1"/>
    <col min="6660" max="6660" width="6.42578125" style="217" customWidth="1"/>
    <col min="6661" max="6661" width="13.7109375" style="217" customWidth="1"/>
    <col min="6662" max="6662" width="6" style="217" customWidth="1"/>
    <col min="6663" max="6663" width="12.140625" style="217" customWidth="1"/>
    <col min="6664" max="6912" width="8.85546875" style="217"/>
    <col min="6913" max="6913" width="47.7109375" style="217" customWidth="1"/>
    <col min="6914" max="6914" width="5.42578125" style="217" customWidth="1"/>
    <col min="6915" max="6915" width="6.7109375" style="217" customWidth="1"/>
    <col min="6916" max="6916" width="6.42578125" style="217" customWidth="1"/>
    <col min="6917" max="6917" width="13.7109375" style="217" customWidth="1"/>
    <col min="6918" max="6918" width="6" style="217" customWidth="1"/>
    <col min="6919" max="6919" width="12.140625" style="217" customWidth="1"/>
    <col min="6920" max="7168" width="8.85546875" style="217"/>
    <col min="7169" max="7169" width="47.7109375" style="217" customWidth="1"/>
    <col min="7170" max="7170" width="5.42578125" style="217" customWidth="1"/>
    <col min="7171" max="7171" width="6.7109375" style="217" customWidth="1"/>
    <col min="7172" max="7172" width="6.42578125" style="217" customWidth="1"/>
    <col min="7173" max="7173" width="13.7109375" style="217" customWidth="1"/>
    <col min="7174" max="7174" width="6" style="217" customWidth="1"/>
    <col min="7175" max="7175" width="12.140625" style="217" customWidth="1"/>
    <col min="7176" max="7424" width="8.85546875" style="217"/>
    <col min="7425" max="7425" width="47.7109375" style="217" customWidth="1"/>
    <col min="7426" max="7426" width="5.42578125" style="217" customWidth="1"/>
    <col min="7427" max="7427" width="6.7109375" style="217" customWidth="1"/>
    <col min="7428" max="7428" width="6.42578125" style="217" customWidth="1"/>
    <col min="7429" max="7429" width="13.7109375" style="217" customWidth="1"/>
    <col min="7430" max="7430" width="6" style="217" customWidth="1"/>
    <col min="7431" max="7431" width="12.140625" style="217" customWidth="1"/>
    <col min="7432" max="7680" width="8.85546875" style="217"/>
    <col min="7681" max="7681" width="47.7109375" style="217" customWidth="1"/>
    <col min="7682" max="7682" width="5.42578125" style="217" customWidth="1"/>
    <col min="7683" max="7683" width="6.7109375" style="217" customWidth="1"/>
    <col min="7684" max="7684" width="6.42578125" style="217" customWidth="1"/>
    <col min="7685" max="7685" width="13.7109375" style="217" customWidth="1"/>
    <col min="7686" max="7686" width="6" style="217" customWidth="1"/>
    <col min="7687" max="7687" width="12.140625" style="217" customWidth="1"/>
    <col min="7688" max="7936" width="8.85546875" style="217"/>
    <col min="7937" max="7937" width="47.7109375" style="217" customWidth="1"/>
    <col min="7938" max="7938" width="5.42578125" style="217" customWidth="1"/>
    <col min="7939" max="7939" width="6.7109375" style="217" customWidth="1"/>
    <col min="7940" max="7940" width="6.42578125" style="217" customWidth="1"/>
    <col min="7941" max="7941" width="13.7109375" style="217" customWidth="1"/>
    <col min="7942" max="7942" width="6" style="217" customWidth="1"/>
    <col min="7943" max="7943" width="12.140625" style="217" customWidth="1"/>
    <col min="7944" max="8192" width="8.85546875" style="217"/>
    <col min="8193" max="8193" width="47.7109375" style="217" customWidth="1"/>
    <col min="8194" max="8194" width="5.42578125" style="217" customWidth="1"/>
    <col min="8195" max="8195" width="6.7109375" style="217" customWidth="1"/>
    <col min="8196" max="8196" width="6.42578125" style="217" customWidth="1"/>
    <col min="8197" max="8197" width="13.7109375" style="217" customWidth="1"/>
    <col min="8198" max="8198" width="6" style="217" customWidth="1"/>
    <col min="8199" max="8199" width="12.140625" style="217" customWidth="1"/>
    <col min="8200" max="8448" width="8.85546875" style="217"/>
    <col min="8449" max="8449" width="47.7109375" style="217" customWidth="1"/>
    <col min="8450" max="8450" width="5.42578125" style="217" customWidth="1"/>
    <col min="8451" max="8451" width="6.7109375" style="217" customWidth="1"/>
    <col min="8452" max="8452" width="6.42578125" style="217" customWidth="1"/>
    <col min="8453" max="8453" width="13.7109375" style="217" customWidth="1"/>
    <col min="8454" max="8454" width="6" style="217" customWidth="1"/>
    <col min="8455" max="8455" width="12.140625" style="217" customWidth="1"/>
    <col min="8456" max="8704" width="8.85546875" style="217"/>
    <col min="8705" max="8705" width="47.7109375" style="217" customWidth="1"/>
    <col min="8706" max="8706" width="5.42578125" style="217" customWidth="1"/>
    <col min="8707" max="8707" width="6.7109375" style="217" customWidth="1"/>
    <col min="8708" max="8708" width="6.42578125" style="217" customWidth="1"/>
    <col min="8709" max="8709" width="13.7109375" style="217" customWidth="1"/>
    <col min="8710" max="8710" width="6" style="217" customWidth="1"/>
    <col min="8711" max="8711" width="12.140625" style="217" customWidth="1"/>
    <col min="8712" max="8960" width="8.85546875" style="217"/>
    <col min="8961" max="8961" width="47.7109375" style="217" customWidth="1"/>
    <col min="8962" max="8962" width="5.42578125" style="217" customWidth="1"/>
    <col min="8963" max="8963" width="6.7109375" style="217" customWidth="1"/>
    <col min="8964" max="8964" width="6.42578125" style="217" customWidth="1"/>
    <col min="8965" max="8965" width="13.7109375" style="217" customWidth="1"/>
    <col min="8966" max="8966" width="6" style="217" customWidth="1"/>
    <col min="8967" max="8967" width="12.140625" style="217" customWidth="1"/>
    <col min="8968" max="9216" width="8.85546875" style="217"/>
    <col min="9217" max="9217" width="47.7109375" style="217" customWidth="1"/>
    <col min="9218" max="9218" width="5.42578125" style="217" customWidth="1"/>
    <col min="9219" max="9219" width="6.7109375" style="217" customWidth="1"/>
    <col min="9220" max="9220" width="6.42578125" style="217" customWidth="1"/>
    <col min="9221" max="9221" width="13.7109375" style="217" customWidth="1"/>
    <col min="9222" max="9222" width="6" style="217" customWidth="1"/>
    <col min="9223" max="9223" width="12.140625" style="217" customWidth="1"/>
    <col min="9224" max="9472" width="8.85546875" style="217"/>
    <col min="9473" max="9473" width="47.7109375" style="217" customWidth="1"/>
    <col min="9474" max="9474" width="5.42578125" style="217" customWidth="1"/>
    <col min="9475" max="9475" width="6.7109375" style="217" customWidth="1"/>
    <col min="9476" max="9476" width="6.42578125" style="217" customWidth="1"/>
    <col min="9477" max="9477" width="13.7109375" style="217" customWidth="1"/>
    <col min="9478" max="9478" width="6" style="217" customWidth="1"/>
    <col min="9479" max="9479" width="12.140625" style="217" customWidth="1"/>
    <col min="9480" max="9728" width="8.85546875" style="217"/>
    <col min="9729" max="9729" width="47.7109375" style="217" customWidth="1"/>
    <col min="9730" max="9730" width="5.42578125" style="217" customWidth="1"/>
    <col min="9731" max="9731" width="6.7109375" style="217" customWidth="1"/>
    <col min="9732" max="9732" width="6.42578125" style="217" customWidth="1"/>
    <col min="9733" max="9733" width="13.7109375" style="217" customWidth="1"/>
    <col min="9734" max="9734" width="6" style="217" customWidth="1"/>
    <col min="9735" max="9735" width="12.140625" style="217" customWidth="1"/>
    <col min="9736" max="9984" width="8.85546875" style="217"/>
    <col min="9985" max="9985" width="47.7109375" style="217" customWidth="1"/>
    <col min="9986" max="9986" width="5.42578125" style="217" customWidth="1"/>
    <col min="9987" max="9987" width="6.7109375" style="217" customWidth="1"/>
    <col min="9988" max="9988" width="6.42578125" style="217" customWidth="1"/>
    <col min="9989" max="9989" width="13.7109375" style="217" customWidth="1"/>
    <col min="9990" max="9990" width="6" style="217" customWidth="1"/>
    <col min="9991" max="9991" width="12.140625" style="217" customWidth="1"/>
    <col min="9992" max="10240" width="8.85546875" style="217"/>
    <col min="10241" max="10241" width="47.7109375" style="217" customWidth="1"/>
    <col min="10242" max="10242" width="5.42578125" style="217" customWidth="1"/>
    <col min="10243" max="10243" width="6.7109375" style="217" customWidth="1"/>
    <col min="10244" max="10244" width="6.42578125" style="217" customWidth="1"/>
    <col min="10245" max="10245" width="13.7109375" style="217" customWidth="1"/>
    <col min="10246" max="10246" width="6" style="217" customWidth="1"/>
    <col min="10247" max="10247" width="12.140625" style="217" customWidth="1"/>
    <col min="10248" max="10496" width="8.85546875" style="217"/>
    <col min="10497" max="10497" width="47.7109375" style="217" customWidth="1"/>
    <col min="10498" max="10498" width="5.42578125" style="217" customWidth="1"/>
    <col min="10499" max="10499" width="6.7109375" style="217" customWidth="1"/>
    <col min="10500" max="10500" width="6.42578125" style="217" customWidth="1"/>
    <col min="10501" max="10501" width="13.7109375" style="217" customWidth="1"/>
    <col min="10502" max="10502" width="6" style="217" customWidth="1"/>
    <col min="10503" max="10503" width="12.140625" style="217" customWidth="1"/>
    <col min="10504" max="10752" width="8.85546875" style="217"/>
    <col min="10753" max="10753" width="47.7109375" style="217" customWidth="1"/>
    <col min="10754" max="10754" width="5.42578125" style="217" customWidth="1"/>
    <col min="10755" max="10755" width="6.7109375" style="217" customWidth="1"/>
    <col min="10756" max="10756" width="6.42578125" style="217" customWidth="1"/>
    <col min="10757" max="10757" width="13.7109375" style="217" customWidth="1"/>
    <col min="10758" max="10758" width="6" style="217" customWidth="1"/>
    <col min="10759" max="10759" width="12.140625" style="217" customWidth="1"/>
    <col min="10760" max="11008" width="8.85546875" style="217"/>
    <col min="11009" max="11009" width="47.7109375" style="217" customWidth="1"/>
    <col min="11010" max="11010" width="5.42578125" style="217" customWidth="1"/>
    <col min="11011" max="11011" width="6.7109375" style="217" customWidth="1"/>
    <col min="11012" max="11012" width="6.42578125" style="217" customWidth="1"/>
    <col min="11013" max="11013" width="13.7109375" style="217" customWidth="1"/>
    <col min="11014" max="11014" width="6" style="217" customWidth="1"/>
    <col min="11015" max="11015" width="12.140625" style="217" customWidth="1"/>
    <col min="11016" max="11264" width="8.85546875" style="217"/>
    <col min="11265" max="11265" width="47.7109375" style="217" customWidth="1"/>
    <col min="11266" max="11266" width="5.42578125" style="217" customWidth="1"/>
    <col min="11267" max="11267" width="6.7109375" style="217" customWidth="1"/>
    <col min="11268" max="11268" width="6.42578125" style="217" customWidth="1"/>
    <col min="11269" max="11269" width="13.7109375" style="217" customWidth="1"/>
    <col min="11270" max="11270" width="6" style="217" customWidth="1"/>
    <col min="11271" max="11271" width="12.140625" style="217" customWidth="1"/>
    <col min="11272" max="11520" width="8.85546875" style="217"/>
    <col min="11521" max="11521" width="47.7109375" style="217" customWidth="1"/>
    <col min="11522" max="11522" width="5.42578125" style="217" customWidth="1"/>
    <col min="11523" max="11523" width="6.7109375" style="217" customWidth="1"/>
    <col min="11524" max="11524" width="6.42578125" style="217" customWidth="1"/>
    <col min="11525" max="11525" width="13.7109375" style="217" customWidth="1"/>
    <col min="11526" max="11526" width="6" style="217" customWidth="1"/>
    <col min="11527" max="11527" width="12.140625" style="217" customWidth="1"/>
    <col min="11528" max="11776" width="8.85546875" style="217"/>
    <col min="11777" max="11777" width="47.7109375" style="217" customWidth="1"/>
    <col min="11778" max="11778" width="5.42578125" style="217" customWidth="1"/>
    <col min="11779" max="11779" width="6.7109375" style="217" customWidth="1"/>
    <col min="11780" max="11780" width="6.42578125" style="217" customWidth="1"/>
    <col min="11781" max="11781" width="13.7109375" style="217" customWidth="1"/>
    <col min="11782" max="11782" width="6" style="217" customWidth="1"/>
    <col min="11783" max="11783" width="12.140625" style="217" customWidth="1"/>
    <col min="11784" max="12032" width="8.85546875" style="217"/>
    <col min="12033" max="12033" width="47.7109375" style="217" customWidth="1"/>
    <col min="12034" max="12034" width="5.42578125" style="217" customWidth="1"/>
    <col min="12035" max="12035" width="6.7109375" style="217" customWidth="1"/>
    <col min="12036" max="12036" width="6.42578125" style="217" customWidth="1"/>
    <col min="12037" max="12037" width="13.7109375" style="217" customWidth="1"/>
    <col min="12038" max="12038" width="6" style="217" customWidth="1"/>
    <col min="12039" max="12039" width="12.140625" style="217" customWidth="1"/>
    <col min="12040" max="12288" width="8.85546875" style="217"/>
    <col min="12289" max="12289" width="47.7109375" style="217" customWidth="1"/>
    <col min="12290" max="12290" width="5.42578125" style="217" customWidth="1"/>
    <col min="12291" max="12291" width="6.7109375" style="217" customWidth="1"/>
    <col min="12292" max="12292" width="6.42578125" style="217" customWidth="1"/>
    <col min="12293" max="12293" width="13.7109375" style="217" customWidth="1"/>
    <col min="12294" max="12294" width="6" style="217" customWidth="1"/>
    <col min="12295" max="12295" width="12.140625" style="217" customWidth="1"/>
    <col min="12296" max="12544" width="8.85546875" style="217"/>
    <col min="12545" max="12545" width="47.7109375" style="217" customWidth="1"/>
    <col min="12546" max="12546" width="5.42578125" style="217" customWidth="1"/>
    <col min="12547" max="12547" width="6.7109375" style="217" customWidth="1"/>
    <col min="12548" max="12548" width="6.42578125" style="217" customWidth="1"/>
    <col min="12549" max="12549" width="13.7109375" style="217" customWidth="1"/>
    <col min="12550" max="12550" width="6" style="217" customWidth="1"/>
    <col min="12551" max="12551" width="12.140625" style="217" customWidth="1"/>
    <col min="12552" max="12800" width="8.85546875" style="217"/>
    <col min="12801" max="12801" width="47.7109375" style="217" customWidth="1"/>
    <col min="12802" max="12802" width="5.42578125" style="217" customWidth="1"/>
    <col min="12803" max="12803" width="6.7109375" style="217" customWidth="1"/>
    <col min="12804" max="12804" width="6.42578125" style="217" customWidth="1"/>
    <col min="12805" max="12805" width="13.7109375" style="217" customWidth="1"/>
    <col min="12806" max="12806" width="6" style="217" customWidth="1"/>
    <col min="12807" max="12807" width="12.140625" style="217" customWidth="1"/>
    <col min="12808" max="13056" width="8.85546875" style="217"/>
    <col min="13057" max="13057" width="47.7109375" style="217" customWidth="1"/>
    <col min="13058" max="13058" width="5.42578125" style="217" customWidth="1"/>
    <col min="13059" max="13059" width="6.7109375" style="217" customWidth="1"/>
    <col min="13060" max="13060" width="6.42578125" style="217" customWidth="1"/>
    <col min="13061" max="13061" width="13.7109375" style="217" customWidth="1"/>
    <col min="13062" max="13062" width="6" style="217" customWidth="1"/>
    <col min="13063" max="13063" width="12.140625" style="217" customWidth="1"/>
    <col min="13064" max="13312" width="8.85546875" style="217"/>
    <col min="13313" max="13313" width="47.7109375" style="217" customWidth="1"/>
    <col min="13314" max="13314" width="5.42578125" style="217" customWidth="1"/>
    <col min="13315" max="13315" width="6.7109375" style="217" customWidth="1"/>
    <col min="13316" max="13316" width="6.42578125" style="217" customWidth="1"/>
    <col min="13317" max="13317" width="13.7109375" style="217" customWidth="1"/>
    <col min="13318" max="13318" width="6" style="217" customWidth="1"/>
    <col min="13319" max="13319" width="12.140625" style="217" customWidth="1"/>
    <col min="13320" max="13568" width="8.85546875" style="217"/>
    <col min="13569" max="13569" width="47.7109375" style="217" customWidth="1"/>
    <col min="13570" max="13570" width="5.42578125" style="217" customWidth="1"/>
    <col min="13571" max="13571" width="6.7109375" style="217" customWidth="1"/>
    <col min="13572" max="13572" width="6.42578125" style="217" customWidth="1"/>
    <col min="13573" max="13573" width="13.7109375" style="217" customWidth="1"/>
    <col min="13574" max="13574" width="6" style="217" customWidth="1"/>
    <col min="13575" max="13575" width="12.140625" style="217" customWidth="1"/>
    <col min="13576" max="13824" width="8.85546875" style="217"/>
    <col min="13825" max="13825" width="47.7109375" style="217" customWidth="1"/>
    <col min="13826" max="13826" width="5.42578125" style="217" customWidth="1"/>
    <col min="13827" max="13827" width="6.7109375" style="217" customWidth="1"/>
    <col min="13828" max="13828" width="6.42578125" style="217" customWidth="1"/>
    <col min="13829" max="13829" width="13.7109375" style="217" customWidth="1"/>
    <col min="13830" max="13830" width="6" style="217" customWidth="1"/>
    <col min="13831" max="13831" width="12.140625" style="217" customWidth="1"/>
    <col min="13832" max="14080" width="8.85546875" style="217"/>
    <col min="14081" max="14081" width="47.7109375" style="217" customWidth="1"/>
    <col min="14082" max="14082" width="5.42578125" style="217" customWidth="1"/>
    <col min="14083" max="14083" width="6.7109375" style="217" customWidth="1"/>
    <col min="14084" max="14084" width="6.42578125" style="217" customWidth="1"/>
    <col min="14085" max="14085" width="13.7109375" style="217" customWidth="1"/>
    <col min="14086" max="14086" width="6" style="217" customWidth="1"/>
    <col min="14087" max="14087" width="12.140625" style="217" customWidth="1"/>
    <col min="14088" max="14336" width="8.85546875" style="217"/>
    <col min="14337" max="14337" width="47.7109375" style="217" customWidth="1"/>
    <col min="14338" max="14338" width="5.42578125" style="217" customWidth="1"/>
    <col min="14339" max="14339" width="6.7109375" style="217" customWidth="1"/>
    <col min="14340" max="14340" width="6.42578125" style="217" customWidth="1"/>
    <col min="14341" max="14341" width="13.7109375" style="217" customWidth="1"/>
    <col min="14342" max="14342" width="6" style="217" customWidth="1"/>
    <col min="14343" max="14343" width="12.140625" style="217" customWidth="1"/>
    <col min="14344" max="14592" width="8.85546875" style="217"/>
    <col min="14593" max="14593" width="47.7109375" style="217" customWidth="1"/>
    <col min="14594" max="14594" width="5.42578125" style="217" customWidth="1"/>
    <col min="14595" max="14595" width="6.7109375" style="217" customWidth="1"/>
    <col min="14596" max="14596" width="6.42578125" style="217" customWidth="1"/>
    <col min="14597" max="14597" width="13.7109375" style="217" customWidth="1"/>
    <col min="14598" max="14598" width="6" style="217" customWidth="1"/>
    <col min="14599" max="14599" width="12.140625" style="217" customWidth="1"/>
    <col min="14600" max="14848" width="8.85546875" style="217"/>
    <col min="14849" max="14849" width="47.7109375" style="217" customWidth="1"/>
    <col min="14850" max="14850" width="5.42578125" style="217" customWidth="1"/>
    <col min="14851" max="14851" width="6.7109375" style="217" customWidth="1"/>
    <col min="14852" max="14852" width="6.42578125" style="217" customWidth="1"/>
    <col min="14853" max="14853" width="13.7109375" style="217" customWidth="1"/>
    <col min="14854" max="14854" width="6" style="217" customWidth="1"/>
    <col min="14855" max="14855" width="12.140625" style="217" customWidth="1"/>
    <col min="14856" max="15104" width="8.85546875" style="217"/>
    <col min="15105" max="15105" width="47.7109375" style="217" customWidth="1"/>
    <col min="15106" max="15106" width="5.42578125" style="217" customWidth="1"/>
    <col min="15107" max="15107" width="6.7109375" style="217" customWidth="1"/>
    <col min="15108" max="15108" width="6.42578125" style="217" customWidth="1"/>
    <col min="15109" max="15109" width="13.7109375" style="217" customWidth="1"/>
    <col min="15110" max="15110" width="6" style="217" customWidth="1"/>
    <col min="15111" max="15111" width="12.140625" style="217" customWidth="1"/>
    <col min="15112" max="15360" width="8.85546875" style="217"/>
    <col min="15361" max="15361" width="47.7109375" style="217" customWidth="1"/>
    <col min="15362" max="15362" width="5.42578125" style="217" customWidth="1"/>
    <col min="15363" max="15363" width="6.7109375" style="217" customWidth="1"/>
    <col min="15364" max="15364" width="6.42578125" style="217" customWidth="1"/>
    <col min="15365" max="15365" width="13.7109375" style="217" customWidth="1"/>
    <col min="15366" max="15366" width="6" style="217" customWidth="1"/>
    <col min="15367" max="15367" width="12.140625" style="217" customWidth="1"/>
    <col min="15368" max="15616" width="8.85546875" style="217"/>
    <col min="15617" max="15617" width="47.7109375" style="217" customWidth="1"/>
    <col min="15618" max="15618" width="5.42578125" style="217" customWidth="1"/>
    <col min="15619" max="15619" width="6.7109375" style="217" customWidth="1"/>
    <col min="15620" max="15620" width="6.42578125" style="217" customWidth="1"/>
    <col min="15621" max="15621" width="13.7109375" style="217" customWidth="1"/>
    <col min="15622" max="15622" width="6" style="217" customWidth="1"/>
    <col min="15623" max="15623" width="12.140625" style="217" customWidth="1"/>
    <col min="15624" max="15872" width="8.85546875" style="217"/>
    <col min="15873" max="15873" width="47.7109375" style="217" customWidth="1"/>
    <col min="15874" max="15874" width="5.42578125" style="217" customWidth="1"/>
    <col min="15875" max="15875" width="6.7109375" style="217" customWidth="1"/>
    <col min="15876" max="15876" width="6.42578125" style="217" customWidth="1"/>
    <col min="15877" max="15877" width="13.7109375" style="217" customWidth="1"/>
    <col min="15878" max="15878" width="6" style="217" customWidth="1"/>
    <col min="15879" max="15879" width="12.140625" style="217" customWidth="1"/>
    <col min="15880" max="16128" width="8.85546875" style="217"/>
    <col min="16129" max="16129" width="47.7109375" style="217" customWidth="1"/>
    <col min="16130" max="16130" width="5.42578125" style="217" customWidth="1"/>
    <col min="16131" max="16131" width="6.7109375" style="217" customWidth="1"/>
    <col min="16132" max="16132" width="6.42578125" style="217" customWidth="1"/>
    <col min="16133" max="16133" width="13.7109375" style="217" customWidth="1"/>
    <col min="16134" max="16134" width="6" style="217" customWidth="1"/>
    <col min="16135" max="16135" width="12.140625" style="217" customWidth="1"/>
    <col min="16136" max="16384" width="8.85546875" style="217"/>
  </cols>
  <sheetData>
    <row r="1" spans="1:7" s="2" customFormat="1" ht="15" x14ac:dyDescent="0.25">
      <c r="A1" s="356" t="s">
        <v>538</v>
      </c>
      <c r="B1" s="356"/>
      <c r="C1" s="356"/>
      <c r="D1" s="358"/>
      <c r="E1" s="358"/>
      <c r="F1" s="358"/>
      <c r="G1" s="367"/>
    </row>
    <row r="2" spans="1:7" s="2" customFormat="1" ht="15" x14ac:dyDescent="0.25">
      <c r="A2" s="356" t="s">
        <v>1</v>
      </c>
      <c r="B2" s="356"/>
      <c r="C2" s="356"/>
      <c r="D2" s="358"/>
      <c r="E2" s="358"/>
      <c r="F2" s="358"/>
      <c r="G2" s="367"/>
    </row>
    <row r="3" spans="1:7" s="2" customFormat="1" ht="15" x14ac:dyDescent="0.25">
      <c r="A3" s="352" t="s">
        <v>620</v>
      </c>
      <c r="B3" s="359"/>
      <c r="C3" s="359"/>
      <c r="D3" s="359"/>
      <c r="E3" s="359"/>
      <c r="F3" s="359"/>
      <c r="G3" s="367"/>
    </row>
    <row r="4" spans="1:7" s="213" customFormat="1" ht="28.15" customHeight="1" x14ac:dyDescent="0.25">
      <c r="A4" s="368" t="s">
        <v>539</v>
      </c>
      <c r="B4" s="368"/>
      <c r="C4" s="368"/>
      <c r="D4" s="368"/>
      <c r="E4" s="368"/>
      <c r="F4" s="368"/>
      <c r="G4" s="368"/>
    </row>
    <row r="5" spans="1:7" s="213" customFormat="1" ht="18.75" customHeight="1" x14ac:dyDescent="0.25">
      <c r="A5" s="369" t="s">
        <v>540</v>
      </c>
      <c r="B5" s="369"/>
      <c r="C5" s="369"/>
      <c r="D5" s="369"/>
      <c r="E5" s="369"/>
      <c r="F5" s="369"/>
      <c r="G5" s="369"/>
    </row>
    <row r="6" spans="1:7" ht="16.5" customHeight="1" x14ac:dyDescent="0.2">
      <c r="A6" s="214"/>
      <c r="B6" s="215"/>
      <c r="C6" s="215"/>
      <c r="D6" s="215"/>
      <c r="E6" s="215"/>
      <c r="F6" s="215"/>
      <c r="G6" s="216" t="s">
        <v>2</v>
      </c>
    </row>
    <row r="7" spans="1:7" ht="12.75" customHeight="1" x14ac:dyDescent="0.2">
      <c r="A7" s="370" t="s">
        <v>541</v>
      </c>
      <c r="B7" s="372" t="s">
        <v>542</v>
      </c>
      <c r="C7" s="373"/>
      <c r="D7" s="373"/>
      <c r="E7" s="373"/>
      <c r="F7" s="374"/>
      <c r="G7" s="375" t="s">
        <v>252</v>
      </c>
    </row>
    <row r="8" spans="1:7" x14ac:dyDescent="0.2">
      <c r="A8" s="371"/>
      <c r="B8" s="218" t="s">
        <v>543</v>
      </c>
      <c r="C8" s="219" t="s">
        <v>248</v>
      </c>
      <c r="D8" s="219" t="s">
        <v>544</v>
      </c>
      <c r="E8" s="220" t="s">
        <v>250</v>
      </c>
      <c r="F8" s="220" t="s">
        <v>251</v>
      </c>
      <c r="G8" s="376"/>
    </row>
    <row r="9" spans="1:7" x14ac:dyDescent="0.2">
      <c r="A9" s="218">
        <v>1</v>
      </c>
      <c r="B9" s="218">
        <v>2</v>
      </c>
      <c r="C9" s="219" t="s">
        <v>254</v>
      </c>
      <c r="D9" s="219" t="s">
        <v>255</v>
      </c>
      <c r="E9" s="220">
        <v>5</v>
      </c>
      <c r="F9" s="220">
        <v>6</v>
      </c>
      <c r="G9" s="221">
        <v>7</v>
      </c>
    </row>
    <row r="10" spans="1:7" s="227" customFormat="1" ht="21.75" customHeight="1" x14ac:dyDescent="0.25">
      <c r="A10" s="222" t="s">
        <v>545</v>
      </c>
      <c r="B10" s="223">
        <v>510</v>
      </c>
      <c r="C10" s="224"/>
      <c r="D10" s="224"/>
      <c r="E10" s="225"/>
      <c r="F10" s="225"/>
      <c r="G10" s="226">
        <f>SUM(G11)</f>
        <v>6083.3700000000008</v>
      </c>
    </row>
    <row r="11" spans="1:7" ht="15.75" x14ac:dyDescent="0.25">
      <c r="A11" s="228" t="s">
        <v>257</v>
      </c>
      <c r="B11" s="229">
        <v>510</v>
      </c>
      <c r="C11" s="230" t="s">
        <v>258</v>
      </c>
      <c r="D11" s="230"/>
      <c r="E11" s="230"/>
      <c r="F11" s="230"/>
      <c r="G11" s="231">
        <f>SUM(G12+G16)</f>
        <v>6083.3700000000008</v>
      </c>
    </row>
    <row r="12" spans="1:7" s="236" customFormat="1" ht="27.75" customHeight="1" x14ac:dyDescent="0.25">
      <c r="A12" s="232" t="s">
        <v>546</v>
      </c>
      <c r="B12" s="233" t="s">
        <v>547</v>
      </c>
      <c r="C12" s="234" t="s">
        <v>258</v>
      </c>
      <c r="D12" s="234" t="s">
        <v>260</v>
      </c>
      <c r="E12" s="234"/>
      <c r="F12" s="234"/>
      <c r="G12" s="235">
        <f>SUM(G15)</f>
        <v>1752.5</v>
      </c>
    </row>
    <row r="13" spans="1:7" s="241" customFormat="1" ht="25.15" customHeight="1" x14ac:dyDescent="0.25">
      <c r="A13" s="237" t="s">
        <v>261</v>
      </c>
      <c r="B13" s="238" t="s">
        <v>547</v>
      </c>
      <c r="C13" s="239" t="s">
        <v>258</v>
      </c>
      <c r="D13" s="239" t="s">
        <v>260</v>
      </c>
      <c r="E13" s="239" t="s">
        <v>262</v>
      </c>
      <c r="F13" s="239"/>
      <c r="G13" s="240">
        <f>SUM(G15)</f>
        <v>1752.5</v>
      </c>
    </row>
    <row r="14" spans="1:7" s="246" customFormat="1" ht="25.5" customHeight="1" x14ac:dyDescent="0.25">
      <c r="A14" s="242" t="s">
        <v>263</v>
      </c>
      <c r="B14" s="243" t="s">
        <v>547</v>
      </c>
      <c r="C14" s="244" t="s">
        <v>258</v>
      </c>
      <c r="D14" s="244" t="s">
        <v>260</v>
      </c>
      <c r="E14" s="244" t="s">
        <v>262</v>
      </c>
      <c r="F14" s="244"/>
      <c r="G14" s="245">
        <f>SUM(G15)</f>
        <v>1752.5</v>
      </c>
    </row>
    <row r="15" spans="1:7" ht="50.45" customHeight="1" x14ac:dyDescent="0.2">
      <c r="A15" s="247" t="s">
        <v>548</v>
      </c>
      <c r="B15" s="248" t="s">
        <v>547</v>
      </c>
      <c r="C15" s="249" t="s">
        <v>258</v>
      </c>
      <c r="D15" s="249" t="s">
        <v>260</v>
      </c>
      <c r="E15" s="249" t="s">
        <v>262</v>
      </c>
      <c r="F15" s="249" t="s">
        <v>265</v>
      </c>
      <c r="G15" s="250">
        <v>1752.5</v>
      </c>
    </row>
    <row r="16" spans="1:7" s="246" customFormat="1" ht="15.95" customHeight="1" x14ac:dyDescent="0.2">
      <c r="A16" s="251" t="s">
        <v>545</v>
      </c>
      <c r="B16" s="233" t="s">
        <v>547</v>
      </c>
      <c r="C16" s="234" t="s">
        <v>258</v>
      </c>
      <c r="D16" s="234" t="s">
        <v>267</v>
      </c>
      <c r="E16" s="234"/>
      <c r="F16" s="234"/>
      <c r="G16" s="235">
        <f>SUM(G17)</f>
        <v>4330.8700000000008</v>
      </c>
    </row>
    <row r="17" spans="1:7" ht="26.45" customHeight="1" x14ac:dyDescent="0.25">
      <c r="A17" s="237" t="s">
        <v>261</v>
      </c>
      <c r="B17" s="252" t="s">
        <v>547</v>
      </c>
      <c r="C17" s="239" t="s">
        <v>258</v>
      </c>
      <c r="D17" s="239" t="s">
        <v>267</v>
      </c>
      <c r="E17" s="239" t="s">
        <v>268</v>
      </c>
      <c r="F17" s="239"/>
      <c r="G17" s="240">
        <f>SUM(G18)</f>
        <v>4330.8700000000008</v>
      </c>
    </row>
    <row r="18" spans="1:7" s="254" customFormat="1" ht="15.75" customHeight="1" x14ac:dyDescent="0.2">
      <c r="A18" s="247" t="s">
        <v>269</v>
      </c>
      <c r="B18" s="253" t="s">
        <v>547</v>
      </c>
      <c r="C18" s="249" t="s">
        <v>258</v>
      </c>
      <c r="D18" s="249" t="s">
        <v>267</v>
      </c>
      <c r="E18" s="249" t="s">
        <v>268</v>
      </c>
      <c r="F18" s="249"/>
      <c r="G18" s="250">
        <f>SUM(G19+G20+G21)</f>
        <v>4330.8700000000008</v>
      </c>
    </row>
    <row r="19" spans="1:7" ht="51" customHeight="1" x14ac:dyDescent="0.2">
      <c r="A19" s="242" t="s">
        <v>548</v>
      </c>
      <c r="B19" s="255" t="s">
        <v>547</v>
      </c>
      <c r="C19" s="244" t="s">
        <v>258</v>
      </c>
      <c r="D19" s="244" t="s">
        <v>267</v>
      </c>
      <c r="E19" s="244" t="s">
        <v>268</v>
      </c>
      <c r="F19" s="244" t="s">
        <v>265</v>
      </c>
      <c r="G19" s="245">
        <v>3828.13</v>
      </c>
    </row>
    <row r="20" spans="1:7" s="256" customFormat="1" ht="25.5" customHeight="1" x14ac:dyDescent="0.25">
      <c r="A20" s="242" t="s">
        <v>549</v>
      </c>
      <c r="B20" s="255" t="s">
        <v>547</v>
      </c>
      <c r="C20" s="244" t="s">
        <v>258</v>
      </c>
      <c r="D20" s="244" t="s">
        <v>267</v>
      </c>
      <c r="E20" s="244" t="s">
        <v>268</v>
      </c>
      <c r="F20" s="244" t="s">
        <v>271</v>
      </c>
      <c r="G20" s="245">
        <v>502.68</v>
      </c>
    </row>
    <row r="21" spans="1:7" s="256" customFormat="1" ht="16.899999999999999" customHeight="1" x14ac:dyDescent="0.25">
      <c r="A21" s="242" t="s">
        <v>272</v>
      </c>
      <c r="B21" s="255" t="s">
        <v>547</v>
      </c>
      <c r="C21" s="255" t="s">
        <v>258</v>
      </c>
      <c r="D21" s="255" t="s">
        <v>267</v>
      </c>
      <c r="E21" s="244" t="s">
        <v>268</v>
      </c>
      <c r="F21" s="255" t="s">
        <v>273</v>
      </c>
      <c r="G21" s="245">
        <v>0.06</v>
      </c>
    </row>
    <row r="22" spans="1:7" ht="15.95" customHeight="1" x14ac:dyDescent="0.2">
      <c r="A22" s="257" t="s">
        <v>550</v>
      </c>
      <c r="B22" s="230" t="s">
        <v>547</v>
      </c>
      <c r="C22" s="249"/>
      <c r="D22" s="249"/>
      <c r="E22" s="249"/>
      <c r="F22" s="249"/>
      <c r="G22" s="231">
        <f>SUM(G23+G80+G103+G166+G173+G219++G237+G255+G264+G270+G72)</f>
        <v>1088470.3700000003</v>
      </c>
    </row>
    <row r="23" spans="1:7" s="227" customFormat="1" ht="15.95" customHeight="1" x14ac:dyDescent="0.25">
      <c r="A23" s="258" t="s">
        <v>257</v>
      </c>
      <c r="B23" s="230" t="s">
        <v>547</v>
      </c>
      <c r="C23" s="259" t="s">
        <v>258</v>
      </c>
      <c r="D23" s="260"/>
      <c r="E23" s="260"/>
      <c r="F23" s="260"/>
      <c r="G23" s="231">
        <f>SUM(G24+G34+G38)</f>
        <v>80831.88</v>
      </c>
    </row>
    <row r="24" spans="1:7" s="254" customFormat="1" ht="16.5" customHeight="1" x14ac:dyDescent="0.2">
      <c r="A24" s="232" t="s">
        <v>551</v>
      </c>
      <c r="B24" s="233" t="s">
        <v>547</v>
      </c>
      <c r="C24" s="234" t="s">
        <v>258</v>
      </c>
      <c r="D24" s="234" t="s">
        <v>275</v>
      </c>
      <c r="E24" s="234"/>
      <c r="F24" s="234"/>
      <c r="G24" s="261">
        <f>SUM(G25)</f>
        <v>67071.88</v>
      </c>
    </row>
    <row r="25" spans="1:7" s="262" customFormat="1" ht="25.9" customHeight="1" x14ac:dyDescent="0.25">
      <c r="A25" s="237" t="s">
        <v>261</v>
      </c>
      <c r="B25" s="238" t="s">
        <v>547</v>
      </c>
      <c r="C25" s="239" t="s">
        <v>258</v>
      </c>
      <c r="D25" s="239" t="s">
        <v>275</v>
      </c>
      <c r="E25" s="239"/>
      <c r="F25" s="239"/>
      <c r="G25" s="240">
        <f>SUM(G26+G28+G32)</f>
        <v>67071.88</v>
      </c>
    </row>
    <row r="26" spans="1:7" ht="15.95" customHeight="1" x14ac:dyDescent="0.2">
      <c r="A26" s="242" t="s">
        <v>269</v>
      </c>
      <c r="B26" s="255" t="s">
        <v>547</v>
      </c>
      <c r="C26" s="244" t="s">
        <v>258</v>
      </c>
      <c r="D26" s="244" t="s">
        <v>275</v>
      </c>
      <c r="E26" s="244"/>
      <c r="F26" s="244"/>
      <c r="G26" s="245">
        <f>SUM(G27)</f>
        <v>7901.99</v>
      </c>
    </row>
    <row r="27" spans="1:7" ht="51.6" customHeight="1" x14ac:dyDescent="0.2">
      <c r="A27" s="242" t="s">
        <v>548</v>
      </c>
      <c r="B27" s="248" t="s">
        <v>547</v>
      </c>
      <c r="C27" s="244" t="s">
        <v>258</v>
      </c>
      <c r="D27" s="244" t="s">
        <v>275</v>
      </c>
      <c r="E27" s="244" t="s">
        <v>279</v>
      </c>
      <c r="F27" s="244" t="s">
        <v>265</v>
      </c>
      <c r="G27" s="245">
        <v>7901.99</v>
      </c>
    </row>
    <row r="28" spans="1:7" ht="15.95" customHeight="1" x14ac:dyDescent="0.2">
      <c r="A28" s="242" t="s">
        <v>269</v>
      </c>
      <c r="B28" s="255" t="s">
        <v>547</v>
      </c>
      <c r="C28" s="244" t="s">
        <v>258</v>
      </c>
      <c r="D28" s="244" t="s">
        <v>275</v>
      </c>
      <c r="E28" s="244"/>
      <c r="F28" s="244"/>
      <c r="G28" s="245">
        <f>SUM(G29+G30+G31)</f>
        <v>56782.9</v>
      </c>
    </row>
    <row r="29" spans="1:7" ht="51" customHeight="1" x14ac:dyDescent="0.2">
      <c r="A29" s="242" t="s">
        <v>548</v>
      </c>
      <c r="B29" s="248" t="s">
        <v>547</v>
      </c>
      <c r="C29" s="244" t="s">
        <v>258</v>
      </c>
      <c r="D29" s="244" t="s">
        <v>275</v>
      </c>
      <c r="E29" s="244" t="s">
        <v>268</v>
      </c>
      <c r="F29" s="244" t="s">
        <v>265</v>
      </c>
      <c r="G29" s="245">
        <v>51020.98</v>
      </c>
    </row>
    <row r="30" spans="1:7" ht="24" customHeight="1" x14ac:dyDescent="0.2">
      <c r="A30" s="242" t="s">
        <v>549</v>
      </c>
      <c r="B30" s="255" t="s">
        <v>547</v>
      </c>
      <c r="C30" s="244" t="s">
        <v>258</v>
      </c>
      <c r="D30" s="244" t="s">
        <v>275</v>
      </c>
      <c r="E30" s="244" t="s">
        <v>268</v>
      </c>
      <c r="F30" s="244" t="s">
        <v>271</v>
      </c>
      <c r="G30" s="245">
        <v>5757.04</v>
      </c>
    </row>
    <row r="31" spans="1:7" s="263" customFormat="1" ht="15.95" customHeight="1" x14ac:dyDescent="0.25">
      <c r="A31" s="242" t="s">
        <v>272</v>
      </c>
      <c r="B31" s="255" t="s">
        <v>547</v>
      </c>
      <c r="C31" s="255" t="s">
        <v>258</v>
      </c>
      <c r="D31" s="255" t="s">
        <v>275</v>
      </c>
      <c r="E31" s="244" t="s">
        <v>268</v>
      </c>
      <c r="F31" s="255" t="s">
        <v>273</v>
      </c>
      <c r="G31" s="245">
        <v>4.88</v>
      </c>
    </row>
    <row r="32" spans="1:7" s="264" customFormat="1" ht="27" customHeight="1" x14ac:dyDescent="0.25">
      <c r="A32" s="237" t="s">
        <v>276</v>
      </c>
      <c r="B32" s="252" t="s">
        <v>547</v>
      </c>
      <c r="C32" s="252" t="s">
        <v>258</v>
      </c>
      <c r="D32" s="252" t="s">
        <v>275</v>
      </c>
      <c r="E32" s="252" t="s">
        <v>277</v>
      </c>
      <c r="F32" s="252"/>
      <c r="G32" s="240">
        <f>SUM(G33)</f>
        <v>2386.9899999999998</v>
      </c>
    </row>
    <row r="33" spans="1:7" ht="51" customHeight="1" x14ac:dyDescent="0.2">
      <c r="A33" s="242" t="s">
        <v>548</v>
      </c>
      <c r="B33" s="248" t="s">
        <v>547</v>
      </c>
      <c r="C33" s="249" t="s">
        <v>258</v>
      </c>
      <c r="D33" s="249" t="s">
        <v>275</v>
      </c>
      <c r="E33" s="265" t="s">
        <v>277</v>
      </c>
      <c r="F33" s="249" t="s">
        <v>265</v>
      </c>
      <c r="G33" s="245">
        <v>2386.9899999999998</v>
      </c>
    </row>
    <row r="34" spans="1:7" ht="17.45" customHeight="1" x14ac:dyDescent="0.25">
      <c r="A34" s="258" t="s">
        <v>280</v>
      </c>
      <c r="B34" s="266" t="s">
        <v>547</v>
      </c>
      <c r="C34" s="230" t="s">
        <v>258</v>
      </c>
      <c r="D34" s="230" t="s">
        <v>281</v>
      </c>
      <c r="E34" s="230"/>
      <c r="F34" s="230"/>
      <c r="G34" s="231">
        <f>SUM(G35)</f>
        <v>0</v>
      </c>
    </row>
    <row r="35" spans="1:7" ht="18.75" customHeight="1" x14ac:dyDescent="0.25">
      <c r="A35" s="267" t="s">
        <v>280</v>
      </c>
      <c r="B35" s="234" t="s">
        <v>547</v>
      </c>
      <c r="C35" s="252" t="s">
        <v>258</v>
      </c>
      <c r="D35" s="252" t="s">
        <v>281</v>
      </c>
      <c r="E35" s="252" t="s">
        <v>552</v>
      </c>
      <c r="F35" s="252"/>
      <c r="G35" s="240">
        <f>SUM(G36)</f>
        <v>0</v>
      </c>
    </row>
    <row r="36" spans="1:7" ht="24" customHeight="1" x14ac:dyDescent="0.2">
      <c r="A36" s="242" t="s">
        <v>283</v>
      </c>
      <c r="B36" s="244" t="s">
        <v>547</v>
      </c>
      <c r="C36" s="255" t="s">
        <v>258</v>
      </c>
      <c r="D36" s="255" t="s">
        <v>281</v>
      </c>
      <c r="E36" s="255" t="s">
        <v>282</v>
      </c>
      <c r="F36" s="255"/>
      <c r="G36" s="245">
        <f>SUM(G37)</f>
        <v>0</v>
      </c>
    </row>
    <row r="37" spans="1:7" ht="15" customHeight="1" x14ac:dyDescent="0.2">
      <c r="A37" s="247" t="s">
        <v>272</v>
      </c>
      <c r="B37" s="268" t="s">
        <v>547</v>
      </c>
      <c r="C37" s="265" t="s">
        <v>258</v>
      </c>
      <c r="D37" s="265" t="s">
        <v>281</v>
      </c>
      <c r="E37" s="265" t="s">
        <v>552</v>
      </c>
      <c r="F37" s="265" t="s">
        <v>273</v>
      </c>
      <c r="G37" s="250">
        <v>0</v>
      </c>
    </row>
    <row r="38" spans="1:7" ht="18" customHeight="1" x14ac:dyDescent="0.2">
      <c r="A38" s="258" t="s">
        <v>284</v>
      </c>
      <c r="B38" s="234" t="s">
        <v>547</v>
      </c>
      <c r="C38" s="230" t="s">
        <v>258</v>
      </c>
      <c r="D38" s="230" t="s">
        <v>285</v>
      </c>
      <c r="E38" s="230"/>
      <c r="F38" s="230"/>
      <c r="G38" s="231">
        <f>SUM(G39+G50+G55+G43)</f>
        <v>13759.999999999998</v>
      </c>
    </row>
    <row r="39" spans="1:7" s="241" customFormat="1" ht="25.9" customHeight="1" x14ac:dyDescent="0.25">
      <c r="A39" s="237" t="s">
        <v>261</v>
      </c>
      <c r="B39" s="238" t="s">
        <v>547</v>
      </c>
      <c r="C39" s="239" t="s">
        <v>258</v>
      </c>
      <c r="D39" s="239" t="s">
        <v>285</v>
      </c>
      <c r="E39" s="239" t="s">
        <v>286</v>
      </c>
      <c r="F39" s="239"/>
      <c r="G39" s="240">
        <f>SUM(G40)</f>
        <v>1563.6999999999998</v>
      </c>
    </row>
    <row r="40" spans="1:7" ht="25.9" customHeight="1" x14ac:dyDescent="0.2">
      <c r="A40" s="247" t="s">
        <v>287</v>
      </c>
      <c r="B40" s="248" t="s">
        <v>547</v>
      </c>
      <c r="C40" s="249" t="s">
        <v>288</v>
      </c>
      <c r="D40" s="249" t="s">
        <v>285</v>
      </c>
      <c r="E40" s="249" t="s">
        <v>286</v>
      </c>
      <c r="F40" s="249"/>
      <c r="G40" s="250">
        <f>SUM(G41+G42)</f>
        <v>1563.6999999999998</v>
      </c>
    </row>
    <row r="41" spans="1:7" s="269" customFormat="1" ht="50.45" customHeight="1" x14ac:dyDescent="0.2">
      <c r="A41" s="242" t="s">
        <v>548</v>
      </c>
      <c r="B41" s="255" t="s">
        <v>547</v>
      </c>
      <c r="C41" s="244" t="s">
        <v>258</v>
      </c>
      <c r="D41" s="244" t="s">
        <v>285</v>
      </c>
      <c r="E41" s="244" t="s">
        <v>286</v>
      </c>
      <c r="F41" s="244" t="s">
        <v>265</v>
      </c>
      <c r="G41" s="245">
        <v>1358.85</v>
      </c>
    </row>
    <row r="42" spans="1:7" s="246" customFormat="1" ht="24.75" customHeight="1" x14ac:dyDescent="0.2">
      <c r="A42" s="242" t="s">
        <v>549</v>
      </c>
      <c r="B42" s="255" t="s">
        <v>547</v>
      </c>
      <c r="C42" s="244" t="s">
        <v>258</v>
      </c>
      <c r="D42" s="244" t="s">
        <v>285</v>
      </c>
      <c r="E42" s="244" t="s">
        <v>286</v>
      </c>
      <c r="F42" s="244" t="s">
        <v>271</v>
      </c>
      <c r="G42" s="245">
        <v>204.85</v>
      </c>
    </row>
    <row r="43" spans="1:7" s="246" customFormat="1" ht="24.75" customHeight="1" x14ac:dyDescent="0.25">
      <c r="A43" s="237" t="s">
        <v>289</v>
      </c>
      <c r="B43" s="252" t="s">
        <v>547</v>
      </c>
      <c r="C43" s="252" t="s">
        <v>258</v>
      </c>
      <c r="D43" s="252" t="s">
        <v>285</v>
      </c>
      <c r="E43" s="252" t="s">
        <v>290</v>
      </c>
      <c r="F43" s="252"/>
      <c r="G43" s="240">
        <f>SUM(G44+G48)</f>
        <v>768.22</v>
      </c>
    </row>
    <row r="44" spans="1:7" ht="37.5" customHeight="1" x14ac:dyDescent="0.2">
      <c r="A44" s="270" t="s">
        <v>291</v>
      </c>
      <c r="B44" s="248" t="s">
        <v>547</v>
      </c>
      <c r="C44" s="255" t="s">
        <v>258</v>
      </c>
      <c r="D44" s="255" t="s">
        <v>285</v>
      </c>
      <c r="E44" s="255" t="s">
        <v>290</v>
      </c>
      <c r="F44" s="255"/>
      <c r="G44" s="245">
        <f>SUM(G45+G47+G46)</f>
        <v>768</v>
      </c>
    </row>
    <row r="45" spans="1:7" s="264" customFormat="1" ht="51" customHeight="1" x14ac:dyDescent="0.2">
      <c r="A45" s="247" t="s">
        <v>548</v>
      </c>
      <c r="B45" s="265" t="s">
        <v>547</v>
      </c>
      <c r="C45" s="249" t="s">
        <v>258</v>
      </c>
      <c r="D45" s="249" t="s">
        <v>285</v>
      </c>
      <c r="E45" s="265" t="s">
        <v>290</v>
      </c>
      <c r="F45" s="249" t="s">
        <v>265</v>
      </c>
      <c r="G45" s="250">
        <v>562.92999999999995</v>
      </c>
    </row>
    <row r="46" spans="1:7" s="254" customFormat="1" ht="51.75" customHeight="1" x14ac:dyDescent="0.2">
      <c r="A46" s="247" t="s">
        <v>548</v>
      </c>
      <c r="B46" s="265" t="s">
        <v>547</v>
      </c>
      <c r="C46" s="249" t="s">
        <v>258</v>
      </c>
      <c r="D46" s="249" t="s">
        <v>285</v>
      </c>
      <c r="E46" s="249" t="s">
        <v>292</v>
      </c>
      <c r="F46" s="249" t="s">
        <v>265</v>
      </c>
      <c r="G46" s="250">
        <v>177.48</v>
      </c>
    </row>
    <row r="47" spans="1:7" s="271" customFormat="1" ht="27" customHeight="1" x14ac:dyDescent="0.2">
      <c r="A47" s="247" t="s">
        <v>549</v>
      </c>
      <c r="B47" s="265" t="s">
        <v>547</v>
      </c>
      <c r="C47" s="249" t="s">
        <v>258</v>
      </c>
      <c r="D47" s="249" t="s">
        <v>285</v>
      </c>
      <c r="E47" s="265" t="s">
        <v>290</v>
      </c>
      <c r="F47" s="249" t="s">
        <v>271</v>
      </c>
      <c r="G47" s="250">
        <v>27.59</v>
      </c>
    </row>
    <row r="48" spans="1:7" s="262" customFormat="1" ht="51.6" customHeight="1" x14ac:dyDescent="0.25">
      <c r="A48" s="242" t="s">
        <v>293</v>
      </c>
      <c r="B48" s="255" t="s">
        <v>547</v>
      </c>
      <c r="C48" s="244" t="s">
        <v>258</v>
      </c>
      <c r="D48" s="244" t="s">
        <v>285</v>
      </c>
      <c r="E48" s="244" t="s">
        <v>294</v>
      </c>
      <c r="F48" s="244"/>
      <c r="G48" s="245">
        <f>SUM(G49)</f>
        <v>0.22</v>
      </c>
    </row>
    <row r="49" spans="1:7" s="254" customFormat="1" ht="52.5" customHeight="1" x14ac:dyDescent="0.2">
      <c r="A49" s="247" t="s">
        <v>548</v>
      </c>
      <c r="B49" s="265" t="s">
        <v>547</v>
      </c>
      <c r="C49" s="249" t="s">
        <v>258</v>
      </c>
      <c r="D49" s="249" t="s">
        <v>285</v>
      </c>
      <c r="E49" s="249" t="s">
        <v>294</v>
      </c>
      <c r="F49" s="249" t="s">
        <v>265</v>
      </c>
      <c r="G49" s="250">
        <v>0.22</v>
      </c>
    </row>
    <row r="50" spans="1:7" ht="25.5" customHeight="1" x14ac:dyDescent="0.25">
      <c r="A50" s="237" t="s">
        <v>553</v>
      </c>
      <c r="B50" s="252" t="s">
        <v>547</v>
      </c>
      <c r="C50" s="239" t="s">
        <v>258</v>
      </c>
      <c r="D50" s="239" t="s">
        <v>285</v>
      </c>
      <c r="E50" s="239"/>
      <c r="F50" s="239"/>
      <c r="G50" s="240">
        <f>SUM(G51)</f>
        <v>1356.3</v>
      </c>
    </row>
    <row r="51" spans="1:7" s="269" customFormat="1" ht="15.95" customHeight="1" x14ac:dyDescent="0.2">
      <c r="A51" s="272" t="s">
        <v>297</v>
      </c>
      <c r="B51" s="248" t="s">
        <v>547</v>
      </c>
      <c r="C51" s="249" t="s">
        <v>258</v>
      </c>
      <c r="D51" s="249" t="s">
        <v>285</v>
      </c>
      <c r="E51" s="249" t="s">
        <v>296</v>
      </c>
      <c r="F51" s="249"/>
      <c r="G51" s="250">
        <f>SUM(G52+G54+G53)</f>
        <v>1356.3</v>
      </c>
    </row>
    <row r="52" spans="1:7" s="273" customFormat="1" ht="26.25" customHeight="1" x14ac:dyDescent="0.25">
      <c r="A52" s="242" t="s">
        <v>549</v>
      </c>
      <c r="B52" s="255" t="s">
        <v>547</v>
      </c>
      <c r="C52" s="244" t="s">
        <v>258</v>
      </c>
      <c r="D52" s="244" t="s">
        <v>285</v>
      </c>
      <c r="E52" s="244" t="s">
        <v>298</v>
      </c>
      <c r="F52" s="244" t="s">
        <v>271</v>
      </c>
      <c r="G52" s="245">
        <v>860.42</v>
      </c>
    </row>
    <row r="53" spans="1:7" s="273" customFormat="1" ht="21" customHeight="1" x14ac:dyDescent="0.25">
      <c r="A53" s="242" t="s">
        <v>272</v>
      </c>
      <c r="B53" s="255" t="s">
        <v>547</v>
      </c>
      <c r="C53" s="244" t="s">
        <v>258</v>
      </c>
      <c r="D53" s="244" t="s">
        <v>285</v>
      </c>
      <c r="E53" s="244" t="s">
        <v>298</v>
      </c>
      <c r="F53" s="244" t="s">
        <v>273</v>
      </c>
      <c r="G53" s="245">
        <v>101.22</v>
      </c>
    </row>
    <row r="54" spans="1:7" s="273" customFormat="1" ht="18" customHeight="1" x14ac:dyDescent="0.25">
      <c r="A54" s="242" t="s">
        <v>272</v>
      </c>
      <c r="B54" s="255" t="s">
        <v>547</v>
      </c>
      <c r="C54" s="244" t="s">
        <v>258</v>
      </c>
      <c r="D54" s="244" t="s">
        <v>285</v>
      </c>
      <c r="E54" s="244" t="s">
        <v>299</v>
      </c>
      <c r="F54" s="244" t="s">
        <v>273</v>
      </c>
      <c r="G54" s="245">
        <v>394.66</v>
      </c>
    </row>
    <row r="55" spans="1:7" ht="20.25" customHeight="1" x14ac:dyDescent="0.25">
      <c r="A55" s="237" t="s">
        <v>303</v>
      </c>
      <c r="B55" s="252" t="s">
        <v>547</v>
      </c>
      <c r="C55" s="252" t="s">
        <v>258</v>
      </c>
      <c r="D55" s="252" t="s">
        <v>285</v>
      </c>
      <c r="E55" s="252" t="s">
        <v>304</v>
      </c>
      <c r="F55" s="239"/>
      <c r="G55" s="240">
        <f>SUM(G56+G65+G58+G60)</f>
        <v>10071.779999999999</v>
      </c>
    </row>
    <row r="56" spans="1:7" ht="37.15" customHeight="1" x14ac:dyDescent="0.2">
      <c r="A56" s="247" t="s">
        <v>305</v>
      </c>
      <c r="B56" s="248" t="s">
        <v>547</v>
      </c>
      <c r="C56" s="265" t="s">
        <v>258</v>
      </c>
      <c r="D56" s="265" t="s">
        <v>285</v>
      </c>
      <c r="E56" s="265" t="s">
        <v>554</v>
      </c>
      <c r="F56" s="265"/>
      <c r="G56" s="250">
        <f>SUM(G57)</f>
        <v>195.85</v>
      </c>
    </row>
    <row r="57" spans="1:7" ht="25.5" customHeight="1" x14ac:dyDescent="0.2">
      <c r="A57" s="242" t="s">
        <v>549</v>
      </c>
      <c r="B57" s="248" t="s">
        <v>547</v>
      </c>
      <c r="C57" s="255" t="s">
        <v>258</v>
      </c>
      <c r="D57" s="255" t="s">
        <v>285</v>
      </c>
      <c r="E57" s="255" t="s">
        <v>554</v>
      </c>
      <c r="F57" s="255" t="s">
        <v>271</v>
      </c>
      <c r="G57" s="245">
        <v>195.85</v>
      </c>
    </row>
    <row r="58" spans="1:7" ht="38.25" customHeight="1" x14ac:dyDescent="0.2">
      <c r="A58" s="274" t="s">
        <v>307</v>
      </c>
      <c r="B58" s="265" t="s">
        <v>547</v>
      </c>
      <c r="C58" s="265" t="s">
        <v>258</v>
      </c>
      <c r="D58" s="265" t="s">
        <v>285</v>
      </c>
      <c r="E58" s="265" t="s">
        <v>308</v>
      </c>
      <c r="F58" s="265"/>
      <c r="G58" s="250">
        <f>SUM(G59)</f>
        <v>47</v>
      </c>
    </row>
    <row r="59" spans="1:7" ht="27" customHeight="1" x14ac:dyDescent="0.2">
      <c r="A59" s="242" t="s">
        <v>549</v>
      </c>
      <c r="B59" s="265" t="s">
        <v>547</v>
      </c>
      <c r="C59" s="265" t="s">
        <v>258</v>
      </c>
      <c r="D59" s="265" t="s">
        <v>285</v>
      </c>
      <c r="E59" s="265" t="s">
        <v>308</v>
      </c>
      <c r="F59" s="265" t="s">
        <v>271</v>
      </c>
      <c r="G59" s="250">
        <v>47</v>
      </c>
    </row>
    <row r="60" spans="1:7" s="254" customFormat="1" ht="38.25" customHeight="1" x14ac:dyDescent="0.2">
      <c r="A60" s="247" t="s">
        <v>309</v>
      </c>
      <c r="B60" s="265" t="s">
        <v>547</v>
      </c>
      <c r="C60" s="265" t="s">
        <v>258</v>
      </c>
      <c r="D60" s="265" t="s">
        <v>285</v>
      </c>
      <c r="E60" s="265" t="s">
        <v>311</v>
      </c>
      <c r="F60" s="265"/>
      <c r="G60" s="250">
        <f>SUM(G61+G64+G63+G62)</f>
        <v>8178.82</v>
      </c>
    </row>
    <row r="61" spans="1:7" ht="25.5" customHeight="1" x14ac:dyDescent="0.2">
      <c r="A61" s="242" t="s">
        <v>549</v>
      </c>
      <c r="B61" s="248" t="s">
        <v>547</v>
      </c>
      <c r="C61" s="255" t="s">
        <v>258</v>
      </c>
      <c r="D61" s="255" t="s">
        <v>285</v>
      </c>
      <c r="E61" s="255" t="s">
        <v>311</v>
      </c>
      <c r="F61" s="255" t="s">
        <v>271</v>
      </c>
      <c r="G61" s="245">
        <v>2482.85</v>
      </c>
    </row>
    <row r="62" spans="1:7" ht="25.5" customHeight="1" x14ac:dyDescent="0.2">
      <c r="A62" s="247" t="s">
        <v>555</v>
      </c>
      <c r="B62" s="248" t="s">
        <v>547</v>
      </c>
      <c r="C62" s="255" t="s">
        <v>258</v>
      </c>
      <c r="D62" s="255" t="s">
        <v>285</v>
      </c>
      <c r="E62" s="255" t="s">
        <v>311</v>
      </c>
      <c r="F62" s="255" t="s">
        <v>313</v>
      </c>
      <c r="G62" s="245">
        <v>494</v>
      </c>
    </row>
    <row r="63" spans="1:7" ht="25.5" customHeight="1" x14ac:dyDescent="0.2">
      <c r="A63" s="242" t="s">
        <v>314</v>
      </c>
      <c r="B63" s="248" t="s">
        <v>547</v>
      </c>
      <c r="C63" s="255" t="s">
        <v>258</v>
      </c>
      <c r="D63" s="255" t="s">
        <v>285</v>
      </c>
      <c r="E63" s="255" t="s">
        <v>311</v>
      </c>
      <c r="F63" s="255" t="s">
        <v>315</v>
      </c>
      <c r="G63" s="245">
        <v>376.43</v>
      </c>
    </row>
    <row r="64" spans="1:7" ht="16.149999999999999" customHeight="1" x14ac:dyDescent="0.2">
      <c r="A64" s="242" t="s">
        <v>272</v>
      </c>
      <c r="B64" s="248" t="s">
        <v>547</v>
      </c>
      <c r="C64" s="255" t="s">
        <v>258</v>
      </c>
      <c r="D64" s="255" t="s">
        <v>285</v>
      </c>
      <c r="E64" s="255" t="s">
        <v>311</v>
      </c>
      <c r="F64" s="255" t="s">
        <v>273</v>
      </c>
      <c r="G64" s="245">
        <v>4825.54</v>
      </c>
    </row>
    <row r="65" spans="1:7" ht="38.450000000000003" customHeight="1" x14ac:dyDescent="0.2">
      <c r="A65" s="274" t="s">
        <v>556</v>
      </c>
      <c r="B65" s="248" t="s">
        <v>547</v>
      </c>
      <c r="C65" s="265" t="s">
        <v>258</v>
      </c>
      <c r="D65" s="265" t="s">
        <v>310</v>
      </c>
      <c r="E65" s="265" t="s">
        <v>317</v>
      </c>
      <c r="F65" s="265"/>
      <c r="G65" s="250">
        <f>SUM(G66+G67)</f>
        <v>1650.11</v>
      </c>
    </row>
    <row r="66" spans="1:7" ht="25.5" customHeight="1" x14ac:dyDescent="0.2">
      <c r="A66" s="242" t="s">
        <v>549</v>
      </c>
      <c r="B66" s="248" t="s">
        <v>547</v>
      </c>
      <c r="C66" s="255" t="s">
        <v>258</v>
      </c>
      <c r="D66" s="255" t="s">
        <v>285</v>
      </c>
      <c r="E66" s="255" t="s">
        <v>317</v>
      </c>
      <c r="F66" s="255" t="s">
        <v>271</v>
      </c>
      <c r="G66" s="245">
        <v>1606.11</v>
      </c>
    </row>
    <row r="67" spans="1:7" ht="25.5" customHeight="1" x14ac:dyDescent="0.2">
      <c r="A67" s="242" t="s">
        <v>314</v>
      </c>
      <c r="B67" s="248" t="s">
        <v>547</v>
      </c>
      <c r="C67" s="255" t="s">
        <v>258</v>
      </c>
      <c r="D67" s="255" t="s">
        <v>285</v>
      </c>
      <c r="E67" s="255" t="s">
        <v>317</v>
      </c>
      <c r="F67" s="255" t="s">
        <v>315</v>
      </c>
      <c r="G67" s="245">
        <v>44</v>
      </c>
    </row>
    <row r="68" spans="1:7" s="278" customFormat="1" ht="18" customHeight="1" x14ac:dyDescent="0.25">
      <c r="A68" s="275" t="s">
        <v>318</v>
      </c>
      <c r="B68" s="276" t="s">
        <v>547</v>
      </c>
      <c r="C68" s="276" t="s">
        <v>260</v>
      </c>
      <c r="D68" s="276"/>
      <c r="E68" s="276"/>
      <c r="F68" s="276"/>
      <c r="G68" s="277">
        <f>SUM(G69)</f>
        <v>38.869999999999997</v>
      </c>
    </row>
    <row r="69" spans="1:7" s="264" customFormat="1" ht="18.600000000000001" customHeight="1" x14ac:dyDescent="0.25">
      <c r="A69" s="279" t="s">
        <v>319</v>
      </c>
      <c r="B69" s="252" t="s">
        <v>547</v>
      </c>
      <c r="C69" s="252" t="s">
        <v>260</v>
      </c>
      <c r="D69" s="252" t="s">
        <v>275</v>
      </c>
      <c r="E69" s="252"/>
      <c r="F69" s="252"/>
      <c r="G69" s="240">
        <f>SUM(G70)</f>
        <v>38.869999999999997</v>
      </c>
    </row>
    <row r="70" spans="1:7" s="264" customFormat="1" ht="55.15" customHeight="1" x14ac:dyDescent="0.25">
      <c r="A70" s="279" t="s">
        <v>320</v>
      </c>
      <c r="B70" s="252" t="s">
        <v>547</v>
      </c>
      <c r="C70" s="252" t="s">
        <v>260</v>
      </c>
      <c r="D70" s="252" t="s">
        <v>275</v>
      </c>
      <c r="E70" s="252" t="s">
        <v>321</v>
      </c>
      <c r="F70" s="252"/>
      <c r="G70" s="240">
        <f>SUM(G71)</f>
        <v>38.869999999999997</v>
      </c>
    </row>
    <row r="71" spans="1:7" ht="27.75" customHeight="1" x14ac:dyDescent="0.2">
      <c r="A71" s="242" t="s">
        <v>549</v>
      </c>
      <c r="B71" s="255" t="s">
        <v>547</v>
      </c>
      <c r="C71" s="255" t="s">
        <v>260</v>
      </c>
      <c r="D71" s="255" t="s">
        <v>275</v>
      </c>
      <c r="E71" s="255" t="s">
        <v>321</v>
      </c>
      <c r="F71" s="255" t="s">
        <v>271</v>
      </c>
      <c r="G71" s="245">
        <v>38.869999999999997</v>
      </c>
    </row>
    <row r="72" spans="1:7" ht="29.25" customHeight="1" x14ac:dyDescent="0.25">
      <c r="A72" s="280" t="s">
        <v>322</v>
      </c>
      <c r="B72" s="230" t="s">
        <v>547</v>
      </c>
      <c r="C72" s="281" t="s">
        <v>267</v>
      </c>
      <c r="D72" s="281"/>
      <c r="E72" s="281"/>
      <c r="F72" s="281"/>
      <c r="G72" s="277">
        <f>SUM(G73)</f>
        <v>499.98</v>
      </c>
    </row>
    <row r="73" spans="1:7" ht="28.5" customHeight="1" x14ac:dyDescent="0.25">
      <c r="A73" s="237" t="s">
        <v>323</v>
      </c>
      <c r="B73" s="252" t="s">
        <v>547</v>
      </c>
      <c r="C73" s="239" t="s">
        <v>267</v>
      </c>
      <c r="D73" s="239" t="s">
        <v>324</v>
      </c>
      <c r="E73" s="239"/>
      <c r="F73" s="239"/>
      <c r="G73" s="240">
        <f>SUM(G74)</f>
        <v>499.98</v>
      </c>
    </row>
    <row r="74" spans="1:7" ht="18" customHeight="1" x14ac:dyDescent="0.25">
      <c r="A74" s="237" t="s">
        <v>557</v>
      </c>
      <c r="B74" s="252" t="s">
        <v>547</v>
      </c>
      <c r="C74" s="239" t="s">
        <v>267</v>
      </c>
      <c r="D74" s="239" t="s">
        <v>324</v>
      </c>
      <c r="E74" s="239" t="s">
        <v>304</v>
      </c>
      <c r="F74" s="239"/>
      <c r="G74" s="240">
        <f>SUM(G75)</f>
        <v>499.98</v>
      </c>
    </row>
    <row r="75" spans="1:7" s="264" customFormat="1" ht="25.15" customHeight="1" x14ac:dyDescent="0.2">
      <c r="A75" s="232" t="s">
        <v>558</v>
      </c>
      <c r="B75" s="233" t="s">
        <v>547</v>
      </c>
      <c r="C75" s="234" t="s">
        <v>267</v>
      </c>
      <c r="D75" s="234" t="s">
        <v>324</v>
      </c>
      <c r="E75" s="234" t="s">
        <v>326</v>
      </c>
      <c r="F75" s="234"/>
      <c r="G75" s="235">
        <f>SUM(G78+G76)</f>
        <v>499.98</v>
      </c>
    </row>
    <row r="76" spans="1:7" ht="19.899999999999999" customHeight="1" x14ac:dyDescent="0.2">
      <c r="A76" s="247" t="s">
        <v>327</v>
      </c>
      <c r="B76" s="248" t="s">
        <v>547</v>
      </c>
      <c r="C76" s="249" t="s">
        <v>267</v>
      </c>
      <c r="D76" s="249" t="s">
        <v>324</v>
      </c>
      <c r="E76" s="249" t="s">
        <v>326</v>
      </c>
      <c r="F76" s="249"/>
      <c r="G76" s="250">
        <f>SUM(G77)</f>
        <v>299.98</v>
      </c>
    </row>
    <row r="77" spans="1:7" ht="53.45" customHeight="1" x14ac:dyDescent="0.2">
      <c r="A77" s="242" t="s">
        <v>548</v>
      </c>
      <c r="B77" s="255" t="s">
        <v>547</v>
      </c>
      <c r="C77" s="244" t="s">
        <v>267</v>
      </c>
      <c r="D77" s="244" t="s">
        <v>324</v>
      </c>
      <c r="E77" s="244" t="s">
        <v>326</v>
      </c>
      <c r="F77" s="244" t="s">
        <v>265</v>
      </c>
      <c r="G77" s="250">
        <v>299.98</v>
      </c>
    </row>
    <row r="78" spans="1:7" ht="39" customHeight="1" x14ac:dyDescent="0.2">
      <c r="A78" s="247" t="s">
        <v>328</v>
      </c>
      <c r="B78" s="248" t="s">
        <v>547</v>
      </c>
      <c r="C78" s="249" t="s">
        <v>267</v>
      </c>
      <c r="D78" s="249" t="s">
        <v>324</v>
      </c>
      <c r="E78" s="249" t="s">
        <v>326</v>
      </c>
      <c r="F78" s="249"/>
      <c r="G78" s="250">
        <f>SUM(G79)</f>
        <v>200</v>
      </c>
    </row>
    <row r="79" spans="1:7" ht="25.5" customHeight="1" x14ac:dyDescent="0.2">
      <c r="A79" s="242" t="s">
        <v>314</v>
      </c>
      <c r="B79" s="255" t="s">
        <v>547</v>
      </c>
      <c r="C79" s="244" t="s">
        <v>267</v>
      </c>
      <c r="D79" s="244" t="s">
        <v>324</v>
      </c>
      <c r="E79" s="244" t="s">
        <v>326</v>
      </c>
      <c r="F79" s="244" t="s">
        <v>315</v>
      </c>
      <c r="G79" s="245">
        <v>200</v>
      </c>
    </row>
    <row r="80" spans="1:7" ht="18.75" customHeight="1" x14ac:dyDescent="0.25">
      <c r="A80" s="228" t="s">
        <v>329</v>
      </c>
      <c r="B80" s="230" t="s">
        <v>547</v>
      </c>
      <c r="C80" s="276" t="s">
        <v>275</v>
      </c>
      <c r="D80" s="276"/>
      <c r="E80" s="276"/>
      <c r="F80" s="276"/>
      <c r="G80" s="277">
        <f>SUM(G95+G88+G81)</f>
        <v>40513.14</v>
      </c>
    </row>
    <row r="81" spans="1:7" ht="18" customHeight="1" x14ac:dyDescent="0.2">
      <c r="A81" s="232" t="s">
        <v>330</v>
      </c>
      <c r="B81" s="233" t="s">
        <v>547</v>
      </c>
      <c r="C81" s="233" t="s">
        <v>275</v>
      </c>
      <c r="D81" s="233" t="s">
        <v>260</v>
      </c>
      <c r="E81" s="233"/>
      <c r="F81" s="233"/>
      <c r="G81" s="235">
        <f>SUM(G82)</f>
        <v>9973.3900000000012</v>
      </c>
    </row>
    <row r="82" spans="1:7" s="262" customFormat="1" ht="18" customHeight="1" x14ac:dyDescent="0.25">
      <c r="A82" s="237" t="s">
        <v>303</v>
      </c>
      <c r="B82" s="252" t="s">
        <v>547</v>
      </c>
      <c r="C82" s="233" t="s">
        <v>275</v>
      </c>
      <c r="D82" s="233" t="s">
        <v>260</v>
      </c>
      <c r="E82" s="252" t="s">
        <v>304</v>
      </c>
      <c r="F82" s="233"/>
      <c r="G82" s="235">
        <f>SUM(G83)</f>
        <v>9973.3900000000012</v>
      </c>
    </row>
    <row r="83" spans="1:7" ht="25.5" customHeight="1" x14ac:dyDescent="0.2">
      <c r="A83" s="247" t="s">
        <v>331</v>
      </c>
      <c r="B83" s="248" t="s">
        <v>547</v>
      </c>
      <c r="C83" s="249" t="s">
        <v>275</v>
      </c>
      <c r="D83" s="249" t="s">
        <v>260</v>
      </c>
      <c r="E83" s="249" t="s">
        <v>333</v>
      </c>
      <c r="F83" s="249"/>
      <c r="G83" s="250">
        <f>SUM(G84+G86+G87+G85)</f>
        <v>9973.3900000000012</v>
      </c>
    </row>
    <row r="84" spans="1:7" ht="25.5" customHeight="1" x14ac:dyDescent="0.2">
      <c r="A84" s="242" t="s">
        <v>549</v>
      </c>
      <c r="B84" s="255" t="s">
        <v>547</v>
      </c>
      <c r="C84" s="244" t="s">
        <v>275</v>
      </c>
      <c r="D84" s="244" t="s">
        <v>260</v>
      </c>
      <c r="E84" s="244" t="s">
        <v>332</v>
      </c>
      <c r="F84" s="244" t="s">
        <v>271</v>
      </c>
      <c r="G84" s="245">
        <v>667.15</v>
      </c>
    </row>
    <row r="85" spans="1:7" ht="25.5" customHeight="1" x14ac:dyDescent="0.2">
      <c r="A85" s="242" t="s">
        <v>314</v>
      </c>
      <c r="B85" s="255" t="s">
        <v>547</v>
      </c>
      <c r="C85" s="244" t="s">
        <v>275</v>
      </c>
      <c r="D85" s="244" t="s">
        <v>260</v>
      </c>
      <c r="E85" s="244" t="s">
        <v>332</v>
      </c>
      <c r="F85" s="244" t="s">
        <v>315</v>
      </c>
      <c r="G85" s="245">
        <v>28.53</v>
      </c>
    </row>
    <row r="86" spans="1:7" s="241" customFormat="1" ht="26.25" customHeight="1" x14ac:dyDescent="0.25">
      <c r="A86" s="242" t="s">
        <v>555</v>
      </c>
      <c r="B86" s="255" t="s">
        <v>547</v>
      </c>
      <c r="C86" s="255" t="s">
        <v>275</v>
      </c>
      <c r="D86" s="255" t="s">
        <v>260</v>
      </c>
      <c r="E86" s="255" t="s">
        <v>333</v>
      </c>
      <c r="F86" s="255" t="s">
        <v>313</v>
      </c>
      <c r="G86" s="245">
        <v>7587.87</v>
      </c>
    </row>
    <row r="87" spans="1:7" s="241" customFormat="1" ht="26.25" customHeight="1" x14ac:dyDescent="0.25">
      <c r="A87" s="242" t="s">
        <v>314</v>
      </c>
      <c r="B87" s="255" t="s">
        <v>547</v>
      </c>
      <c r="C87" s="255" t="s">
        <v>275</v>
      </c>
      <c r="D87" s="255" t="s">
        <v>260</v>
      </c>
      <c r="E87" s="255" t="s">
        <v>333</v>
      </c>
      <c r="F87" s="255" t="s">
        <v>315</v>
      </c>
      <c r="G87" s="245">
        <v>1689.84</v>
      </c>
    </row>
    <row r="88" spans="1:7" ht="17.25" customHeight="1" x14ac:dyDescent="0.2">
      <c r="A88" s="232" t="s">
        <v>334</v>
      </c>
      <c r="B88" s="233" t="s">
        <v>547</v>
      </c>
      <c r="C88" s="234" t="s">
        <v>275</v>
      </c>
      <c r="D88" s="234" t="s">
        <v>335</v>
      </c>
      <c r="E88" s="234"/>
      <c r="F88" s="234"/>
      <c r="G88" s="235">
        <f>SUM(G91+G89)</f>
        <v>30045.71</v>
      </c>
    </row>
    <row r="89" spans="1:7" ht="39.6" customHeight="1" x14ac:dyDescent="0.2">
      <c r="A89" s="247" t="s">
        <v>559</v>
      </c>
      <c r="B89" s="265" t="s">
        <v>547</v>
      </c>
      <c r="C89" s="249" t="s">
        <v>275</v>
      </c>
      <c r="D89" s="249" t="s">
        <v>335</v>
      </c>
      <c r="E89" s="244" t="s">
        <v>560</v>
      </c>
      <c r="F89" s="249"/>
      <c r="G89" s="250">
        <f>SUM(G90)</f>
        <v>20593.849999999999</v>
      </c>
    </row>
    <row r="90" spans="1:7" ht="25.9" customHeight="1" x14ac:dyDescent="0.2">
      <c r="A90" s="242" t="s">
        <v>314</v>
      </c>
      <c r="B90" s="255" t="s">
        <v>547</v>
      </c>
      <c r="C90" s="244" t="s">
        <v>275</v>
      </c>
      <c r="D90" s="244" t="s">
        <v>335</v>
      </c>
      <c r="E90" s="244" t="s">
        <v>560</v>
      </c>
      <c r="F90" s="244" t="s">
        <v>315</v>
      </c>
      <c r="G90" s="245">
        <v>20593.849999999999</v>
      </c>
    </row>
    <row r="91" spans="1:7" ht="20.25" customHeight="1" x14ac:dyDescent="0.25">
      <c r="A91" s="267" t="s">
        <v>557</v>
      </c>
      <c r="B91" s="252" t="s">
        <v>547</v>
      </c>
      <c r="C91" s="252" t="s">
        <v>275</v>
      </c>
      <c r="D91" s="252" t="s">
        <v>335</v>
      </c>
      <c r="E91" s="252" t="s">
        <v>304</v>
      </c>
      <c r="F91" s="252"/>
      <c r="G91" s="240">
        <f>SUM(G92)</f>
        <v>9451.86</v>
      </c>
    </row>
    <row r="92" spans="1:7" ht="39" customHeight="1" x14ac:dyDescent="0.2">
      <c r="A92" s="247" t="s">
        <v>561</v>
      </c>
      <c r="B92" s="248" t="s">
        <v>547</v>
      </c>
      <c r="C92" s="249" t="s">
        <v>275</v>
      </c>
      <c r="D92" s="249" t="s">
        <v>335</v>
      </c>
      <c r="E92" s="249" t="s">
        <v>339</v>
      </c>
      <c r="F92" s="249"/>
      <c r="G92" s="282">
        <f>SUM(G93+G94)</f>
        <v>9451.86</v>
      </c>
    </row>
    <row r="93" spans="1:7" ht="24.75" customHeight="1" x14ac:dyDescent="0.2">
      <c r="A93" s="242" t="s">
        <v>549</v>
      </c>
      <c r="B93" s="255" t="s">
        <v>547</v>
      </c>
      <c r="C93" s="244" t="s">
        <v>275</v>
      </c>
      <c r="D93" s="244" t="s">
        <v>335</v>
      </c>
      <c r="E93" s="244" t="s">
        <v>339</v>
      </c>
      <c r="F93" s="244" t="s">
        <v>271</v>
      </c>
      <c r="G93" s="245">
        <v>2.08</v>
      </c>
    </row>
    <row r="94" spans="1:7" ht="24.75" customHeight="1" x14ac:dyDescent="0.2">
      <c r="A94" s="242" t="s">
        <v>314</v>
      </c>
      <c r="B94" s="255" t="s">
        <v>547</v>
      </c>
      <c r="C94" s="244" t="s">
        <v>275</v>
      </c>
      <c r="D94" s="244" t="s">
        <v>335</v>
      </c>
      <c r="E94" s="244" t="s">
        <v>339</v>
      </c>
      <c r="F94" s="244" t="s">
        <v>315</v>
      </c>
      <c r="G94" s="245">
        <v>9449.7800000000007</v>
      </c>
    </row>
    <row r="95" spans="1:7" s="283" customFormat="1" ht="15.95" customHeight="1" x14ac:dyDescent="0.25">
      <c r="A95" s="232" t="s">
        <v>340</v>
      </c>
      <c r="B95" s="233" t="s">
        <v>547</v>
      </c>
      <c r="C95" s="233" t="s">
        <v>275</v>
      </c>
      <c r="D95" s="233" t="s">
        <v>341</v>
      </c>
      <c r="E95" s="233"/>
      <c r="F95" s="233"/>
      <c r="G95" s="235">
        <f>SUM(G96)</f>
        <v>494.04</v>
      </c>
    </row>
    <row r="96" spans="1:7" s="246" customFormat="1" ht="18" customHeight="1" x14ac:dyDescent="0.25">
      <c r="A96" s="237" t="s">
        <v>303</v>
      </c>
      <c r="B96" s="244" t="s">
        <v>547</v>
      </c>
      <c r="C96" s="233" t="s">
        <v>275</v>
      </c>
      <c r="D96" s="233" t="s">
        <v>341</v>
      </c>
      <c r="E96" s="233" t="s">
        <v>562</v>
      </c>
      <c r="F96" s="233"/>
      <c r="G96" s="235">
        <f>SUM(G99+G101+G97)</f>
        <v>494.04</v>
      </c>
    </row>
    <row r="97" spans="1:7" ht="39" customHeight="1" x14ac:dyDescent="0.2">
      <c r="A97" s="247" t="s">
        <v>563</v>
      </c>
      <c r="B97" s="284" t="s">
        <v>547</v>
      </c>
      <c r="C97" s="265" t="s">
        <v>275</v>
      </c>
      <c r="D97" s="265" t="s">
        <v>341</v>
      </c>
      <c r="E97" s="265" t="s">
        <v>311</v>
      </c>
      <c r="F97" s="265"/>
      <c r="G97" s="250">
        <f>SUM(G98)</f>
        <v>454.04</v>
      </c>
    </row>
    <row r="98" spans="1:7" ht="24.75" customHeight="1" x14ac:dyDescent="0.2">
      <c r="A98" s="242" t="s">
        <v>549</v>
      </c>
      <c r="B98" s="284" t="s">
        <v>547</v>
      </c>
      <c r="C98" s="244" t="s">
        <v>275</v>
      </c>
      <c r="D98" s="244" t="s">
        <v>341</v>
      </c>
      <c r="E98" s="244" t="s">
        <v>311</v>
      </c>
      <c r="F98" s="244" t="s">
        <v>271</v>
      </c>
      <c r="G98" s="285">
        <v>454.04</v>
      </c>
    </row>
    <row r="99" spans="1:7" s="254" customFormat="1" ht="51" customHeight="1" x14ac:dyDescent="0.2">
      <c r="A99" s="247" t="s">
        <v>343</v>
      </c>
      <c r="B99" s="249" t="s">
        <v>547</v>
      </c>
      <c r="C99" s="249" t="s">
        <v>275</v>
      </c>
      <c r="D99" s="249" t="s">
        <v>341</v>
      </c>
      <c r="E99" s="249" t="s">
        <v>344</v>
      </c>
      <c r="F99" s="249"/>
      <c r="G99" s="282">
        <f>SUM(G100)</f>
        <v>40</v>
      </c>
    </row>
    <row r="100" spans="1:7" s="254" customFormat="1" ht="26.25" customHeight="1" x14ac:dyDescent="0.2">
      <c r="A100" s="242" t="s">
        <v>549</v>
      </c>
      <c r="B100" s="244" t="s">
        <v>547</v>
      </c>
      <c r="C100" s="249" t="s">
        <v>275</v>
      </c>
      <c r="D100" s="244" t="s">
        <v>341</v>
      </c>
      <c r="E100" s="255" t="s">
        <v>344</v>
      </c>
      <c r="F100" s="244" t="s">
        <v>271</v>
      </c>
      <c r="G100" s="245">
        <v>40</v>
      </c>
    </row>
    <row r="101" spans="1:7" s="286" customFormat="1" ht="37.5" customHeight="1" x14ac:dyDescent="0.2">
      <c r="A101" s="247" t="s">
        <v>345</v>
      </c>
      <c r="B101" s="265" t="s">
        <v>547</v>
      </c>
      <c r="C101" s="249" t="s">
        <v>275</v>
      </c>
      <c r="D101" s="249" t="s">
        <v>341</v>
      </c>
      <c r="E101" s="249" t="s">
        <v>346</v>
      </c>
      <c r="F101" s="249"/>
      <c r="G101" s="245">
        <f>SUM(G102)</f>
        <v>0</v>
      </c>
    </row>
    <row r="102" spans="1:7" ht="17.25" customHeight="1" x14ac:dyDescent="0.2">
      <c r="A102" s="242" t="s">
        <v>272</v>
      </c>
      <c r="B102" s="255" t="s">
        <v>547</v>
      </c>
      <c r="C102" s="244" t="s">
        <v>275</v>
      </c>
      <c r="D102" s="244" t="s">
        <v>341</v>
      </c>
      <c r="E102" s="244" t="s">
        <v>346</v>
      </c>
      <c r="F102" s="244" t="s">
        <v>273</v>
      </c>
      <c r="G102" s="287">
        <v>0</v>
      </c>
    </row>
    <row r="103" spans="1:7" s="283" customFormat="1" ht="15.75" x14ac:dyDescent="0.25">
      <c r="A103" s="228" t="s">
        <v>347</v>
      </c>
      <c r="B103" s="230" t="s">
        <v>547</v>
      </c>
      <c r="C103" s="230" t="s">
        <v>348</v>
      </c>
      <c r="D103" s="276"/>
      <c r="E103" s="276"/>
      <c r="F103" s="276"/>
      <c r="G103" s="277">
        <f>SUM(G104+G129+G153+G116)</f>
        <v>505398.93000000005</v>
      </c>
    </row>
    <row r="104" spans="1:7" ht="15" customHeight="1" x14ac:dyDescent="0.25">
      <c r="A104" s="288" t="s">
        <v>349</v>
      </c>
      <c r="B104" s="252" t="s">
        <v>547</v>
      </c>
      <c r="C104" s="289" t="s">
        <v>348</v>
      </c>
      <c r="D104" s="289" t="s">
        <v>258</v>
      </c>
      <c r="E104" s="289"/>
      <c r="F104" s="289"/>
      <c r="G104" s="290">
        <f>SUM(G109+G105+G107)</f>
        <v>12381.46</v>
      </c>
    </row>
    <row r="105" spans="1:7" s="254" customFormat="1" ht="26.45" customHeight="1" x14ac:dyDescent="0.2">
      <c r="A105" s="247" t="s">
        <v>350</v>
      </c>
      <c r="B105" s="265" t="s">
        <v>547</v>
      </c>
      <c r="C105" s="265" t="s">
        <v>348</v>
      </c>
      <c r="D105" s="265" t="s">
        <v>258</v>
      </c>
      <c r="E105" s="265" t="s">
        <v>351</v>
      </c>
      <c r="F105" s="265"/>
      <c r="G105" s="250">
        <f>SUM(G106)</f>
        <v>2533.54</v>
      </c>
    </row>
    <row r="106" spans="1:7" s="254" customFormat="1" ht="25.15" customHeight="1" x14ac:dyDescent="0.2">
      <c r="A106" s="242" t="s">
        <v>314</v>
      </c>
      <c r="B106" s="255" t="s">
        <v>547</v>
      </c>
      <c r="C106" s="255" t="s">
        <v>348</v>
      </c>
      <c r="D106" s="255" t="s">
        <v>258</v>
      </c>
      <c r="E106" s="265" t="s">
        <v>351</v>
      </c>
      <c r="F106" s="255" t="s">
        <v>315</v>
      </c>
      <c r="G106" s="245">
        <v>2533.54</v>
      </c>
    </row>
    <row r="107" spans="1:7" s="254" customFormat="1" ht="18" customHeight="1" x14ac:dyDescent="0.2">
      <c r="A107" s="247" t="s">
        <v>352</v>
      </c>
      <c r="B107" s="265" t="s">
        <v>547</v>
      </c>
      <c r="C107" s="265" t="s">
        <v>348</v>
      </c>
      <c r="D107" s="265" t="s">
        <v>258</v>
      </c>
      <c r="E107" s="265" t="s">
        <v>282</v>
      </c>
      <c r="F107" s="265"/>
      <c r="G107" s="250">
        <f>SUM(G108)</f>
        <v>691.75</v>
      </c>
    </row>
    <row r="108" spans="1:7" s="254" customFormat="1" ht="25.15" customHeight="1" x14ac:dyDescent="0.2">
      <c r="A108" s="242" t="s">
        <v>314</v>
      </c>
      <c r="B108" s="265" t="s">
        <v>547</v>
      </c>
      <c r="C108" s="265" t="s">
        <v>348</v>
      </c>
      <c r="D108" s="265" t="s">
        <v>258</v>
      </c>
      <c r="E108" s="265" t="s">
        <v>282</v>
      </c>
      <c r="F108" s="255" t="s">
        <v>315</v>
      </c>
      <c r="G108" s="245">
        <v>691.75</v>
      </c>
    </row>
    <row r="109" spans="1:7" ht="17.25" customHeight="1" x14ac:dyDescent="0.25">
      <c r="A109" s="237" t="s">
        <v>303</v>
      </c>
      <c r="B109" s="252" t="s">
        <v>547</v>
      </c>
      <c r="C109" s="239" t="s">
        <v>348</v>
      </c>
      <c r="D109" s="239" t="s">
        <v>258</v>
      </c>
      <c r="E109" s="239" t="s">
        <v>304</v>
      </c>
      <c r="F109" s="239"/>
      <c r="G109" s="291">
        <f>SUM(G110+G114)</f>
        <v>9156.17</v>
      </c>
    </row>
    <row r="110" spans="1:7" s="254" customFormat="1" ht="51.75" customHeight="1" x14ac:dyDescent="0.2">
      <c r="A110" s="247" t="s">
        <v>564</v>
      </c>
      <c r="B110" s="265" t="s">
        <v>547</v>
      </c>
      <c r="C110" s="265" t="s">
        <v>565</v>
      </c>
      <c r="D110" s="265" t="s">
        <v>258</v>
      </c>
      <c r="E110" s="265" t="s">
        <v>354</v>
      </c>
      <c r="F110" s="265"/>
      <c r="G110" s="250">
        <f>SUM(G111+G112+G113)</f>
        <v>8285.27</v>
      </c>
    </row>
    <row r="111" spans="1:7" s="246" customFormat="1" ht="26.25" customHeight="1" x14ac:dyDescent="0.2">
      <c r="A111" s="242" t="s">
        <v>549</v>
      </c>
      <c r="B111" s="255" t="s">
        <v>547</v>
      </c>
      <c r="C111" s="255" t="s">
        <v>348</v>
      </c>
      <c r="D111" s="255" t="s">
        <v>258</v>
      </c>
      <c r="E111" s="255" t="s">
        <v>354</v>
      </c>
      <c r="F111" s="255" t="s">
        <v>271</v>
      </c>
      <c r="G111" s="245">
        <v>3170.46</v>
      </c>
    </row>
    <row r="112" spans="1:7" s="246" customFormat="1" ht="25.5" customHeight="1" x14ac:dyDescent="0.2">
      <c r="A112" s="242" t="s">
        <v>314</v>
      </c>
      <c r="B112" s="255" t="s">
        <v>547</v>
      </c>
      <c r="C112" s="255" t="s">
        <v>348</v>
      </c>
      <c r="D112" s="255" t="s">
        <v>258</v>
      </c>
      <c r="E112" s="255" t="s">
        <v>354</v>
      </c>
      <c r="F112" s="255" t="s">
        <v>315</v>
      </c>
      <c r="G112" s="245">
        <v>2765.99</v>
      </c>
    </row>
    <row r="113" spans="1:7" s="246" customFormat="1" ht="25.5" customHeight="1" x14ac:dyDescent="0.2">
      <c r="A113" s="242" t="s">
        <v>549</v>
      </c>
      <c r="B113" s="255" t="s">
        <v>547</v>
      </c>
      <c r="C113" s="255" t="s">
        <v>348</v>
      </c>
      <c r="D113" s="255" t="s">
        <v>258</v>
      </c>
      <c r="E113" s="255" t="s">
        <v>355</v>
      </c>
      <c r="F113" s="255" t="s">
        <v>271</v>
      </c>
      <c r="G113" s="245">
        <v>2348.8200000000002</v>
      </c>
    </row>
    <row r="114" spans="1:7" s="254" customFormat="1" ht="39.6" customHeight="1" x14ac:dyDescent="0.2">
      <c r="A114" s="247" t="s">
        <v>566</v>
      </c>
      <c r="B114" s="265" t="s">
        <v>547</v>
      </c>
      <c r="C114" s="265" t="s">
        <v>348</v>
      </c>
      <c r="D114" s="265" t="s">
        <v>258</v>
      </c>
      <c r="E114" s="265" t="s">
        <v>357</v>
      </c>
      <c r="F114" s="265"/>
      <c r="G114" s="250">
        <f>SUM(G115)</f>
        <v>870.9</v>
      </c>
    </row>
    <row r="115" spans="1:7" s="246" customFormat="1" ht="26.45" customHeight="1" x14ac:dyDescent="0.2">
      <c r="A115" s="242" t="s">
        <v>314</v>
      </c>
      <c r="B115" s="255" t="s">
        <v>547</v>
      </c>
      <c r="C115" s="255" t="s">
        <v>348</v>
      </c>
      <c r="D115" s="255" t="s">
        <v>258</v>
      </c>
      <c r="E115" s="255" t="s">
        <v>357</v>
      </c>
      <c r="F115" s="255" t="s">
        <v>315</v>
      </c>
      <c r="G115" s="245">
        <v>870.9</v>
      </c>
    </row>
    <row r="116" spans="1:7" s="256" customFormat="1" ht="18.75" customHeight="1" x14ac:dyDescent="0.25">
      <c r="A116" s="292" t="s">
        <v>358</v>
      </c>
      <c r="B116" s="289" t="s">
        <v>547</v>
      </c>
      <c r="C116" s="289" t="s">
        <v>348</v>
      </c>
      <c r="D116" s="289" t="s">
        <v>260</v>
      </c>
      <c r="E116" s="289"/>
      <c r="F116" s="289"/>
      <c r="G116" s="290">
        <f>SUM(G121+G123+G117+G119+G125+G127)</f>
        <v>377505.57</v>
      </c>
    </row>
    <row r="117" spans="1:7" s="263" customFormat="1" ht="67.150000000000006" customHeight="1" x14ac:dyDescent="0.25">
      <c r="A117" s="293" t="s">
        <v>567</v>
      </c>
      <c r="B117" s="255" t="s">
        <v>547</v>
      </c>
      <c r="C117" s="255" t="s">
        <v>348</v>
      </c>
      <c r="D117" s="255" t="s">
        <v>260</v>
      </c>
      <c r="E117" s="255" t="s">
        <v>360</v>
      </c>
      <c r="F117" s="255"/>
      <c r="G117" s="294">
        <f>SUM(G118)</f>
        <v>4478.09</v>
      </c>
    </row>
    <row r="118" spans="1:7" s="271" customFormat="1" ht="29.45" customHeight="1" x14ac:dyDescent="0.25">
      <c r="A118" s="247" t="s">
        <v>555</v>
      </c>
      <c r="B118" s="265" t="s">
        <v>547</v>
      </c>
      <c r="C118" s="265" t="s">
        <v>348</v>
      </c>
      <c r="D118" s="265" t="s">
        <v>260</v>
      </c>
      <c r="E118" s="265" t="s">
        <v>360</v>
      </c>
      <c r="F118" s="265" t="s">
        <v>313</v>
      </c>
      <c r="G118" s="295">
        <v>4478.09</v>
      </c>
    </row>
    <row r="119" spans="1:7" s="263" customFormat="1" ht="52.15" customHeight="1" x14ac:dyDescent="0.25">
      <c r="A119" s="293" t="s">
        <v>361</v>
      </c>
      <c r="B119" s="255" t="s">
        <v>547</v>
      </c>
      <c r="C119" s="255" t="s">
        <v>348</v>
      </c>
      <c r="D119" s="255" t="s">
        <v>260</v>
      </c>
      <c r="E119" s="255" t="s">
        <v>362</v>
      </c>
      <c r="F119" s="255"/>
      <c r="G119" s="294">
        <f>SUM(G120)</f>
        <v>75524.73</v>
      </c>
    </row>
    <row r="120" spans="1:7" s="271" customFormat="1" ht="27" customHeight="1" x14ac:dyDescent="0.25">
      <c r="A120" s="247" t="s">
        <v>555</v>
      </c>
      <c r="B120" s="265" t="s">
        <v>547</v>
      </c>
      <c r="C120" s="265" t="s">
        <v>348</v>
      </c>
      <c r="D120" s="265" t="s">
        <v>260</v>
      </c>
      <c r="E120" s="265" t="s">
        <v>362</v>
      </c>
      <c r="F120" s="265" t="s">
        <v>313</v>
      </c>
      <c r="G120" s="295">
        <v>75524.73</v>
      </c>
    </row>
    <row r="121" spans="1:7" s="246" customFormat="1" ht="27" customHeight="1" x14ac:dyDescent="0.2">
      <c r="A121" s="242" t="s">
        <v>363</v>
      </c>
      <c r="B121" s="255" t="s">
        <v>547</v>
      </c>
      <c r="C121" s="255" t="s">
        <v>348</v>
      </c>
      <c r="D121" s="255" t="s">
        <v>260</v>
      </c>
      <c r="E121" s="255" t="s">
        <v>364</v>
      </c>
      <c r="F121" s="255"/>
      <c r="G121" s="245">
        <f>SUM(G122)</f>
        <v>188580.49</v>
      </c>
    </row>
    <row r="122" spans="1:7" s="254" customFormat="1" ht="25.9" customHeight="1" x14ac:dyDescent="0.2">
      <c r="A122" s="247" t="s">
        <v>555</v>
      </c>
      <c r="B122" s="265" t="s">
        <v>547</v>
      </c>
      <c r="C122" s="265" t="s">
        <v>348</v>
      </c>
      <c r="D122" s="265" t="s">
        <v>260</v>
      </c>
      <c r="E122" s="265" t="s">
        <v>364</v>
      </c>
      <c r="F122" s="265" t="s">
        <v>313</v>
      </c>
      <c r="G122" s="250">
        <v>188580.49</v>
      </c>
    </row>
    <row r="123" spans="1:7" s="254" customFormat="1" ht="25.9" customHeight="1" x14ac:dyDescent="0.2">
      <c r="A123" s="242" t="s">
        <v>363</v>
      </c>
      <c r="B123" s="255" t="s">
        <v>547</v>
      </c>
      <c r="C123" s="255" t="s">
        <v>348</v>
      </c>
      <c r="D123" s="255" t="s">
        <v>260</v>
      </c>
      <c r="E123" s="255" t="s">
        <v>365</v>
      </c>
      <c r="F123" s="265"/>
      <c r="G123" s="250">
        <f>SUM(G124)</f>
        <v>79722.259999999995</v>
      </c>
    </row>
    <row r="124" spans="1:7" s="246" customFormat="1" ht="27.6" customHeight="1" x14ac:dyDescent="0.2">
      <c r="A124" s="247" t="s">
        <v>555</v>
      </c>
      <c r="B124" s="265" t="s">
        <v>547</v>
      </c>
      <c r="C124" s="265" t="s">
        <v>348</v>
      </c>
      <c r="D124" s="265" t="s">
        <v>260</v>
      </c>
      <c r="E124" s="265" t="s">
        <v>365</v>
      </c>
      <c r="F124" s="265" t="s">
        <v>313</v>
      </c>
      <c r="G124" s="250">
        <v>79722.259999999995</v>
      </c>
    </row>
    <row r="125" spans="1:7" s="246" customFormat="1" ht="37.9" customHeight="1" x14ac:dyDescent="0.2">
      <c r="A125" s="247" t="s">
        <v>568</v>
      </c>
      <c r="B125" s="265" t="s">
        <v>547</v>
      </c>
      <c r="C125" s="265" t="s">
        <v>348</v>
      </c>
      <c r="D125" s="265" t="s">
        <v>260</v>
      </c>
      <c r="E125" s="265" t="s">
        <v>367</v>
      </c>
      <c r="F125" s="265"/>
      <c r="G125" s="250">
        <f>SUM(G126)</f>
        <v>9200</v>
      </c>
    </row>
    <row r="126" spans="1:7" s="246" customFormat="1" ht="16.899999999999999" customHeight="1" x14ac:dyDescent="0.2">
      <c r="A126" s="242" t="s">
        <v>272</v>
      </c>
      <c r="B126" s="255" t="s">
        <v>547</v>
      </c>
      <c r="C126" s="255" t="s">
        <v>348</v>
      </c>
      <c r="D126" s="255" t="s">
        <v>260</v>
      </c>
      <c r="E126" s="255" t="s">
        <v>367</v>
      </c>
      <c r="F126" s="255" t="s">
        <v>273</v>
      </c>
      <c r="G126" s="250">
        <v>9200</v>
      </c>
    </row>
    <row r="127" spans="1:7" s="254" customFormat="1" ht="25.15" customHeight="1" x14ac:dyDescent="0.2">
      <c r="A127" s="247" t="s">
        <v>569</v>
      </c>
      <c r="B127" s="265" t="s">
        <v>547</v>
      </c>
      <c r="C127" s="265" t="s">
        <v>348</v>
      </c>
      <c r="D127" s="265" t="s">
        <v>260</v>
      </c>
      <c r="E127" s="265" t="s">
        <v>369</v>
      </c>
      <c r="F127" s="265"/>
      <c r="G127" s="250">
        <f>SUM(G128)</f>
        <v>20000</v>
      </c>
    </row>
    <row r="128" spans="1:7" s="246" customFormat="1" ht="16.899999999999999" customHeight="1" x14ac:dyDescent="0.2">
      <c r="A128" s="242" t="s">
        <v>272</v>
      </c>
      <c r="B128" s="255" t="s">
        <v>547</v>
      </c>
      <c r="C128" s="255" t="s">
        <v>348</v>
      </c>
      <c r="D128" s="255" t="s">
        <v>260</v>
      </c>
      <c r="E128" s="255" t="s">
        <v>369</v>
      </c>
      <c r="F128" s="255" t="s">
        <v>273</v>
      </c>
      <c r="G128" s="245">
        <v>20000</v>
      </c>
    </row>
    <row r="129" spans="1:7" s="227" customFormat="1" ht="18" customHeight="1" x14ac:dyDescent="0.25">
      <c r="A129" s="288" t="s">
        <v>370</v>
      </c>
      <c r="B129" s="289" t="s">
        <v>547</v>
      </c>
      <c r="C129" s="289" t="s">
        <v>348</v>
      </c>
      <c r="D129" s="289" t="s">
        <v>267</v>
      </c>
      <c r="E129" s="289"/>
      <c r="F129" s="289"/>
      <c r="G129" s="290">
        <f>SUM(G144+G139+G130+G133+G136+G151)</f>
        <v>101590.33</v>
      </c>
    </row>
    <row r="130" spans="1:7" s="254" customFormat="1" ht="24" customHeight="1" x14ac:dyDescent="0.2">
      <c r="A130" s="247" t="s">
        <v>371</v>
      </c>
      <c r="B130" s="265" t="s">
        <v>547</v>
      </c>
      <c r="C130" s="265" t="s">
        <v>348</v>
      </c>
      <c r="D130" s="265" t="s">
        <v>267</v>
      </c>
      <c r="E130" s="265" t="s">
        <v>372</v>
      </c>
      <c r="F130" s="265"/>
      <c r="G130" s="250">
        <f>SUM(G131:G132)</f>
        <v>45000</v>
      </c>
    </row>
    <row r="131" spans="1:7" s="246" customFormat="1" ht="25.9" customHeight="1" x14ac:dyDescent="0.2">
      <c r="A131" s="242" t="s">
        <v>555</v>
      </c>
      <c r="B131" s="255" t="s">
        <v>547</v>
      </c>
      <c r="C131" s="255" t="s">
        <v>348</v>
      </c>
      <c r="D131" s="255" t="s">
        <v>267</v>
      </c>
      <c r="E131" s="255" t="s">
        <v>372</v>
      </c>
      <c r="F131" s="255" t="s">
        <v>313</v>
      </c>
      <c r="G131" s="245">
        <v>10668.9</v>
      </c>
    </row>
    <row r="132" spans="1:7" s="263" customFormat="1" ht="27.6" customHeight="1" x14ac:dyDescent="0.25">
      <c r="A132" s="242" t="s">
        <v>314</v>
      </c>
      <c r="B132" s="255" t="s">
        <v>547</v>
      </c>
      <c r="C132" s="255" t="s">
        <v>348</v>
      </c>
      <c r="D132" s="255" t="s">
        <v>267</v>
      </c>
      <c r="E132" s="255" t="s">
        <v>372</v>
      </c>
      <c r="F132" s="243" t="s">
        <v>315</v>
      </c>
      <c r="G132" s="294">
        <v>34331.1</v>
      </c>
    </row>
    <row r="133" spans="1:7" s="263" customFormat="1" ht="27.6" customHeight="1" x14ac:dyDescent="0.25">
      <c r="A133" s="247" t="s">
        <v>371</v>
      </c>
      <c r="B133" s="265" t="s">
        <v>547</v>
      </c>
      <c r="C133" s="265" t="s">
        <v>348</v>
      </c>
      <c r="D133" s="265" t="s">
        <v>267</v>
      </c>
      <c r="E133" s="265" t="s">
        <v>373</v>
      </c>
      <c r="F133" s="265"/>
      <c r="G133" s="294">
        <f>SUM(G134:G135)</f>
        <v>1500</v>
      </c>
    </row>
    <row r="134" spans="1:7" s="263" customFormat="1" ht="27.6" customHeight="1" x14ac:dyDescent="0.25">
      <c r="A134" s="242" t="s">
        <v>555</v>
      </c>
      <c r="B134" s="255" t="s">
        <v>547</v>
      </c>
      <c r="C134" s="255" t="s">
        <v>348</v>
      </c>
      <c r="D134" s="255" t="s">
        <v>267</v>
      </c>
      <c r="E134" s="255" t="s">
        <v>373</v>
      </c>
      <c r="F134" s="255" t="s">
        <v>313</v>
      </c>
      <c r="G134" s="294">
        <v>124.67</v>
      </c>
    </row>
    <row r="135" spans="1:7" s="263" customFormat="1" ht="27.6" customHeight="1" x14ac:dyDescent="0.25">
      <c r="A135" s="242" t="s">
        <v>314</v>
      </c>
      <c r="B135" s="255" t="s">
        <v>547</v>
      </c>
      <c r="C135" s="255" t="s">
        <v>348</v>
      </c>
      <c r="D135" s="255" t="s">
        <v>267</v>
      </c>
      <c r="E135" s="255" t="s">
        <v>373</v>
      </c>
      <c r="F135" s="243" t="s">
        <v>315</v>
      </c>
      <c r="G135" s="294">
        <v>1375.33</v>
      </c>
    </row>
    <row r="136" spans="1:7" s="263" customFormat="1" ht="27.6" customHeight="1" x14ac:dyDescent="0.25">
      <c r="A136" s="247" t="s">
        <v>371</v>
      </c>
      <c r="B136" s="265" t="s">
        <v>547</v>
      </c>
      <c r="C136" s="265" t="s">
        <v>348</v>
      </c>
      <c r="D136" s="265" t="s">
        <v>267</v>
      </c>
      <c r="E136" s="265" t="s">
        <v>374</v>
      </c>
      <c r="F136" s="296"/>
      <c r="G136" s="295">
        <f>SUM(G138+G137)</f>
        <v>330.25</v>
      </c>
    </row>
    <row r="137" spans="1:7" s="263" customFormat="1" ht="27.6" customHeight="1" x14ac:dyDescent="0.25">
      <c r="A137" s="242" t="s">
        <v>549</v>
      </c>
      <c r="B137" s="255" t="s">
        <v>547</v>
      </c>
      <c r="C137" s="255" t="s">
        <v>348</v>
      </c>
      <c r="D137" s="255" t="s">
        <v>267</v>
      </c>
      <c r="E137" s="255" t="s">
        <v>374</v>
      </c>
      <c r="F137" s="243" t="s">
        <v>271</v>
      </c>
      <c r="G137" s="294">
        <v>50.59</v>
      </c>
    </row>
    <row r="138" spans="1:7" s="263" customFormat="1" ht="27.6" customHeight="1" x14ac:dyDescent="0.25">
      <c r="A138" s="242" t="s">
        <v>314</v>
      </c>
      <c r="B138" s="255" t="s">
        <v>547</v>
      </c>
      <c r="C138" s="255" t="s">
        <v>348</v>
      </c>
      <c r="D138" s="255" t="s">
        <v>267</v>
      </c>
      <c r="E138" s="255" t="s">
        <v>374</v>
      </c>
      <c r="F138" s="243" t="s">
        <v>315</v>
      </c>
      <c r="G138" s="294">
        <v>279.66000000000003</v>
      </c>
    </row>
    <row r="139" spans="1:7" s="246" customFormat="1" ht="39" customHeight="1" x14ac:dyDescent="0.2">
      <c r="A139" s="247" t="s">
        <v>375</v>
      </c>
      <c r="B139" s="268" t="s">
        <v>547</v>
      </c>
      <c r="C139" s="249" t="s">
        <v>348</v>
      </c>
      <c r="D139" s="249" t="s">
        <v>267</v>
      </c>
      <c r="E139" s="249" t="s">
        <v>376</v>
      </c>
      <c r="F139" s="249"/>
      <c r="G139" s="282">
        <f>SUM(G143+G140+G142+G141)</f>
        <v>11765.439999999999</v>
      </c>
    </row>
    <row r="140" spans="1:7" s="246" customFormat="1" ht="25.5" customHeight="1" x14ac:dyDescent="0.2">
      <c r="A140" s="242" t="s">
        <v>549</v>
      </c>
      <c r="B140" s="244" t="s">
        <v>547</v>
      </c>
      <c r="C140" s="244" t="s">
        <v>348</v>
      </c>
      <c r="D140" s="244" t="s">
        <v>267</v>
      </c>
      <c r="E140" s="244" t="s">
        <v>376</v>
      </c>
      <c r="F140" s="244" t="s">
        <v>271</v>
      </c>
      <c r="G140" s="285">
        <v>8474.73</v>
      </c>
    </row>
    <row r="141" spans="1:7" s="246" customFormat="1" ht="25.5" customHeight="1" x14ac:dyDescent="0.2">
      <c r="A141" s="242" t="s">
        <v>555</v>
      </c>
      <c r="B141" s="244" t="s">
        <v>547</v>
      </c>
      <c r="C141" s="244" t="s">
        <v>348</v>
      </c>
      <c r="D141" s="244" t="s">
        <v>267</v>
      </c>
      <c r="E141" s="244" t="s">
        <v>376</v>
      </c>
      <c r="F141" s="244" t="s">
        <v>313</v>
      </c>
      <c r="G141" s="285">
        <v>0</v>
      </c>
    </row>
    <row r="142" spans="1:7" s="246" customFormat="1" ht="25.5" customHeight="1" x14ac:dyDescent="0.2">
      <c r="A142" s="242" t="s">
        <v>314</v>
      </c>
      <c r="B142" s="244" t="s">
        <v>547</v>
      </c>
      <c r="C142" s="244" t="s">
        <v>348</v>
      </c>
      <c r="D142" s="244" t="s">
        <v>267</v>
      </c>
      <c r="E142" s="244" t="s">
        <v>376</v>
      </c>
      <c r="F142" s="244" t="s">
        <v>315</v>
      </c>
      <c r="G142" s="285">
        <v>3244.04</v>
      </c>
    </row>
    <row r="143" spans="1:7" ht="18" customHeight="1" x14ac:dyDescent="0.2">
      <c r="A143" s="242" t="s">
        <v>272</v>
      </c>
      <c r="B143" s="244" t="s">
        <v>547</v>
      </c>
      <c r="C143" s="244" t="s">
        <v>348</v>
      </c>
      <c r="D143" s="244" t="s">
        <v>267</v>
      </c>
      <c r="E143" s="244" t="s">
        <v>376</v>
      </c>
      <c r="F143" s="255" t="s">
        <v>273</v>
      </c>
      <c r="G143" s="245">
        <v>46.67</v>
      </c>
    </row>
    <row r="144" spans="1:7" s="273" customFormat="1" ht="18.75" customHeight="1" x14ac:dyDescent="0.25">
      <c r="A144" s="242" t="s">
        <v>370</v>
      </c>
      <c r="B144" s="255" t="s">
        <v>547</v>
      </c>
      <c r="C144" s="255" t="s">
        <v>348</v>
      </c>
      <c r="D144" s="255" t="s">
        <v>267</v>
      </c>
      <c r="E144" s="255" t="s">
        <v>376</v>
      </c>
      <c r="F144" s="255"/>
      <c r="G144" s="245">
        <f>SUM(G145+G149+G147)</f>
        <v>38994.639999999999</v>
      </c>
    </row>
    <row r="145" spans="1:7" s="286" customFormat="1" ht="16.5" customHeight="1" x14ac:dyDescent="0.2">
      <c r="A145" s="274" t="s">
        <v>377</v>
      </c>
      <c r="B145" s="265" t="s">
        <v>547</v>
      </c>
      <c r="C145" s="265" t="s">
        <v>348</v>
      </c>
      <c r="D145" s="265" t="s">
        <v>267</v>
      </c>
      <c r="E145" s="265" t="s">
        <v>378</v>
      </c>
      <c r="F145" s="265"/>
      <c r="G145" s="250">
        <f>SUM(G146)</f>
        <v>5800</v>
      </c>
    </row>
    <row r="146" spans="1:7" ht="26.25" customHeight="1" x14ac:dyDescent="0.2">
      <c r="A146" s="242" t="s">
        <v>314</v>
      </c>
      <c r="B146" s="244" t="s">
        <v>547</v>
      </c>
      <c r="C146" s="255" t="s">
        <v>348</v>
      </c>
      <c r="D146" s="255" t="s">
        <v>267</v>
      </c>
      <c r="E146" s="255" t="s">
        <v>378</v>
      </c>
      <c r="F146" s="255" t="s">
        <v>315</v>
      </c>
      <c r="G146" s="245">
        <v>5800</v>
      </c>
    </row>
    <row r="147" spans="1:7" s="254" customFormat="1" ht="19.899999999999999" customHeight="1" x14ac:dyDescent="0.2">
      <c r="A147" s="247" t="s">
        <v>570</v>
      </c>
      <c r="B147" s="249" t="s">
        <v>547</v>
      </c>
      <c r="C147" s="265" t="s">
        <v>348</v>
      </c>
      <c r="D147" s="265" t="s">
        <v>267</v>
      </c>
      <c r="E147" s="265" t="s">
        <v>380</v>
      </c>
      <c r="F147" s="265"/>
      <c r="G147" s="250">
        <f>SUM(G148)</f>
        <v>29694.639999999999</v>
      </c>
    </row>
    <row r="148" spans="1:7" ht="26.25" customHeight="1" x14ac:dyDescent="0.2">
      <c r="A148" s="242" t="s">
        <v>314</v>
      </c>
      <c r="B148" s="244" t="s">
        <v>547</v>
      </c>
      <c r="C148" s="255" t="s">
        <v>348</v>
      </c>
      <c r="D148" s="255" t="s">
        <v>267</v>
      </c>
      <c r="E148" s="255" t="s">
        <v>380</v>
      </c>
      <c r="F148" s="255" t="s">
        <v>315</v>
      </c>
      <c r="G148" s="245">
        <v>29694.639999999999</v>
      </c>
    </row>
    <row r="149" spans="1:7" ht="14.25" customHeight="1" x14ac:dyDescent="0.2">
      <c r="A149" s="274" t="s">
        <v>381</v>
      </c>
      <c r="B149" s="268" t="s">
        <v>547</v>
      </c>
      <c r="C149" s="265" t="s">
        <v>348</v>
      </c>
      <c r="D149" s="265" t="s">
        <v>267</v>
      </c>
      <c r="E149" s="265" t="s">
        <v>382</v>
      </c>
      <c r="F149" s="265"/>
      <c r="G149" s="250">
        <f>SUM(G150)</f>
        <v>3500</v>
      </c>
    </row>
    <row r="150" spans="1:7" s="254" customFormat="1" ht="24" customHeight="1" x14ac:dyDescent="0.2">
      <c r="A150" s="242" t="s">
        <v>314</v>
      </c>
      <c r="B150" s="265" t="s">
        <v>547</v>
      </c>
      <c r="C150" s="255" t="s">
        <v>348</v>
      </c>
      <c r="D150" s="255" t="s">
        <v>267</v>
      </c>
      <c r="E150" s="255" t="s">
        <v>382</v>
      </c>
      <c r="F150" s="255" t="s">
        <v>315</v>
      </c>
      <c r="G150" s="245">
        <v>3500</v>
      </c>
    </row>
    <row r="151" spans="1:7" s="264" customFormat="1" ht="28.9" customHeight="1" x14ac:dyDescent="0.25">
      <c r="A151" s="237" t="s">
        <v>571</v>
      </c>
      <c r="B151" s="233" t="s">
        <v>547</v>
      </c>
      <c r="C151" s="252" t="s">
        <v>348</v>
      </c>
      <c r="D151" s="252" t="s">
        <v>267</v>
      </c>
      <c r="E151" s="252" t="s">
        <v>369</v>
      </c>
      <c r="F151" s="252"/>
      <c r="G151" s="240">
        <f>SUM(G152)</f>
        <v>4000</v>
      </c>
    </row>
    <row r="152" spans="1:7" s="254" customFormat="1" ht="24" customHeight="1" x14ac:dyDescent="0.2">
      <c r="A152" s="242" t="s">
        <v>314</v>
      </c>
      <c r="B152" s="265" t="s">
        <v>547</v>
      </c>
      <c r="C152" s="255" t="s">
        <v>348</v>
      </c>
      <c r="D152" s="255" t="s">
        <v>267</v>
      </c>
      <c r="E152" s="255" t="s">
        <v>369</v>
      </c>
      <c r="F152" s="255" t="s">
        <v>315</v>
      </c>
      <c r="G152" s="245">
        <v>4000</v>
      </c>
    </row>
    <row r="153" spans="1:7" s="246" customFormat="1" ht="28.5" customHeight="1" x14ac:dyDescent="0.25">
      <c r="A153" s="292" t="s">
        <v>384</v>
      </c>
      <c r="B153" s="289" t="s">
        <v>547</v>
      </c>
      <c r="C153" s="297" t="s">
        <v>348</v>
      </c>
      <c r="D153" s="297" t="s">
        <v>348</v>
      </c>
      <c r="E153" s="289"/>
      <c r="F153" s="289"/>
      <c r="G153" s="290">
        <f>SUM(G156+G154)</f>
        <v>13921.57</v>
      </c>
    </row>
    <row r="154" spans="1:7" ht="25.5" customHeight="1" x14ac:dyDescent="0.2">
      <c r="A154" s="274" t="s">
        <v>386</v>
      </c>
      <c r="B154" s="249" t="s">
        <v>547</v>
      </c>
      <c r="C154" s="265" t="s">
        <v>348</v>
      </c>
      <c r="D154" s="265" t="s">
        <v>348</v>
      </c>
      <c r="E154" s="265" t="s">
        <v>387</v>
      </c>
      <c r="F154" s="265"/>
      <c r="G154" s="250">
        <f>SUM(G155)</f>
        <v>9996.5499999999993</v>
      </c>
    </row>
    <row r="155" spans="1:7" s="246" customFormat="1" ht="27" customHeight="1" x14ac:dyDescent="0.2">
      <c r="A155" s="242" t="s">
        <v>314</v>
      </c>
      <c r="B155" s="244" t="s">
        <v>547</v>
      </c>
      <c r="C155" s="255" t="s">
        <v>348</v>
      </c>
      <c r="D155" s="255" t="s">
        <v>348</v>
      </c>
      <c r="E155" s="265" t="s">
        <v>387</v>
      </c>
      <c r="F155" s="255" t="s">
        <v>315</v>
      </c>
      <c r="G155" s="245">
        <v>9996.5499999999993</v>
      </c>
    </row>
    <row r="156" spans="1:7" s="273" customFormat="1" ht="18.75" customHeight="1" x14ac:dyDescent="0.25">
      <c r="A156" s="237" t="s">
        <v>303</v>
      </c>
      <c r="B156" s="239" t="s">
        <v>547</v>
      </c>
      <c r="C156" s="239" t="s">
        <v>348</v>
      </c>
      <c r="D156" s="239" t="s">
        <v>348</v>
      </c>
      <c r="E156" s="252" t="s">
        <v>304</v>
      </c>
      <c r="F156" s="252"/>
      <c r="G156" s="240">
        <f>SUM(G161+G163+G157+G159)</f>
        <v>3925.0200000000004</v>
      </c>
    </row>
    <row r="157" spans="1:7" s="246" customFormat="1" ht="39" customHeight="1" x14ac:dyDescent="0.2">
      <c r="A157" s="270" t="s">
        <v>390</v>
      </c>
      <c r="B157" s="244" t="s">
        <v>547</v>
      </c>
      <c r="C157" s="244" t="s">
        <v>348</v>
      </c>
      <c r="D157" s="244" t="s">
        <v>348</v>
      </c>
      <c r="E157" s="255" t="s">
        <v>306</v>
      </c>
      <c r="F157" s="255"/>
      <c r="G157" s="245">
        <f>SUM(G158)</f>
        <v>0</v>
      </c>
    </row>
    <row r="158" spans="1:7" s="254" customFormat="1" ht="25.9" customHeight="1" x14ac:dyDescent="0.2">
      <c r="A158" s="247" t="s">
        <v>314</v>
      </c>
      <c r="B158" s="249" t="s">
        <v>547</v>
      </c>
      <c r="C158" s="249" t="s">
        <v>348</v>
      </c>
      <c r="D158" s="249" t="s">
        <v>348</v>
      </c>
      <c r="E158" s="265" t="s">
        <v>306</v>
      </c>
      <c r="F158" s="265" t="s">
        <v>315</v>
      </c>
      <c r="G158" s="250">
        <v>0</v>
      </c>
    </row>
    <row r="159" spans="1:7" s="254" customFormat="1" ht="42" customHeight="1" x14ac:dyDescent="0.2">
      <c r="A159" s="247" t="s">
        <v>309</v>
      </c>
      <c r="B159" s="249" t="s">
        <v>547</v>
      </c>
      <c r="C159" s="249" t="s">
        <v>348</v>
      </c>
      <c r="D159" s="249" t="s">
        <v>348</v>
      </c>
      <c r="E159" s="265" t="s">
        <v>572</v>
      </c>
      <c r="F159" s="265"/>
      <c r="G159" s="250">
        <f>SUM(G160)</f>
        <v>635.53</v>
      </c>
    </row>
    <row r="160" spans="1:7" s="254" customFormat="1" ht="25.9" customHeight="1" x14ac:dyDescent="0.2">
      <c r="A160" s="242" t="s">
        <v>549</v>
      </c>
      <c r="B160" s="244" t="s">
        <v>547</v>
      </c>
      <c r="C160" s="244" t="s">
        <v>348</v>
      </c>
      <c r="D160" s="244" t="s">
        <v>348</v>
      </c>
      <c r="E160" s="255" t="s">
        <v>311</v>
      </c>
      <c r="F160" s="255" t="s">
        <v>271</v>
      </c>
      <c r="G160" s="245">
        <v>635.53</v>
      </c>
    </row>
    <row r="161" spans="1:7" ht="52.15" customHeight="1" x14ac:dyDescent="0.2">
      <c r="A161" s="247" t="s">
        <v>391</v>
      </c>
      <c r="B161" s="248" t="s">
        <v>547</v>
      </c>
      <c r="C161" s="249" t="s">
        <v>348</v>
      </c>
      <c r="D161" s="249" t="s">
        <v>348</v>
      </c>
      <c r="E161" s="265" t="s">
        <v>392</v>
      </c>
      <c r="F161" s="265"/>
      <c r="G161" s="250">
        <f>SUM(G162)</f>
        <v>78.540000000000006</v>
      </c>
    </row>
    <row r="162" spans="1:7" s="246" customFormat="1" ht="24.75" customHeight="1" x14ac:dyDescent="0.2">
      <c r="A162" s="242" t="s">
        <v>549</v>
      </c>
      <c r="B162" s="255" t="s">
        <v>547</v>
      </c>
      <c r="C162" s="244" t="s">
        <v>348</v>
      </c>
      <c r="D162" s="244" t="s">
        <v>348</v>
      </c>
      <c r="E162" s="255" t="s">
        <v>392</v>
      </c>
      <c r="F162" s="255" t="s">
        <v>271</v>
      </c>
      <c r="G162" s="245">
        <v>78.540000000000006</v>
      </c>
    </row>
    <row r="163" spans="1:7" s="254" customFormat="1" ht="38.25" customHeight="1" x14ac:dyDescent="0.2">
      <c r="A163" s="247" t="s">
        <v>573</v>
      </c>
      <c r="B163" s="249" t="s">
        <v>547</v>
      </c>
      <c r="C163" s="249" t="s">
        <v>348</v>
      </c>
      <c r="D163" s="249" t="s">
        <v>348</v>
      </c>
      <c r="E163" s="265" t="s">
        <v>394</v>
      </c>
      <c r="F163" s="265"/>
      <c r="G163" s="250">
        <f>SUM(G165+G164)</f>
        <v>3210.9500000000003</v>
      </c>
    </row>
    <row r="164" spans="1:7" s="254" customFormat="1" ht="25.5" customHeight="1" x14ac:dyDescent="0.2">
      <c r="A164" s="242" t="s">
        <v>549</v>
      </c>
      <c r="B164" s="244" t="s">
        <v>547</v>
      </c>
      <c r="C164" s="244" t="s">
        <v>348</v>
      </c>
      <c r="D164" s="244" t="s">
        <v>348</v>
      </c>
      <c r="E164" s="255" t="s">
        <v>394</v>
      </c>
      <c r="F164" s="255" t="s">
        <v>271</v>
      </c>
      <c r="G164" s="245">
        <v>44.51</v>
      </c>
    </row>
    <row r="165" spans="1:7" ht="24" customHeight="1" x14ac:dyDescent="0.2">
      <c r="A165" s="242" t="s">
        <v>314</v>
      </c>
      <c r="B165" s="298" t="s">
        <v>547</v>
      </c>
      <c r="C165" s="244" t="s">
        <v>348</v>
      </c>
      <c r="D165" s="244" t="s">
        <v>348</v>
      </c>
      <c r="E165" s="255" t="s">
        <v>394</v>
      </c>
      <c r="F165" s="255" t="s">
        <v>315</v>
      </c>
      <c r="G165" s="245">
        <v>3166.44</v>
      </c>
    </row>
    <row r="166" spans="1:7" ht="18.75" customHeight="1" x14ac:dyDescent="0.2">
      <c r="A166" s="258" t="s">
        <v>395</v>
      </c>
      <c r="B166" s="259" t="s">
        <v>547</v>
      </c>
      <c r="C166" s="230" t="s">
        <v>396</v>
      </c>
      <c r="D166" s="230"/>
      <c r="E166" s="230"/>
      <c r="F166" s="230"/>
      <c r="G166" s="231">
        <f>SUM(G167)</f>
        <v>10560.18</v>
      </c>
    </row>
    <row r="167" spans="1:7" ht="16.5" customHeight="1" x14ac:dyDescent="0.2">
      <c r="A167" s="232" t="s">
        <v>397</v>
      </c>
      <c r="B167" s="299">
        <v>510</v>
      </c>
      <c r="C167" s="234" t="s">
        <v>396</v>
      </c>
      <c r="D167" s="234" t="s">
        <v>348</v>
      </c>
      <c r="E167" s="234"/>
      <c r="F167" s="234"/>
      <c r="G167" s="235">
        <f>SUM(G168)</f>
        <v>10560.18</v>
      </c>
    </row>
    <row r="168" spans="1:7" ht="17.25" customHeight="1" x14ac:dyDescent="0.25">
      <c r="A168" s="237" t="s">
        <v>303</v>
      </c>
      <c r="B168" s="300">
        <v>510</v>
      </c>
      <c r="C168" s="239" t="s">
        <v>396</v>
      </c>
      <c r="D168" s="239" t="s">
        <v>348</v>
      </c>
      <c r="E168" s="234"/>
      <c r="F168" s="234"/>
      <c r="G168" s="240">
        <f>SUM(G169)</f>
        <v>10560.18</v>
      </c>
    </row>
    <row r="169" spans="1:7" ht="26.45" customHeight="1" x14ac:dyDescent="0.2">
      <c r="A169" s="247" t="s">
        <v>574</v>
      </c>
      <c r="B169" s="248" t="s">
        <v>547</v>
      </c>
      <c r="C169" s="265" t="s">
        <v>396</v>
      </c>
      <c r="D169" s="265" t="s">
        <v>348</v>
      </c>
      <c r="E169" s="265" t="s">
        <v>399</v>
      </c>
      <c r="F169" s="265"/>
      <c r="G169" s="250">
        <f>SUM(G170+G171+G172)</f>
        <v>10560.18</v>
      </c>
    </row>
    <row r="170" spans="1:7" ht="24.75" customHeight="1" x14ac:dyDescent="0.2">
      <c r="A170" s="242" t="s">
        <v>549</v>
      </c>
      <c r="B170" s="255" t="s">
        <v>547</v>
      </c>
      <c r="C170" s="255" t="s">
        <v>396</v>
      </c>
      <c r="D170" s="255" t="s">
        <v>348</v>
      </c>
      <c r="E170" s="255" t="s">
        <v>399</v>
      </c>
      <c r="F170" s="255" t="s">
        <v>271</v>
      </c>
      <c r="G170" s="245">
        <v>10.18</v>
      </c>
    </row>
    <row r="171" spans="1:7" ht="24.75" customHeight="1" x14ac:dyDescent="0.2">
      <c r="A171" s="242" t="s">
        <v>555</v>
      </c>
      <c r="B171" s="255" t="s">
        <v>547</v>
      </c>
      <c r="C171" s="255" t="s">
        <v>396</v>
      </c>
      <c r="D171" s="255" t="s">
        <v>348</v>
      </c>
      <c r="E171" s="255" t="s">
        <v>399</v>
      </c>
      <c r="F171" s="255" t="s">
        <v>313</v>
      </c>
      <c r="G171" s="245">
        <v>550</v>
      </c>
    </row>
    <row r="172" spans="1:7" ht="18" customHeight="1" x14ac:dyDescent="0.2">
      <c r="A172" s="242" t="s">
        <v>272</v>
      </c>
      <c r="B172" s="255" t="s">
        <v>547</v>
      </c>
      <c r="C172" s="255" t="s">
        <v>396</v>
      </c>
      <c r="D172" s="255" t="s">
        <v>348</v>
      </c>
      <c r="E172" s="255" t="s">
        <v>399</v>
      </c>
      <c r="F172" s="255" t="s">
        <v>273</v>
      </c>
      <c r="G172" s="245">
        <v>10000</v>
      </c>
    </row>
    <row r="173" spans="1:7" ht="15.95" customHeight="1" x14ac:dyDescent="0.25">
      <c r="A173" s="228" t="s">
        <v>400</v>
      </c>
      <c r="B173" s="301" t="s">
        <v>547</v>
      </c>
      <c r="C173" s="276" t="s">
        <v>401</v>
      </c>
      <c r="D173" s="276"/>
      <c r="E173" s="276"/>
      <c r="F173" s="276"/>
      <c r="G173" s="277">
        <f>SUM(G174+G185+G201+G212+G196)</f>
        <v>382328.4</v>
      </c>
    </row>
    <row r="174" spans="1:7" ht="17.25" customHeight="1" x14ac:dyDescent="0.2">
      <c r="A174" s="302" t="s">
        <v>402</v>
      </c>
      <c r="B174" s="234" t="s">
        <v>547</v>
      </c>
      <c r="C174" s="233" t="s">
        <v>401</v>
      </c>
      <c r="D174" s="233" t="s">
        <v>258</v>
      </c>
      <c r="E174" s="233"/>
      <c r="F174" s="233"/>
      <c r="G174" s="235">
        <f>SUM(G175+G177+G179+G181+G183)</f>
        <v>149746.51</v>
      </c>
    </row>
    <row r="175" spans="1:7" ht="25.5" customHeight="1" x14ac:dyDescent="0.2">
      <c r="A175" s="247" t="s">
        <v>575</v>
      </c>
      <c r="B175" s="268" t="s">
        <v>547</v>
      </c>
      <c r="C175" s="265" t="s">
        <v>401</v>
      </c>
      <c r="D175" s="265" t="s">
        <v>258</v>
      </c>
      <c r="E175" s="265" t="s">
        <v>404</v>
      </c>
      <c r="F175" s="265"/>
      <c r="G175" s="250">
        <f>SUM(G176)</f>
        <v>35894.230000000003</v>
      </c>
    </row>
    <row r="176" spans="1:7" ht="24.75" customHeight="1" x14ac:dyDescent="0.2">
      <c r="A176" s="242" t="s">
        <v>314</v>
      </c>
      <c r="B176" s="255" t="s">
        <v>547</v>
      </c>
      <c r="C176" s="255" t="s">
        <v>401</v>
      </c>
      <c r="D176" s="255" t="s">
        <v>258</v>
      </c>
      <c r="E176" s="255" t="s">
        <v>404</v>
      </c>
      <c r="F176" s="255" t="s">
        <v>315</v>
      </c>
      <c r="G176" s="245">
        <v>35894.230000000003</v>
      </c>
    </row>
    <row r="177" spans="1:7" ht="115.9" customHeight="1" x14ac:dyDescent="0.2">
      <c r="A177" s="274" t="s">
        <v>576</v>
      </c>
      <c r="B177" s="249" t="s">
        <v>547</v>
      </c>
      <c r="C177" s="265" t="s">
        <v>401</v>
      </c>
      <c r="D177" s="265" t="s">
        <v>258</v>
      </c>
      <c r="E177" s="265" t="s">
        <v>406</v>
      </c>
      <c r="F177" s="265"/>
      <c r="G177" s="250">
        <f>SUM(G178)</f>
        <v>112167.34</v>
      </c>
    </row>
    <row r="178" spans="1:7" ht="27" customHeight="1" x14ac:dyDescent="0.2">
      <c r="A178" s="242" t="s">
        <v>314</v>
      </c>
      <c r="B178" s="244" t="s">
        <v>547</v>
      </c>
      <c r="C178" s="255" t="s">
        <v>401</v>
      </c>
      <c r="D178" s="255" t="s">
        <v>258</v>
      </c>
      <c r="E178" s="255" t="s">
        <v>406</v>
      </c>
      <c r="F178" s="255" t="s">
        <v>315</v>
      </c>
      <c r="G178" s="245">
        <v>112167.34</v>
      </c>
    </row>
    <row r="179" spans="1:7" ht="37.9" customHeight="1" x14ac:dyDescent="0.2">
      <c r="A179" s="247" t="s">
        <v>390</v>
      </c>
      <c r="B179" s="249" t="s">
        <v>547</v>
      </c>
      <c r="C179" s="265" t="s">
        <v>401</v>
      </c>
      <c r="D179" s="265" t="s">
        <v>258</v>
      </c>
      <c r="E179" s="265" t="s">
        <v>306</v>
      </c>
      <c r="F179" s="265"/>
      <c r="G179" s="250">
        <f>SUM(G180)</f>
        <v>687.94</v>
      </c>
    </row>
    <row r="180" spans="1:7" ht="25.5" customHeight="1" x14ac:dyDescent="0.2">
      <c r="A180" s="242" t="s">
        <v>314</v>
      </c>
      <c r="B180" s="244" t="s">
        <v>547</v>
      </c>
      <c r="C180" s="255" t="s">
        <v>401</v>
      </c>
      <c r="D180" s="255" t="s">
        <v>258</v>
      </c>
      <c r="E180" s="255" t="s">
        <v>306</v>
      </c>
      <c r="F180" s="255" t="s">
        <v>315</v>
      </c>
      <c r="G180" s="245">
        <v>687.94</v>
      </c>
    </row>
    <row r="181" spans="1:7" s="254" customFormat="1" ht="40.9" customHeight="1" x14ac:dyDescent="0.2">
      <c r="A181" s="247" t="s">
        <v>407</v>
      </c>
      <c r="B181" s="249" t="s">
        <v>547</v>
      </c>
      <c r="C181" s="265" t="s">
        <v>401</v>
      </c>
      <c r="D181" s="265" t="s">
        <v>258</v>
      </c>
      <c r="E181" s="265" t="s">
        <v>408</v>
      </c>
      <c r="F181" s="265"/>
      <c r="G181" s="250">
        <f>SUM(G182)</f>
        <v>99.67</v>
      </c>
    </row>
    <row r="182" spans="1:7" s="246" customFormat="1" ht="25.5" customHeight="1" x14ac:dyDescent="0.2">
      <c r="A182" s="242" t="s">
        <v>314</v>
      </c>
      <c r="B182" s="244" t="s">
        <v>547</v>
      </c>
      <c r="C182" s="255" t="s">
        <v>401</v>
      </c>
      <c r="D182" s="255" t="s">
        <v>258</v>
      </c>
      <c r="E182" s="255" t="s">
        <v>408</v>
      </c>
      <c r="F182" s="255" t="s">
        <v>315</v>
      </c>
      <c r="G182" s="245">
        <v>99.67</v>
      </c>
    </row>
    <row r="183" spans="1:7" s="246" customFormat="1" ht="39" customHeight="1" x14ac:dyDescent="0.2">
      <c r="A183" s="247" t="s">
        <v>407</v>
      </c>
      <c r="B183" s="249" t="s">
        <v>547</v>
      </c>
      <c r="C183" s="265" t="s">
        <v>401</v>
      </c>
      <c r="D183" s="265" t="s">
        <v>258</v>
      </c>
      <c r="E183" s="265" t="s">
        <v>409</v>
      </c>
      <c r="F183" s="255"/>
      <c r="G183" s="245">
        <f>SUM(G184)</f>
        <v>897.33</v>
      </c>
    </row>
    <row r="184" spans="1:7" s="246" customFormat="1" ht="25.5" customHeight="1" x14ac:dyDescent="0.2">
      <c r="A184" s="242" t="s">
        <v>314</v>
      </c>
      <c r="B184" s="249" t="s">
        <v>547</v>
      </c>
      <c r="C184" s="265" t="s">
        <v>401</v>
      </c>
      <c r="D184" s="265" t="s">
        <v>258</v>
      </c>
      <c r="E184" s="265" t="s">
        <v>409</v>
      </c>
      <c r="F184" s="255" t="s">
        <v>315</v>
      </c>
      <c r="G184" s="245">
        <v>897.33</v>
      </c>
    </row>
    <row r="185" spans="1:7" ht="15.95" customHeight="1" x14ac:dyDescent="0.2">
      <c r="A185" s="302" t="s">
        <v>410</v>
      </c>
      <c r="B185" s="234" t="s">
        <v>547</v>
      </c>
      <c r="C185" s="233" t="s">
        <v>401</v>
      </c>
      <c r="D185" s="233" t="s">
        <v>260</v>
      </c>
      <c r="E185" s="233"/>
      <c r="F185" s="233"/>
      <c r="G185" s="235">
        <f>SUM(G186+G188+G190+G192+G194)</f>
        <v>189549.76</v>
      </c>
    </row>
    <row r="186" spans="1:7" s="246" customFormat="1" ht="39" customHeight="1" x14ac:dyDescent="0.2">
      <c r="A186" s="303" t="s">
        <v>390</v>
      </c>
      <c r="B186" s="244" t="s">
        <v>547</v>
      </c>
      <c r="C186" s="244" t="s">
        <v>401</v>
      </c>
      <c r="D186" s="244" t="s">
        <v>260</v>
      </c>
      <c r="E186" s="244" t="s">
        <v>306</v>
      </c>
      <c r="F186" s="244"/>
      <c r="G186" s="285">
        <f>SUM(G187)</f>
        <v>815.97</v>
      </c>
    </row>
    <row r="187" spans="1:7" s="254" customFormat="1" ht="27" customHeight="1" x14ac:dyDescent="0.2">
      <c r="A187" s="247" t="s">
        <v>314</v>
      </c>
      <c r="B187" s="249" t="s">
        <v>547</v>
      </c>
      <c r="C187" s="249" t="s">
        <v>401</v>
      </c>
      <c r="D187" s="249" t="s">
        <v>260</v>
      </c>
      <c r="E187" s="249" t="s">
        <v>306</v>
      </c>
      <c r="F187" s="249" t="s">
        <v>315</v>
      </c>
      <c r="G187" s="282">
        <v>815.97</v>
      </c>
    </row>
    <row r="188" spans="1:7" s="246" customFormat="1" ht="27" customHeight="1" x14ac:dyDescent="0.2">
      <c r="A188" s="304" t="s">
        <v>575</v>
      </c>
      <c r="B188" s="244" t="s">
        <v>547</v>
      </c>
      <c r="C188" s="255" t="s">
        <v>401</v>
      </c>
      <c r="D188" s="255" t="s">
        <v>260</v>
      </c>
      <c r="E188" s="255" t="s">
        <v>411</v>
      </c>
      <c r="F188" s="255"/>
      <c r="G188" s="245">
        <f>SUM(G189)</f>
        <v>20013.98</v>
      </c>
    </row>
    <row r="189" spans="1:7" s="254" customFormat="1" ht="24.75" customHeight="1" x14ac:dyDescent="0.2">
      <c r="A189" s="247" t="s">
        <v>314</v>
      </c>
      <c r="B189" s="265" t="s">
        <v>547</v>
      </c>
      <c r="C189" s="265" t="s">
        <v>401</v>
      </c>
      <c r="D189" s="265" t="s">
        <v>260</v>
      </c>
      <c r="E189" s="265" t="s">
        <v>411</v>
      </c>
      <c r="F189" s="265" t="s">
        <v>315</v>
      </c>
      <c r="G189" s="250">
        <v>20013.98</v>
      </c>
    </row>
    <row r="190" spans="1:7" s="246" customFormat="1" ht="118.15" customHeight="1" x14ac:dyDescent="0.2">
      <c r="A190" s="303" t="s">
        <v>576</v>
      </c>
      <c r="B190" s="244" t="s">
        <v>547</v>
      </c>
      <c r="C190" s="255" t="s">
        <v>401</v>
      </c>
      <c r="D190" s="255" t="s">
        <v>260</v>
      </c>
      <c r="E190" s="255" t="s">
        <v>412</v>
      </c>
      <c r="F190" s="255"/>
      <c r="G190" s="245">
        <f>SUM(G191)</f>
        <v>103282.99</v>
      </c>
    </row>
    <row r="191" spans="1:7" s="254" customFormat="1" ht="25.5" customHeight="1" x14ac:dyDescent="0.2">
      <c r="A191" s="247" t="s">
        <v>314</v>
      </c>
      <c r="B191" s="249" t="s">
        <v>547</v>
      </c>
      <c r="C191" s="265" t="s">
        <v>401</v>
      </c>
      <c r="D191" s="265" t="s">
        <v>260</v>
      </c>
      <c r="E191" s="265" t="s">
        <v>412</v>
      </c>
      <c r="F191" s="265" t="s">
        <v>315</v>
      </c>
      <c r="G191" s="250">
        <v>103282.99</v>
      </c>
    </row>
    <row r="192" spans="1:7" ht="24.75" customHeight="1" x14ac:dyDescent="0.2">
      <c r="A192" s="304" t="s">
        <v>575</v>
      </c>
      <c r="B192" s="249" t="s">
        <v>547</v>
      </c>
      <c r="C192" s="265" t="s">
        <v>401</v>
      </c>
      <c r="D192" s="265" t="s">
        <v>413</v>
      </c>
      <c r="E192" s="265" t="s">
        <v>414</v>
      </c>
      <c r="F192" s="265"/>
      <c r="G192" s="250">
        <f>SUM(G193)</f>
        <v>6550.81</v>
      </c>
    </row>
    <row r="193" spans="1:7" ht="25.5" customHeight="1" x14ac:dyDescent="0.2">
      <c r="A193" s="247" t="s">
        <v>314</v>
      </c>
      <c r="B193" s="244" t="s">
        <v>547</v>
      </c>
      <c r="C193" s="244" t="s">
        <v>401</v>
      </c>
      <c r="D193" s="244" t="s">
        <v>260</v>
      </c>
      <c r="E193" s="244" t="s">
        <v>414</v>
      </c>
      <c r="F193" s="244" t="s">
        <v>315</v>
      </c>
      <c r="G193" s="245">
        <v>6550.81</v>
      </c>
    </row>
    <row r="194" spans="1:7" ht="118.15" customHeight="1" x14ac:dyDescent="0.2">
      <c r="A194" s="303" t="s">
        <v>576</v>
      </c>
      <c r="B194" s="248" t="s">
        <v>547</v>
      </c>
      <c r="C194" s="249" t="s">
        <v>401</v>
      </c>
      <c r="D194" s="249" t="s">
        <v>260</v>
      </c>
      <c r="E194" s="249" t="s">
        <v>415</v>
      </c>
      <c r="F194" s="249"/>
      <c r="G194" s="282">
        <f>SUM(G195)</f>
        <v>58886.01</v>
      </c>
    </row>
    <row r="195" spans="1:7" ht="25.5" customHeight="1" x14ac:dyDescent="0.2">
      <c r="A195" s="247" t="s">
        <v>314</v>
      </c>
      <c r="B195" s="255" t="s">
        <v>547</v>
      </c>
      <c r="C195" s="244" t="s">
        <v>401</v>
      </c>
      <c r="D195" s="244" t="s">
        <v>260</v>
      </c>
      <c r="E195" s="244" t="s">
        <v>415</v>
      </c>
      <c r="F195" s="244" t="s">
        <v>315</v>
      </c>
      <c r="G195" s="285">
        <v>58886.01</v>
      </c>
    </row>
    <row r="196" spans="1:7" s="264" customFormat="1" ht="15.6" customHeight="1" x14ac:dyDescent="0.2">
      <c r="A196" s="232" t="s">
        <v>416</v>
      </c>
      <c r="B196" s="234" t="s">
        <v>547</v>
      </c>
      <c r="C196" s="234" t="s">
        <v>401</v>
      </c>
      <c r="D196" s="234" t="s">
        <v>267</v>
      </c>
      <c r="E196" s="233"/>
      <c r="F196" s="233"/>
      <c r="G196" s="235">
        <f>SUM(G197+G199)</f>
        <v>39083.29</v>
      </c>
    </row>
    <row r="197" spans="1:7" ht="26.25" customHeight="1" x14ac:dyDescent="0.2">
      <c r="A197" s="304" t="s">
        <v>575</v>
      </c>
      <c r="B197" s="305">
        <v>510</v>
      </c>
      <c r="C197" s="244" t="s">
        <v>401</v>
      </c>
      <c r="D197" s="244" t="s">
        <v>267</v>
      </c>
      <c r="E197" s="255" t="s">
        <v>417</v>
      </c>
      <c r="F197" s="255"/>
      <c r="G197" s="245">
        <f>SUM(G198)</f>
        <v>38875.72</v>
      </c>
    </row>
    <row r="198" spans="1:7" ht="25.15" customHeight="1" x14ac:dyDescent="0.2">
      <c r="A198" s="247" t="s">
        <v>314</v>
      </c>
      <c r="B198" s="306">
        <v>510</v>
      </c>
      <c r="C198" s="249" t="s">
        <v>401</v>
      </c>
      <c r="D198" s="249" t="s">
        <v>267</v>
      </c>
      <c r="E198" s="249" t="s">
        <v>417</v>
      </c>
      <c r="F198" s="249" t="s">
        <v>315</v>
      </c>
      <c r="G198" s="250">
        <v>38875.72</v>
      </c>
    </row>
    <row r="199" spans="1:7" ht="39.6" customHeight="1" x14ac:dyDescent="0.2">
      <c r="A199" s="303" t="s">
        <v>390</v>
      </c>
      <c r="B199" s="268" t="s">
        <v>547</v>
      </c>
      <c r="C199" s="307" t="s">
        <v>401</v>
      </c>
      <c r="D199" s="307" t="s">
        <v>267</v>
      </c>
      <c r="E199" s="307" t="s">
        <v>306</v>
      </c>
      <c r="F199" s="307"/>
      <c r="G199" s="308">
        <f>SUM(G200)</f>
        <v>207.57</v>
      </c>
    </row>
    <row r="200" spans="1:7" ht="27.75" customHeight="1" x14ac:dyDescent="0.2">
      <c r="A200" s="247" t="s">
        <v>314</v>
      </c>
      <c r="B200" s="268" t="s">
        <v>547</v>
      </c>
      <c r="C200" s="309" t="s">
        <v>401</v>
      </c>
      <c r="D200" s="309" t="s">
        <v>267</v>
      </c>
      <c r="E200" s="309" t="s">
        <v>306</v>
      </c>
      <c r="F200" s="309" t="s">
        <v>315</v>
      </c>
      <c r="G200" s="310">
        <v>207.57</v>
      </c>
    </row>
    <row r="201" spans="1:7" ht="15" customHeight="1" x14ac:dyDescent="0.2">
      <c r="A201" s="302" t="s">
        <v>577</v>
      </c>
      <c r="B201" s="234" t="s">
        <v>547</v>
      </c>
      <c r="C201" s="233" t="s">
        <v>401</v>
      </c>
      <c r="D201" s="233" t="s">
        <v>401</v>
      </c>
      <c r="E201" s="233"/>
      <c r="F201" s="233"/>
      <c r="G201" s="235">
        <f>SUM(G206+G204+G202)</f>
        <v>3289.07</v>
      </c>
    </row>
    <row r="202" spans="1:7" s="273" customFormat="1" ht="14.25" customHeight="1" x14ac:dyDescent="0.25">
      <c r="A202" s="279" t="s">
        <v>578</v>
      </c>
      <c r="B202" s="239" t="s">
        <v>547</v>
      </c>
      <c r="C202" s="252" t="s">
        <v>401</v>
      </c>
      <c r="D202" s="252" t="s">
        <v>401</v>
      </c>
      <c r="E202" s="252" t="s">
        <v>421</v>
      </c>
      <c r="F202" s="252"/>
      <c r="G202" s="240">
        <f>SUM(G203)</f>
        <v>1087.98</v>
      </c>
    </row>
    <row r="203" spans="1:7" ht="25.5" customHeight="1" x14ac:dyDescent="0.2">
      <c r="A203" s="242" t="s">
        <v>314</v>
      </c>
      <c r="B203" s="244" t="s">
        <v>547</v>
      </c>
      <c r="C203" s="255" t="s">
        <v>401</v>
      </c>
      <c r="D203" s="255" t="s">
        <v>401</v>
      </c>
      <c r="E203" s="255" t="s">
        <v>421</v>
      </c>
      <c r="F203" s="255" t="s">
        <v>315</v>
      </c>
      <c r="G203" s="245">
        <v>1087.98</v>
      </c>
    </row>
    <row r="204" spans="1:7" ht="27.75" customHeight="1" x14ac:dyDescent="0.25">
      <c r="A204" s="279" t="s">
        <v>578</v>
      </c>
      <c r="B204" s="252" t="s">
        <v>547</v>
      </c>
      <c r="C204" s="252" t="s">
        <v>401</v>
      </c>
      <c r="D204" s="252" t="s">
        <v>401</v>
      </c>
      <c r="E204" s="252" t="s">
        <v>425</v>
      </c>
      <c r="F204" s="252"/>
      <c r="G204" s="240">
        <f>SUM(G205)</f>
        <v>1076.53</v>
      </c>
    </row>
    <row r="205" spans="1:7" ht="25.5" customHeight="1" x14ac:dyDescent="0.2">
      <c r="A205" s="242" t="s">
        <v>314</v>
      </c>
      <c r="B205" s="255" t="s">
        <v>547</v>
      </c>
      <c r="C205" s="255" t="s">
        <v>401</v>
      </c>
      <c r="D205" s="255" t="s">
        <v>401</v>
      </c>
      <c r="E205" s="255" t="s">
        <v>425</v>
      </c>
      <c r="F205" s="255" t="s">
        <v>315</v>
      </c>
      <c r="G205" s="245">
        <v>1076.53</v>
      </c>
    </row>
    <row r="206" spans="1:7" ht="20.45" customHeight="1" x14ac:dyDescent="0.25">
      <c r="A206" s="237" t="s">
        <v>303</v>
      </c>
      <c r="B206" s="239" t="s">
        <v>547</v>
      </c>
      <c r="C206" s="252" t="s">
        <v>401</v>
      </c>
      <c r="D206" s="252" t="s">
        <v>401</v>
      </c>
      <c r="E206" s="252" t="s">
        <v>304</v>
      </c>
      <c r="F206" s="252"/>
      <c r="G206" s="240">
        <f>SUM(G209+G207)</f>
        <v>1124.56</v>
      </c>
    </row>
    <row r="207" spans="1:7" ht="24.75" customHeight="1" x14ac:dyDescent="0.2">
      <c r="A207" s="247" t="s">
        <v>426</v>
      </c>
      <c r="B207" s="268" t="s">
        <v>547</v>
      </c>
      <c r="C207" s="265" t="s">
        <v>401</v>
      </c>
      <c r="D207" s="265" t="s">
        <v>401</v>
      </c>
      <c r="E207" s="265" t="s">
        <v>326</v>
      </c>
      <c r="F207" s="265"/>
      <c r="G207" s="250">
        <f>SUM(G208)</f>
        <v>824.99</v>
      </c>
    </row>
    <row r="208" spans="1:7" ht="24" customHeight="1" x14ac:dyDescent="0.2">
      <c r="A208" s="242" t="s">
        <v>314</v>
      </c>
      <c r="B208" s="244" t="s">
        <v>547</v>
      </c>
      <c r="C208" s="255" t="s">
        <v>401</v>
      </c>
      <c r="D208" s="255" t="s">
        <v>401</v>
      </c>
      <c r="E208" s="255" t="s">
        <v>326</v>
      </c>
      <c r="F208" s="255" t="s">
        <v>315</v>
      </c>
      <c r="G208" s="245">
        <v>824.99</v>
      </c>
    </row>
    <row r="209" spans="1:7" s="254" customFormat="1" ht="17.25" customHeight="1" x14ac:dyDescent="0.2">
      <c r="A209" s="274" t="s">
        <v>427</v>
      </c>
      <c r="B209" s="249" t="s">
        <v>547</v>
      </c>
      <c r="C209" s="265" t="s">
        <v>401</v>
      </c>
      <c r="D209" s="265" t="s">
        <v>401</v>
      </c>
      <c r="E209" s="249" t="s">
        <v>428</v>
      </c>
      <c r="F209" s="249"/>
      <c r="G209" s="282">
        <f>SUM(G210+G211)</f>
        <v>299.57</v>
      </c>
    </row>
    <row r="210" spans="1:7" s="246" customFormat="1" ht="26.25" customHeight="1" x14ac:dyDescent="0.2">
      <c r="A210" s="242" t="s">
        <v>549</v>
      </c>
      <c r="B210" s="244" t="s">
        <v>547</v>
      </c>
      <c r="C210" s="255" t="s">
        <v>401</v>
      </c>
      <c r="D210" s="255" t="s">
        <v>401</v>
      </c>
      <c r="E210" s="255" t="s">
        <v>428</v>
      </c>
      <c r="F210" s="244" t="s">
        <v>271</v>
      </c>
      <c r="G210" s="285">
        <v>170.75</v>
      </c>
    </row>
    <row r="211" spans="1:7" s="246" customFormat="1" ht="26.25" customHeight="1" x14ac:dyDescent="0.2">
      <c r="A211" s="242" t="s">
        <v>314</v>
      </c>
      <c r="B211" s="244" t="s">
        <v>547</v>
      </c>
      <c r="C211" s="255" t="s">
        <v>401</v>
      </c>
      <c r="D211" s="255" t="s">
        <v>401</v>
      </c>
      <c r="E211" s="255" t="s">
        <v>428</v>
      </c>
      <c r="F211" s="244" t="s">
        <v>315</v>
      </c>
      <c r="G211" s="285">
        <v>128.82</v>
      </c>
    </row>
    <row r="212" spans="1:7" ht="18" customHeight="1" x14ac:dyDescent="0.2">
      <c r="A212" s="302" t="s">
        <v>429</v>
      </c>
      <c r="B212" s="234" t="s">
        <v>547</v>
      </c>
      <c r="C212" s="233" t="s">
        <v>401</v>
      </c>
      <c r="D212" s="233" t="s">
        <v>335</v>
      </c>
      <c r="E212" s="233"/>
      <c r="F212" s="233"/>
      <c r="G212" s="235">
        <f>SUM(G213)</f>
        <v>659.77</v>
      </c>
    </row>
    <row r="213" spans="1:7" ht="17.45" customHeight="1" x14ac:dyDescent="0.25">
      <c r="A213" s="237" t="s">
        <v>303</v>
      </c>
      <c r="B213" s="300">
        <v>510</v>
      </c>
      <c r="C213" s="252" t="s">
        <v>401</v>
      </c>
      <c r="D213" s="252" t="s">
        <v>335</v>
      </c>
      <c r="E213" s="239" t="s">
        <v>304</v>
      </c>
      <c r="F213" s="239"/>
      <c r="G213" s="240">
        <f>SUM(G216+G214)</f>
        <v>659.77</v>
      </c>
    </row>
    <row r="214" spans="1:7" ht="37.9" customHeight="1" x14ac:dyDescent="0.2">
      <c r="A214" s="247" t="s">
        <v>579</v>
      </c>
      <c r="B214" s="268" t="s">
        <v>547</v>
      </c>
      <c r="C214" s="249" t="s">
        <v>401</v>
      </c>
      <c r="D214" s="249" t="s">
        <v>335</v>
      </c>
      <c r="E214" s="249" t="s">
        <v>326</v>
      </c>
      <c r="F214" s="249"/>
      <c r="G214" s="282">
        <f>SUM(G215)</f>
        <v>318.74</v>
      </c>
    </row>
    <row r="215" spans="1:7" ht="25.5" customHeight="1" x14ac:dyDescent="0.2">
      <c r="A215" s="242" t="s">
        <v>314</v>
      </c>
      <c r="B215" s="244" t="s">
        <v>547</v>
      </c>
      <c r="C215" s="255" t="s">
        <v>401</v>
      </c>
      <c r="D215" s="255" t="s">
        <v>335</v>
      </c>
      <c r="E215" s="244" t="s">
        <v>326</v>
      </c>
      <c r="F215" s="244" t="s">
        <v>315</v>
      </c>
      <c r="G215" s="285">
        <v>318.74</v>
      </c>
    </row>
    <row r="216" spans="1:7" s="254" customFormat="1" ht="24" customHeight="1" x14ac:dyDescent="0.2">
      <c r="A216" s="274" t="s">
        <v>575</v>
      </c>
      <c r="B216" s="265" t="s">
        <v>547</v>
      </c>
      <c r="C216" s="265" t="s">
        <v>401</v>
      </c>
      <c r="D216" s="265" t="s">
        <v>335</v>
      </c>
      <c r="E216" s="265" t="s">
        <v>431</v>
      </c>
      <c r="F216" s="265"/>
      <c r="G216" s="250">
        <f>SUM(G217+G218)</f>
        <v>341.03</v>
      </c>
    </row>
    <row r="217" spans="1:7" s="246" customFormat="1" ht="24" customHeight="1" x14ac:dyDescent="0.2">
      <c r="A217" s="242" t="s">
        <v>549</v>
      </c>
      <c r="B217" s="255" t="s">
        <v>547</v>
      </c>
      <c r="C217" s="255" t="s">
        <v>401</v>
      </c>
      <c r="D217" s="255" t="s">
        <v>335</v>
      </c>
      <c r="E217" s="255" t="s">
        <v>431</v>
      </c>
      <c r="F217" s="255" t="s">
        <v>271</v>
      </c>
      <c r="G217" s="245">
        <v>34.020000000000003</v>
      </c>
    </row>
    <row r="218" spans="1:7" s="246" customFormat="1" ht="25.9" customHeight="1" x14ac:dyDescent="0.2">
      <c r="A218" s="242" t="s">
        <v>314</v>
      </c>
      <c r="B218" s="255" t="s">
        <v>547</v>
      </c>
      <c r="C218" s="255" t="s">
        <v>401</v>
      </c>
      <c r="D218" s="255" t="s">
        <v>335</v>
      </c>
      <c r="E218" s="255" t="s">
        <v>431</v>
      </c>
      <c r="F218" s="255" t="s">
        <v>315</v>
      </c>
      <c r="G218" s="245">
        <v>307.01</v>
      </c>
    </row>
    <row r="219" spans="1:7" ht="18" customHeight="1" x14ac:dyDescent="0.25">
      <c r="A219" s="280" t="s">
        <v>432</v>
      </c>
      <c r="B219" s="259" t="s">
        <v>547</v>
      </c>
      <c r="C219" s="276" t="s">
        <v>433</v>
      </c>
      <c r="D219" s="276"/>
      <c r="E219" s="276"/>
      <c r="F219" s="276"/>
      <c r="G219" s="277">
        <f>SUM(G220+G230)</f>
        <v>39223.64</v>
      </c>
    </row>
    <row r="220" spans="1:7" ht="15.75" customHeight="1" x14ac:dyDescent="0.2">
      <c r="A220" s="251" t="s">
        <v>434</v>
      </c>
      <c r="B220" s="234" t="s">
        <v>547</v>
      </c>
      <c r="C220" s="230" t="s">
        <v>433</v>
      </c>
      <c r="D220" s="230" t="s">
        <v>258</v>
      </c>
      <c r="E220" s="230"/>
      <c r="F220" s="230"/>
      <c r="G220" s="231">
        <f>SUM(G223+G221)</f>
        <v>33081.800000000003</v>
      </c>
    </row>
    <row r="221" spans="1:7" s="246" customFormat="1" ht="19.899999999999999" customHeight="1" x14ac:dyDescent="0.25">
      <c r="A221" s="237" t="s">
        <v>435</v>
      </c>
      <c r="B221" s="239" t="s">
        <v>547</v>
      </c>
      <c r="C221" s="252" t="s">
        <v>433</v>
      </c>
      <c r="D221" s="252" t="s">
        <v>258</v>
      </c>
      <c r="E221" s="252" t="s">
        <v>436</v>
      </c>
      <c r="F221" s="252"/>
      <c r="G221" s="240">
        <f>SUM(G222)</f>
        <v>137.72</v>
      </c>
    </row>
    <row r="222" spans="1:7" ht="25.9" customHeight="1" x14ac:dyDescent="0.2">
      <c r="A222" s="242" t="s">
        <v>314</v>
      </c>
      <c r="B222" s="244" t="s">
        <v>547</v>
      </c>
      <c r="C222" s="255" t="s">
        <v>433</v>
      </c>
      <c r="D222" s="255" t="s">
        <v>258</v>
      </c>
      <c r="E222" s="255" t="s">
        <v>436</v>
      </c>
      <c r="F222" s="255" t="s">
        <v>315</v>
      </c>
      <c r="G222" s="245">
        <v>137.72</v>
      </c>
    </row>
    <row r="223" spans="1:7" s="273" customFormat="1" ht="39" customHeight="1" x14ac:dyDescent="0.25">
      <c r="A223" s="279" t="s">
        <v>437</v>
      </c>
      <c r="B223" s="239" t="s">
        <v>547</v>
      </c>
      <c r="C223" s="252" t="s">
        <v>433</v>
      </c>
      <c r="D223" s="252" t="s">
        <v>258</v>
      </c>
      <c r="E223" s="252" t="s">
        <v>439</v>
      </c>
      <c r="F223" s="252"/>
      <c r="G223" s="240">
        <f>SUM(G224+G226+G228)</f>
        <v>32944.080000000002</v>
      </c>
    </row>
    <row r="224" spans="1:7" ht="15.75" customHeight="1" x14ac:dyDescent="0.25">
      <c r="A224" s="237" t="s">
        <v>440</v>
      </c>
      <c r="B224" s="239" t="s">
        <v>547</v>
      </c>
      <c r="C224" s="252" t="s">
        <v>433</v>
      </c>
      <c r="D224" s="252" t="s">
        <v>258</v>
      </c>
      <c r="E224" s="252" t="s">
        <v>441</v>
      </c>
      <c r="F224" s="252"/>
      <c r="G224" s="240">
        <f>SUM(G225)</f>
        <v>15933.81</v>
      </c>
    </row>
    <row r="225" spans="1:7" ht="27" customHeight="1" x14ac:dyDescent="0.2">
      <c r="A225" s="242" t="s">
        <v>314</v>
      </c>
      <c r="B225" s="255" t="s">
        <v>547</v>
      </c>
      <c r="C225" s="255" t="s">
        <v>433</v>
      </c>
      <c r="D225" s="255" t="s">
        <v>258</v>
      </c>
      <c r="E225" s="255" t="s">
        <v>441</v>
      </c>
      <c r="F225" s="255" t="s">
        <v>315</v>
      </c>
      <c r="G225" s="245">
        <v>15933.81</v>
      </c>
    </row>
    <row r="226" spans="1:7" ht="15.75" customHeight="1" x14ac:dyDescent="0.25">
      <c r="A226" s="237" t="s">
        <v>442</v>
      </c>
      <c r="B226" s="300">
        <v>510</v>
      </c>
      <c r="C226" s="252" t="s">
        <v>433</v>
      </c>
      <c r="D226" s="252" t="s">
        <v>258</v>
      </c>
      <c r="E226" s="252" t="s">
        <v>443</v>
      </c>
      <c r="F226" s="252"/>
      <c r="G226" s="240">
        <f>SUM(G227)</f>
        <v>2411.14</v>
      </c>
    </row>
    <row r="227" spans="1:7" ht="26.25" customHeight="1" x14ac:dyDescent="0.2">
      <c r="A227" s="242" t="s">
        <v>314</v>
      </c>
      <c r="B227" s="244" t="s">
        <v>547</v>
      </c>
      <c r="C227" s="255" t="s">
        <v>433</v>
      </c>
      <c r="D227" s="255" t="s">
        <v>258</v>
      </c>
      <c r="E227" s="255" t="s">
        <v>443</v>
      </c>
      <c r="F227" s="255" t="s">
        <v>315</v>
      </c>
      <c r="G227" s="245">
        <v>2411.14</v>
      </c>
    </row>
    <row r="228" spans="1:7" ht="16.5" customHeight="1" x14ac:dyDescent="0.25">
      <c r="A228" s="237" t="s">
        <v>444</v>
      </c>
      <c r="B228" s="252" t="s">
        <v>547</v>
      </c>
      <c r="C228" s="252" t="s">
        <v>433</v>
      </c>
      <c r="D228" s="252" t="s">
        <v>258</v>
      </c>
      <c r="E228" s="252" t="s">
        <v>445</v>
      </c>
      <c r="F228" s="252"/>
      <c r="G228" s="240">
        <f>SUM(G229)</f>
        <v>14599.13</v>
      </c>
    </row>
    <row r="229" spans="1:7" ht="25.5" customHeight="1" x14ac:dyDescent="0.2">
      <c r="A229" s="242" t="s">
        <v>314</v>
      </c>
      <c r="B229" s="305">
        <v>510</v>
      </c>
      <c r="C229" s="255" t="s">
        <v>433</v>
      </c>
      <c r="D229" s="255" t="s">
        <v>258</v>
      </c>
      <c r="E229" s="255" t="s">
        <v>445</v>
      </c>
      <c r="F229" s="255" t="s">
        <v>315</v>
      </c>
      <c r="G229" s="245">
        <v>14599.13</v>
      </c>
    </row>
    <row r="230" spans="1:7" ht="24" customHeight="1" x14ac:dyDescent="0.2">
      <c r="A230" s="311" t="s">
        <v>580</v>
      </c>
      <c r="B230" s="234" t="s">
        <v>547</v>
      </c>
      <c r="C230" s="233" t="s">
        <v>433</v>
      </c>
      <c r="D230" s="233" t="s">
        <v>275</v>
      </c>
      <c r="E230" s="233"/>
      <c r="F230" s="233"/>
      <c r="G230" s="235">
        <f>SUM(G231)</f>
        <v>6141.84</v>
      </c>
    </row>
    <row r="231" spans="1:7" ht="17.25" customHeight="1" x14ac:dyDescent="0.25">
      <c r="A231" s="237" t="s">
        <v>303</v>
      </c>
      <c r="B231" s="252" t="s">
        <v>547</v>
      </c>
      <c r="C231" s="252" t="s">
        <v>433</v>
      </c>
      <c r="D231" s="252" t="s">
        <v>275</v>
      </c>
      <c r="E231" s="252" t="s">
        <v>304</v>
      </c>
      <c r="F231" s="252"/>
      <c r="G231" s="240">
        <f>SUM(G232)</f>
        <v>6141.84</v>
      </c>
    </row>
    <row r="232" spans="1:7" s="246" customFormat="1" ht="37.9" customHeight="1" x14ac:dyDescent="0.2">
      <c r="A232" s="242" t="s">
        <v>437</v>
      </c>
      <c r="B232" s="244" t="s">
        <v>547</v>
      </c>
      <c r="C232" s="255" t="s">
        <v>433</v>
      </c>
      <c r="D232" s="255" t="s">
        <v>275</v>
      </c>
      <c r="E232" s="255" t="s">
        <v>439</v>
      </c>
      <c r="F232" s="255"/>
      <c r="G232" s="245">
        <f>SUM(G233:G236)</f>
        <v>6141.84</v>
      </c>
    </row>
    <row r="233" spans="1:7" s="254" customFormat="1" ht="24.75" customHeight="1" x14ac:dyDescent="0.2">
      <c r="A233" s="242" t="s">
        <v>549</v>
      </c>
      <c r="B233" s="306">
        <v>510</v>
      </c>
      <c r="C233" s="265" t="s">
        <v>433</v>
      </c>
      <c r="D233" s="265" t="s">
        <v>275</v>
      </c>
      <c r="E233" s="265" t="s">
        <v>439</v>
      </c>
      <c r="F233" s="265" t="s">
        <v>271</v>
      </c>
      <c r="G233" s="250">
        <v>1919.96</v>
      </c>
    </row>
    <row r="234" spans="1:7" s="254" customFormat="1" ht="24.75" customHeight="1" x14ac:dyDescent="0.2">
      <c r="A234" s="242" t="s">
        <v>314</v>
      </c>
      <c r="B234" s="306">
        <v>510</v>
      </c>
      <c r="C234" s="265" t="s">
        <v>433</v>
      </c>
      <c r="D234" s="265" t="s">
        <v>275</v>
      </c>
      <c r="E234" s="265" t="s">
        <v>439</v>
      </c>
      <c r="F234" s="265" t="s">
        <v>315</v>
      </c>
      <c r="G234" s="250">
        <v>791.25</v>
      </c>
    </row>
    <row r="235" spans="1:7" s="254" customFormat="1" ht="18" customHeight="1" x14ac:dyDescent="0.2">
      <c r="A235" s="242" t="s">
        <v>272</v>
      </c>
      <c r="B235" s="306">
        <v>510</v>
      </c>
      <c r="C235" s="265" t="s">
        <v>433</v>
      </c>
      <c r="D235" s="265" t="s">
        <v>275</v>
      </c>
      <c r="E235" s="265" t="s">
        <v>439</v>
      </c>
      <c r="F235" s="265" t="s">
        <v>273</v>
      </c>
      <c r="G235" s="250">
        <v>45</v>
      </c>
    </row>
    <row r="236" spans="1:7" s="254" customFormat="1" ht="25.5" customHeight="1" x14ac:dyDescent="0.2">
      <c r="A236" s="242" t="s">
        <v>555</v>
      </c>
      <c r="B236" s="306">
        <v>510</v>
      </c>
      <c r="C236" s="265" t="s">
        <v>433</v>
      </c>
      <c r="D236" s="265" t="s">
        <v>275</v>
      </c>
      <c r="E236" s="265" t="s">
        <v>581</v>
      </c>
      <c r="F236" s="265" t="s">
        <v>313</v>
      </c>
      <c r="G236" s="250">
        <v>3385.63</v>
      </c>
    </row>
    <row r="237" spans="1:7" ht="18" customHeight="1" x14ac:dyDescent="0.25">
      <c r="A237" s="228" t="s">
        <v>448</v>
      </c>
      <c r="B237" s="230" t="s">
        <v>547</v>
      </c>
      <c r="C237" s="276" t="s">
        <v>449</v>
      </c>
      <c r="D237" s="276"/>
      <c r="E237" s="276"/>
      <c r="F237" s="276"/>
      <c r="G237" s="277">
        <f>SUM(G238+G243+G247+G252)</f>
        <v>17719.29</v>
      </c>
    </row>
    <row r="238" spans="1:7" ht="13.5" customHeight="1" x14ac:dyDescent="0.2">
      <c r="A238" s="258" t="s">
        <v>450</v>
      </c>
      <c r="B238" s="230" t="s">
        <v>547</v>
      </c>
      <c r="C238" s="230" t="s">
        <v>449</v>
      </c>
      <c r="D238" s="230" t="s">
        <v>258</v>
      </c>
      <c r="E238" s="233" t="s">
        <v>451</v>
      </c>
      <c r="F238" s="230"/>
      <c r="G238" s="231">
        <f>SUM(G239)</f>
        <v>1589.51</v>
      </c>
    </row>
    <row r="239" spans="1:7" s="269" customFormat="1" ht="26.25" customHeight="1" x14ac:dyDescent="0.25">
      <c r="A239" s="237" t="s">
        <v>452</v>
      </c>
      <c r="B239" s="252" t="s">
        <v>547</v>
      </c>
      <c r="C239" s="252" t="s">
        <v>449</v>
      </c>
      <c r="D239" s="252" t="s">
        <v>258</v>
      </c>
      <c r="E239" s="252" t="s">
        <v>451</v>
      </c>
      <c r="F239" s="252"/>
      <c r="G239" s="240">
        <f>SUM(G240)</f>
        <v>1589.51</v>
      </c>
    </row>
    <row r="240" spans="1:7" ht="25.5" customHeight="1" x14ac:dyDescent="0.2">
      <c r="A240" s="242" t="s">
        <v>453</v>
      </c>
      <c r="B240" s="255" t="s">
        <v>547</v>
      </c>
      <c r="C240" s="255" t="s">
        <v>449</v>
      </c>
      <c r="D240" s="255" t="s">
        <v>258</v>
      </c>
      <c r="E240" s="255" t="s">
        <v>451</v>
      </c>
      <c r="F240" s="255"/>
      <c r="G240" s="245">
        <f>SUM(G242+G241)</f>
        <v>1589.51</v>
      </c>
    </row>
    <row r="241" spans="1:7" ht="27" customHeight="1" x14ac:dyDescent="0.2">
      <c r="A241" s="247" t="s">
        <v>549</v>
      </c>
      <c r="B241" s="265" t="s">
        <v>547</v>
      </c>
      <c r="C241" s="265" t="s">
        <v>449</v>
      </c>
      <c r="D241" s="265" t="s">
        <v>258</v>
      </c>
      <c r="E241" s="265" t="s">
        <v>451</v>
      </c>
      <c r="F241" s="265" t="s">
        <v>271</v>
      </c>
      <c r="G241" s="250">
        <v>7.69</v>
      </c>
    </row>
    <row r="242" spans="1:7" ht="18.75" customHeight="1" x14ac:dyDescent="0.2">
      <c r="A242" s="247" t="s">
        <v>422</v>
      </c>
      <c r="B242" s="265" t="s">
        <v>547</v>
      </c>
      <c r="C242" s="249" t="s">
        <v>449</v>
      </c>
      <c r="D242" s="249" t="s">
        <v>258</v>
      </c>
      <c r="E242" s="249" t="s">
        <v>451</v>
      </c>
      <c r="F242" s="249" t="s">
        <v>423</v>
      </c>
      <c r="G242" s="250">
        <v>1581.82</v>
      </c>
    </row>
    <row r="243" spans="1:7" ht="19.5" customHeight="1" x14ac:dyDescent="0.2">
      <c r="A243" s="251" t="s">
        <v>454</v>
      </c>
      <c r="B243" s="233" t="s">
        <v>547</v>
      </c>
      <c r="C243" s="259" t="s">
        <v>449</v>
      </c>
      <c r="D243" s="259" t="s">
        <v>260</v>
      </c>
      <c r="E243" s="259"/>
      <c r="F243" s="259"/>
      <c r="G243" s="231">
        <f>SUM(G244)</f>
        <v>15378.44</v>
      </c>
    </row>
    <row r="244" spans="1:7" ht="18" customHeight="1" x14ac:dyDescent="0.25">
      <c r="A244" s="237" t="s">
        <v>455</v>
      </c>
      <c r="B244" s="252" t="s">
        <v>547</v>
      </c>
      <c r="C244" s="239" t="s">
        <v>449</v>
      </c>
      <c r="D244" s="239" t="s">
        <v>260</v>
      </c>
      <c r="E244" s="239" t="s">
        <v>582</v>
      </c>
      <c r="F244" s="239"/>
      <c r="G244" s="240">
        <f>SUM(G245)</f>
        <v>15378.44</v>
      </c>
    </row>
    <row r="245" spans="1:7" ht="17.25" customHeight="1" x14ac:dyDescent="0.2">
      <c r="A245" s="247" t="s">
        <v>457</v>
      </c>
      <c r="B245" s="268" t="s">
        <v>547</v>
      </c>
      <c r="C245" s="249" t="s">
        <v>449</v>
      </c>
      <c r="D245" s="249" t="s">
        <v>260</v>
      </c>
      <c r="E245" s="249" t="s">
        <v>583</v>
      </c>
      <c r="F245" s="249"/>
      <c r="G245" s="250">
        <f>SUM(G246)</f>
        <v>15378.44</v>
      </c>
    </row>
    <row r="246" spans="1:7" s="246" customFormat="1" ht="25.5" customHeight="1" x14ac:dyDescent="0.2">
      <c r="A246" s="312" t="s">
        <v>314</v>
      </c>
      <c r="B246" s="244" t="s">
        <v>547</v>
      </c>
      <c r="C246" s="244" t="s">
        <v>449</v>
      </c>
      <c r="D246" s="244" t="s">
        <v>260</v>
      </c>
      <c r="E246" s="244" t="s">
        <v>582</v>
      </c>
      <c r="F246" s="244" t="s">
        <v>315</v>
      </c>
      <c r="G246" s="245">
        <v>15378.44</v>
      </c>
    </row>
    <row r="247" spans="1:7" s="286" customFormat="1" ht="19.5" customHeight="1" x14ac:dyDescent="0.2">
      <c r="A247" s="313" t="s">
        <v>458</v>
      </c>
      <c r="B247" s="259" t="s">
        <v>547</v>
      </c>
      <c r="C247" s="259" t="s">
        <v>449</v>
      </c>
      <c r="D247" s="259" t="s">
        <v>267</v>
      </c>
      <c r="E247" s="259"/>
      <c r="F247" s="259"/>
      <c r="G247" s="314">
        <f>SUM(G248+G250)</f>
        <v>351.34</v>
      </c>
    </row>
    <row r="248" spans="1:7" ht="39" customHeight="1" x14ac:dyDescent="0.2">
      <c r="A248" s="274" t="s">
        <v>388</v>
      </c>
      <c r="B248" s="249" t="s">
        <v>547</v>
      </c>
      <c r="C248" s="249" t="s">
        <v>449</v>
      </c>
      <c r="D248" s="249" t="s">
        <v>267</v>
      </c>
      <c r="E248" s="265" t="s">
        <v>389</v>
      </c>
      <c r="F248" s="265"/>
      <c r="G248" s="250">
        <f>SUM(G249)</f>
        <v>351.34</v>
      </c>
    </row>
    <row r="249" spans="1:7" s="246" customFormat="1" ht="27.75" customHeight="1" x14ac:dyDescent="0.2">
      <c r="A249" s="242" t="s">
        <v>314</v>
      </c>
      <c r="B249" s="255" t="s">
        <v>547</v>
      </c>
      <c r="C249" s="244" t="s">
        <v>449</v>
      </c>
      <c r="D249" s="244" t="s">
        <v>267</v>
      </c>
      <c r="E249" s="244" t="s">
        <v>389</v>
      </c>
      <c r="F249" s="255" t="s">
        <v>315</v>
      </c>
      <c r="G249" s="245">
        <v>351.34</v>
      </c>
    </row>
    <row r="250" spans="1:7" s="246" customFormat="1" ht="51" customHeight="1" x14ac:dyDescent="0.2">
      <c r="A250" s="247" t="s">
        <v>584</v>
      </c>
      <c r="B250" s="255" t="s">
        <v>547</v>
      </c>
      <c r="C250" s="244" t="s">
        <v>449</v>
      </c>
      <c r="D250" s="244" t="s">
        <v>267</v>
      </c>
      <c r="E250" s="244" t="s">
        <v>470</v>
      </c>
      <c r="F250" s="255"/>
      <c r="G250" s="245">
        <f>SUM(G251)</f>
        <v>0</v>
      </c>
    </row>
    <row r="251" spans="1:7" s="246" customFormat="1" ht="27.75" customHeight="1" x14ac:dyDescent="0.2">
      <c r="A251" s="242" t="s">
        <v>314</v>
      </c>
      <c r="B251" s="255" t="s">
        <v>547</v>
      </c>
      <c r="C251" s="244" t="s">
        <v>449</v>
      </c>
      <c r="D251" s="244" t="s">
        <v>267</v>
      </c>
      <c r="E251" s="244" t="s">
        <v>471</v>
      </c>
      <c r="F251" s="255" t="s">
        <v>315</v>
      </c>
      <c r="G251" s="245">
        <v>0</v>
      </c>
    </row>
    <row r="252" spans="1:7" s="278" customFormat="1" ht="29.45" customHeight="1" x14ac:dyDescent="0.25">
      <c r="A252" s="280" t="s">
        <v>585</v>
      </c>
      <c r="B252" s="233" t="s">
        <v>547</v>
      </c>
      <c r="C252" s="281" t="s">
        <v>449</v>
      </c>
      <c r="D252" s="281" t="s">
        <v>396</v>
      </c>
      <c r="E252" s="281"/>
      <c r="F252" s="276"/>
      <c r="G252" s="277">
        <f>SUM(G253)</f>
        <v>400</v>
      </c>
    </row>
    <row r="253" spans="1:7" s="254" customFormat="1" ht="39" customHeight="1" x14ac:dyDescent="0.2">
      <c r="A253" s="247" t="s">
        <v>491</v>
      </c>
      <c r="B253" s="265" t="s">
        <v>547</v>
      </c>
      <c r="C253" s="249" t="s">
        <v>449</v>
      </c>
      <c r="D253" s="249" t="s">
        <v>396</v>
      </c>
      <c r="E253" s="249" t="s">
        <v>492</v>
      </c>
      <c r="F253" s="265"/>
      <c r="G253" s="250">
        <f>SUM(G254)</f>
        <v>400</v>
      </c>
    </row>
    <row r="254" spans="1:7" s="246" customFormat="1" ht="27.75" customHeight="1" x14ac:dyDescent="0.2">
      <c r="A254" s="242" t="s">
        <v>314</v>
      </c>
      <c r="B254" s="255" t="s">
        <v>547</v>
      </c>
      <c r="C254" s="244" t="s">
        <v>449</v>
      </c>
      <c r="D254" s="244" t="s">
        <v>396</v>
      </c>
      <c r="E254" s="244" t="s">
        <v>492</v>
      </c>
      <c r="F254" s="255" t="s">
        <v>315</v>
      </c>
      <c r="G254" s="245">
        <v>400</v>
      </c>
    </row>
    <row r="255" spans="1:7" ht="15.75" x14ac:dyDescent="0.25">
      <c r="A255" s="228" t="s">
        <v>493</v>
      </c>
      <c r="B255" s="299">
        <v>510</v>
      </c>
      <c r="C255" s="276" t="s">
        <v>281</v>
      </c>
      <c r="D255" s="276"/>
      <c r="E255" s="276"/>
      <c r="F255" s="276"/>
      <c r="G255" s="277">
        <f>SUM(G256+G259)</f>
        <v>4704.82</v>
      </c>
    </row>
    <row r="256" spans="1:7" ht="15" x14ac:dyDescent="0.25">
      <c r="A256" s="292" t="s">
        <v>586</v>
      </c>
      <c r="B256" s="300">
        <v>510</v>
      </c>
      <c r="C256" s="289" t="s">
        <v>281</v>
      </c>
      <c r="D256" s="289" t="s">
        <v>258</v>
      </c>
      <c r="E256" s="289"/>
      <c r="F256" s="289"/>
      <c r="G256" s="290">
        <f>SUM(G257)</f>
        <v>3500</v>
      </c>
    </row>
    <row r="257" spans="1:7" ht="38.25" x14ac:dyDescent="0.2">
      <c r="A257" s="247" t="s">
        <v>587</v>
      </c>
      <c r="B257" s="315">
        <v>510</v>
      </c>
      <c r="C257" s="265" t="s">
        <v>281</v>
      </c>
      <c r="D257" s="265" t="s">
        <v>258</v>
      </c>
      <c r="E257" s="265" t="s">
        <v>496</v>
      </c>
      <c r="F257" s="265"/>
      <c r="G257" s="250">
        <f>SUM(G258)</f>
        <v>3500</v>
      </c>
    </row>
    <row r="258" spans="1:7" ht="25.5" x14ac:dyDescent="0.2">
      <c r="A258" s="242" t="s">
        <v>314</v>
      </c>
      <c r="B258" s="305">
        <v>510</v>
      </c>
      <c r="C258" s="255" t="s">
        <v>281</v>
      </c>
      <c r="D258" s="255" t="s">
        <v>258</v>
      </c>
      <c r="E258" s="255" t="s">
        <v>496</v>
      </c>
      <c r="F258" s="255" t="s">
        <v>315</v>
      </c>
      <c r="G258" s="245">
        <v>3500</v>
      </c>
    </row>
    <row r="259" spans="1:7" ht="30" x14ac:dyDescent="0.25">
      <c r="A259" s="292" t="s">
        <v>497</v>
      </c>
      <c r="B259" s="300">
        <v>510</v>
      </c>
      <c r="C259" s="289" t="s">
        <v>281</v>
      </c>
      <c r="D259" s="289" t="s">
        <v>348</v>
      </c>
      <c r="E259" s="289"/>
      <c r="F259" s="289"/>
      <c r="G259" s="290">
        <f>SUM(G260)</f>
        <v>1204.82</v>
      </c>
    </row>
    <row r="260" spans="1:7" ht="40.9" customHeight="1" x14ac:dyDescent="0.2">
      <c r="A260" s="247" t="s">
        <v>587</v>
      </c>
      <c r="B260" s="315">
        <v>510</v>
      </c>
      <c r="C260" s="265" t="s">
        <v>281</v>
      </c>
      <c r="D260" s="265" t="s">
        <v>348</v>
      </c>
      <c r="E260" s="265" t="s">
        <v>496</v>
      </c>
      <c r="F260" s="265"/>
      <c r="G260" s="250">
        <f>SUM(G261+G263+G262)</f>
        <v>1204.82</v>
      </c>
    </row>
    <row r="261" spans="1:7" s="246" customFormat="1" ht="25.5" x14ac:dyDescent="0.2">
      <c r="A261" s="242" t="s">
        <v>549</v>
      </c>
      <c r="B261" s="305">
        <v>510</v>
      </c>
      <c r="C261" s="255" t="s">
        <v>281</v>
      </c>
      <c r="D261" s="255" t="s">
        <v>348</v>
      </c>
      <c r="E261" s="255" t="s">
        <v>496</v>
      </c>
      <c r="F261" s="255" t="s">
        <v>271</v>
      </c>
      <c r="G261" s="245">
        <v>187.8</v>
      </c>
    </row>
    <row r="262" spans="1:7" s="246" customFormat="1" ht="25.5" x14ac:dyDescent="0.2">
      <c r="A262" s="242" t="s">
        <v>555</v>
      </c>
      <c r="B262" s="305">
        <v>510</v>
      </c>
      <c r="C262" s="255" t="s">
        <v>281</v>
      </c>
      <c r="D262" s="255" t="s">
        <v>348</v>
      </c>
      <c r="E262" s="255" t="s">
        <v>496</v>
      </c>
      <c r="F262" s="255" t="s">
        <v>313</v>
      </c>
      <c r="G262" s="245">
        <v>5.31</v>
      </c>
    </row>
    <row r="263" spans="1:7" s="246" customFormat="1" ht="25.5" x14ac:dyDescent="0.2">
      <c r="A263" s="242" t="s">
        <v>314</v>
      </c>
      <c r="B263" s="305">
        <v>510</v>
      </c>
      <c r="C263" s="255" t="s">
        <v>281</v>
      </c>
      <c r="D263" s="255" t="s">
        <v>348</v>
      </c>
      <c r="E263" s="255" t="s">
        <v>496</v>
      </c>
      <c r="F263" s="255" t="s">
        <v>315</v>
      </c>
      <c r="G263" s="245">
        <v>1011.71</v>
      </c>
    </row>
    <row r="264" spans="1:7" ht="15.75" x14ac:dyDescent="0.25">
      <c r="A264" s="280" t="s">
        <v>498</v>
      </c>
      <c r="B264" s="299">
        <v>510</v>
      </c>
      <c r="C264" s="276" t="s">
        <v>341</v>
      </c>
      <c r="D264" s="276"/>
      <c r="E264" s="276"/>
      <c r="F264" s="276"/>
      <c r="G264" s="277">
        <f>SUM(G265)</f>
        <v>2097</v>
      </c>
    </row>
    <row r="265" spans="1:7" ht="15" x14ac:dyDescent="0.25">
      <c r="A265" s="292" t="s">
        <v>499</v>
      </c>
      <c r="B265" s="300">
        <v>510</v>
      </c>
      <c r="C265" s="289" t="s">
        <v>341</v>
      </c>
      <c r="D265" s="289" t="s">
        <v>260</v>
      </c>
      <c r="E265" s="289"/>
      <c r="F265" s="289"/>
      <c r="G265" s="290">
        <f>SUM(G268+G266)</f>
        <v>2097</v>
      </c>
    </row>
    <row r="266" spans="1:7" s="254" customFormat="1" x14ac:dyDescent="0.2">
      <c r="A266" s="247" t="s">
        <v>501</v>
      </c>
      <c r="B266" s="306">
        <v>510</v>
      </c>
      <c r="C266" s="265" t="s">
        <v>502</v>
      </c>
      <c r="D266" s="265" t="s">
        <v>260</v>
      </c>
      <c r="E266" s="265" t="s">
        <v>503</v>
      </c>
      <c r="F266" s="265"/>
      <c r="G266" s="250">
        <f>SUM(G267)</f>
        <v>417</v>
      </c>
    </row>
    <row r="267" spans="1:7" ht="25.5" x14ac:dyDescent="0.2">
      <c r="A267" s="242" t="s">
        <v>314</v>
      </c>
      <c r="B267" s="305">
        <v>510</v>
      </c>
      <c r="C267" s="255" t="s">
        <v>341</v>
      </c>
      <c r="D267" s="255" t="s">
        <v>260</v>
      </c>
      <c r="E267" s="255" t="s">
        <v>503</v>
      </c>
      <c r="F267" s="255" t="s">
        <v>315</v>
      </c>
      <c r="G267" s="245">
        <v>417</v>
      </c>
    </row>
    <row r="268" spans="1:7" s="254" customFormat="1" x14ac:dyDescent="0.2">
      <c r="A268" s="272" t="s">
        <v>499</v>
      </c>
      <c r="B268" s="306">
        <v>510</v>
      </c>
      <c r="C268" s="265" t="s">
        <v>341</v>
      </c>
      <c r="D268" s="265" t="s">
        <v>260</v>
      </c>
      <c r="E268" s="265" t="s">
        <v>500</v>
      </c>
      <c r="F268" s="265"/>
      <c r="G268" s="250">
        <f>SUM(G269)</f>
        <v>1680</v>
      </c>
    </row>
    <row r="269" spans="1:7" ht="25.5" x14ac:dyDescent="0.2">
      <c r="A269" s="242" t="s">
        <v>314</v>
      </c>
      <c r="B269" s="305">
        <v>510</v>
      </c>
      <c r="C269" s="255" t="s">
        <v>341</v>
      </c>
      <c r="D269" s="255" t="s">
        <v>260</v>
      </c>
      <c r="E269" s="255" t="s">
        <v>500</v>
      </c>
      <c r="F269" s="255" t="s">
        <v>315</v>
      </c>
      <c r="G269" s="245">
        <v>1680</v>
      </c>
    </row>
    <row r="270" spans="1:7" ht="31.5" x14ac:dyDescent="0.25">
      <c r="A270" s="280" t="s">
        <v>504</v>
      </c>
      <c r="B270" s="316">
        <v>510</v>
      </c>
      <c r="C270" s="276" t="s">
        <v>285</v>
      </c>
      <c r="D270" s="276"/>
      <c r="E270" s="276"/>
      <c r="F270" s="276"/>
      <c r="G270" s="277">
        <f>SUM(G271)</f>
        <v>4593.1099999999997</v>
      </c>
    </row>
    <row r="271" spans="1:7" ht="30" x14ac:dyDescent="0.25">
      <c r="A271" s="292" t="s">
        <v>505</v>
      </c>
      <c r="B271" s="300">
        <v>510</v>
      </c>
      <c r="C271" s="289" t="s">
        <v>285</v>
      </c>
      <c r="D271" s="289" t="s">
        <v>258</v>
      </c>
      <c r="E271" s="289" t="s">
        <v>507</v>
      </c>
      <c r="F271" s="289"/>
      <c r="G271" s="290">
        <f>SUM(G272+G274)</f>
        <v>4593.1099999999997</v>
      </c>
    </row>
    <row r="272" spans="1:7" ht="25.5" x14ac:dyDescent="0.2">
      <c r="A272" s="242" t="s">
        <v>506</v>
      </c>
      <c r="B272" s="305">
        <v>510</v>
      </c>
      <c r="C272" s="255" t="s">
        <v>285</v>
      </c>
      <c r="D272" s="255" t="s">
        <v>258</v>
      </c>
      <c r="E272" s="255" t="s">
        <v>507</v>
      </c>
      <c r="F272" s="255"/>
      <c r="G272" s="245">
        <f>SUM(G273)</f>
        <v>846.4</v>
      </c>
    </row>
    <row r="273" spans="1:7" x14ac:dyDescent="0.2">
      <c r="A273" s="272" t="s">
        <v>508</v>
      </c>
      <c r="B273" s="306">
        <v>510</v>
      </c>
      <c r="C273" s="265" t="s">
        <v>285</v>
      </c>
      <c r="D273" s="265" t="s">
        <v>258</v>
      </c>
      <c r="E273" s="265" t="s">
        <v>507</v>
      </c>
      <c r="F273" s="265" t="s">
        <v>509</v>
      </c>
      <c r="G273" s="250">
        <v>846.4</v>
      </c>
    </row>
    <row r="274" spans="1:7" ht="25.5" x14ac:dyDescent="0.2">
      <c r="A274" s="270" t="s">
        <v>506</v>
      </c>
      <c r="B274" s="305">
        <v>510</v>
      </c>
      <c r="C274" s="255" t="s">
        <v>285</v>
      </c>
      <c r="D274" s="255" t="s">
        <v>258</v>
      </c>
      <c r="E274" s="255" t="s">
        <v>510</v>
      </c>
      <c r="F274" s="255"/>
      <c r="G274" s="245">
        <f>SUM(G275)</f>
        <v>3746.71</v>
      </c>
    </row>
    <row r="275" spans="1:7" x14ac:dyDescent="0.2">
      <c r="A275" s="272" t="s">
        <v>508</v>
      </c>
      <c r="B275" s="306">
        <v>510</v>
      </c>
      <c r="C275" s="265" t="s">
        <v>285</v>
      </c>
      <c r="D275" s="265" t="s">
        <v>258</v>
      </c>
      <c r="E275" s="265" t="s">
        <v>510</v>
      </c>
      <c r="F275" s="265" t="s">
        <v>509</v>
      </c>
      <c r="G275" s="250">
        <v>3746.71</v>
      </c>
    </row>
    <row r="276" spans="1:7" s="236" customFormat="1" ht="29.25" x14ac:dyDescent="0.25">
      <c r="A276" s="257" t="s">
        <v>588</v>
      </c>
      <c r="B276" s="317">
        <v>510</v>
      </c>
      <c r="C276" s="318"/>
      <c r="D276" s="318"/>
      <c r="E276" s="318"/>
      <c r="F276" s="318"/>
      <c r="G276" s="319">
        <f>SUM(G291+G321+G277+G282+G312)</f>
        <v>33050.629999999997</v>
      </c>
    </row>
    <row r="277" spans="1:7" s="236" customFormat="1" ht="15.75" x14ac:dyDescent="0.25">
      <c r="A277" s="228" t="s">
        <v>347</v>
      </c>
      <c r="B277" s="230" t="s">
        <v>547</v>
      </c>
      <c r="C277" s="230" t="s">
        <v>348</v>
      </c>
      <c r="D277" s="276"/>
      <c r="E277" s="318"/>
      <c r="F277" s="318"/>
      <c r="G277" s="319">
        <f>SUM(G278)</f>
        <v>435.15</v>
      </c>
    </row>
    <row r="278" spans="1:7" s="254" customFormat="1" ht="25.5" x14ac:dyDescent="0.2">
      <c r="A278" s="232" t="s">
        <v>384</v>
      </c>
      <c r="B278" s="233" t="s">
        <v>547</v>
      </c>
      <c r="C278" s="234" t="s">
        <v>348</v>
      </c>
      <c r="D278" s="234" t="s">
        <v>348</v>
      </c>
      <c r="E278" s="233"/>
      <c r="F278" s="233"/>
      <c r="G278" s="235">
        <f>SUM(G279)</f>
        <v>435.15</v>
      </c>
    </row>
    <row r="279" spans="1:7" s="236" customFormat="1" ht="20.45" customHeight="1" x14ac:dyDescent="0.25">
      <c r="A279" s="311" t="s">
        <v>385</v>
      </c>
      <c r="B279" s="239" t="s">
        <v>547</v>
      </c>
      <c r="C279" s="239" t="s">
        <v>348</v>
      </c>
      <c r="D279" s="233" t="s">
        <v>348</v>
      </c>
      <c r="E279" s="233" t="s">
        <v>389</v>
      </c>
      <c r="F279" s="233"/>
      <c r="G279" s="320">
        <f>SUM(G280)</f>
        <v>435.15</v>
      </c>
    </row>
    <row r="280" spans="1:7" s="236" customFormat="1" ht="39.6" customHeight="1" x14ac:dyDescent="0.25">
      <c r="A280" s="274" t="s">
        <v>388</v>
      </c>
      <c r="B280" s="244" t="s">
        <v>547</v>
      </c>
      <c r="C280" s="244" t="s">
        <v>348</v>
      </c>
      <c r="D280" s="265" t="s">
        <v>348</v>
      </c>
      <c r="E280" s="265" t="s">
        <v>389</v>
      </c>
      <c r="F280" s="265"/>
      <c r="G280" s="250">
        <f>SUM(G281)</f>
        <v>435.15</v>
      </c>
    </row>
    <row r="281" spans="1:7" s="263" customFormat="1" ht="15" x14ac:dyDescent="0.25">
      <c r="A281" s="242" t="s">
        <v>272</v>
      </c>
      <c r="B281" s="244" t="s">
        <v>547</v>
      </c>
      <c r="C281" s="244" t="s">
        <v>348</v>
      </c>
      <c r="D281" s="255" t="s">
        <v>348</v>
      </c>
      <c r="E281" s="255" t="s">
        <v>389</v>
      </c>
      <c r="F281" s="255" t="s">
        <v>273</v>
      </c>
      <c r="G281" s="245">
        <v>435.15</v>
      </c>
    </row>
    <row r="282" spans="1:7" s="236" customFormat="1" ht="15.75" x14ac:dyDescent="0.25">
      <c r="A282" s="228" t="s">
        <v>400</v>
      </c>
      <c r="B282" s="317">
        <v>510</v>
      </c>
      <c r="C282" s="230" t="s">
        <v>401</v>
      </c>
      <c r="D282" s="318"/>
      <c r="E282" s="318"/>
      <c r="F282" s="284"/>
      <c r="G282" s="319">
        <f>SUM(G283)</f>
        <v>2374.14</v>
      </c>
    </row>
    <row r="283" spans="1:7" s="236" customFormat="1" ht="15" x14ac:dyDescent="0.25">
      <c r="A283" s="302" t="s">
        <v>589</v>
      </c>
      <c r="B283" s="234" t="s">
        <v>547</v>
      </c>
      <c r="C283" s="233" t="s">
        <v>401</v>
      </c>
      <c r="D283" s="233" t="s">
        <v>401</v>
      </c>
      <c r="E283" s="233"/>
      <c r="F283" s="284"/>
      <c r="G283" s="320">
        <f>SUM(G284)</f>
        <v>2374.14</v>
      </c>
    </row>
    <row r="284" spans="1:7" s="236" customFormat="1" ht="27" x14ac:dyDescent="0.25">
      <c r="A284" s="237" t="s">
        <v>590</v>
      </c>
      <c r="B284" s="239" t="s">
        <v>547</v>
      </c>
      <c r="C284" s="252" t="s">
        <v>401</v>
      </c>
      <c r="D284" s="252" t="s">
        <v>401</v>
      </c>
      <c r="E284" s="252"/>
      <c r="F284" s="284"/>
      <c r="G284" s="320">
        <f>SUM(G285+G287+G289)</f>
        <v>2374.14</v>
      </c>
    </row>
    <row r="285" spans="1:7" s="227" customFormat="1" ht="24" customHeight="1" x14ac:dyDescent="0.25">
      <c r="A285" s="242" t="s">
        <v>578</v>
      </c>
      <c r="B285" s="244" t="s">
        <v>547</v>
      </c>
      <c r="C285" s="255" t="s">
        <v>401</v>
      </c>
      <c r="D285" s="255" t="s">
        <v>401</v>
      </c>
      <c r="E285" s="255" t="s">
        <v>425</v>
      </c>
      <c r="F285" s="255"/>
      <c r="G285" s="245">
        <f>SUM(G286)</f>
        <v>380</v>
      </c>
    </row>
    <row r="286" spans="1:7" s="227" customFormat="1" ht="15" x14ac:dyDescent="0.25">
      <c r="A286" s="247" t="s">
        <v>422</v>
      </c>
      <c r="B286" s="249" t="s">
        <v>547</v>
      </c>
      <c r="C286" s="265" t="s">
        <v>401</v>
      </c>
      <c r="D286" s="265" t="s">
        <v>401</v>
      </c>
      <c r="E286" s="265" t="s">
        <v>425</v>
      </c>
      <c r="F286" s="265" t="s">
        <v>423</v>
      </c>
      <c r="G286" s="250">
        <v>380</v>
      </c>
    </row>
    <row r="287" spans="1:7" s="227" customFormat="1" ht="25.9" customHeight="1" x14ac:dyDescent="0.25">
      <c r="A287" s="242" t="s">
        <v>578</v>
      </c>
      <c r="B287" s="244" t="s">
        <v>547</v>
      </c>
      <c r="C287" s="255" t="s">
        <v>401</v>
      </c>
      <c r="D287" s="255" t="s">
        <v>401</v>
      </c>
      <c r="E287" s="255" t="s">
        <v>421</v>
      </c>
      <c r="F287" s="255"/>
      <c r="G287" s="245">
        <f>SUM(G288)</f>
        <v>1876.82</v>
      </c>
    </row>
    <row r="288" spans="1:7" s="227" customFormat="1" ht="15" x14ac:dyDescent="0.25">
      <c r="A288" s="247" t="s">
        <v>422</v>
      </c>
      <c r="B288" s="249" t="s">
        <v>547</v>
      </c>
      <c r="C288" s="265" t="s">
        <v>401</v>
      </c>
      <c r="D288" s="265" t="s">
        <v>401</v>
      </c>
      <c r="E288" s="265" t="s">
        <v>421</v>
      </c>
      <c r="F288" s="265" t="s">
        <v>423</v>
      </c>
      <c r="G288" s="250">
        <v>1876.82</v>
      </c>
    </row>
    <row r="289" spans="1:7" s="263" customFormat="1" ht="26.25" x14ac:dyDescent="0.25">
      <c r="A289" s="242" t="s">
        <v>426</v>
      </c>
      <c r="B289" s="244" t="s">
        <v>547</v>
      </c>
      <c r="C289" s="255" t="s">
        <v>401</v>
      </c>
      <c r="D289" s="255" t="s">
        <v>401</v>
      </c>
      <c r="E289" s="255" t="s">
        <v>326</v>
      </c>
      <c r="F289" s="255"/>
      <c r="G289" s="245">
        <f>SUM(G290)</f>
        <v>117.32</v>
      </c>
    </row>
    <row r="290" spans="1:7" s="227" customFormat="1" ht="15" x14ac:dyDescent="0.25">
      <c r="A290" s="247" t="s">
        <v>422</v>
      </c>
      <c r="B290" s="249" t="s">
        <v>547</v>
      </c>
      <c r="C290" s="265" t="s">
        <v>401</v>
      </c>
      <c r="D290" s="265" t="s">
        <v>401</v>
      </c>
      <c r="E290" s="265" t="s">
        <v>326</v>
      </c>
      <c r="F290" s="265" t="s">
        <v>423</v>
      </c>
      <c r="G290" s="250">
        <v>117.32</v>
      </c>
    </row>
    <row r="291" spans="1:7" s="286" customFormat="1" ht="19.5" customHeight="1" x14ac:dyDescent="0.2">
      <c r="A291" s="313" t="s">
        <v>458</v>
      </c>
      <c r="B291" s="259" t="s">
        <v>547</v>
      </c>
      <c r="C291" s="259" t="s">
        <v>449</v>
      </c>
      <c r="D291" s="259" t="s">
        <v>267</v>
      </c>
      <c r="E291" s="259"/>
      <c r="F291" s="259"/>
      <c r="G291" s="314">
        <f>SUM(G292)</f>
        <v>5227.4699999999993</v>
      </c>
    </row>
    <row r="292" spans="1:7" ht="18" customHeight="1" x14ac:dyDescent="0.25">
      <c r="A292" s="321" t="s">
        <v>459</v>
      </c>
      <c r="B292" s="252" t="s">
        <v>547</v>
      </c>
      <c r="C292" s="239" t="s">
        <v>449</v>
      </c>
      <c r="D292" s="239" t="s">
        <v>267</v>
      </c>
      <c r="E292" s="239"/>
      <c r="F292" s="239"/>
      <c r="G292" s="291">
        <f>SUM(G293+G301)</f>
        <v>5227.4699999999993</v>
      </c>
    </row>
    <row r="293" spans="1:7" ht="27" customHeight="1" x14ac:dyDescent="0.25">
      <c r="A293" s="322" t="s">
        <v>452</v>
      </c>
      <c r="B293" s="252" t="s">
        <v>547</v>
      </c>
      <c r="C293" s="239" t="s">
        <v>449</v>
      </c>
      <c r="D293" s="239" t="s">
        <v>267</v>
      </c>
      <c r="E293" s="239"/>
      <c r="F293" s="239"/>
      <c r="G293" s="291">
        <f>SUM(G294)</f>
        <v>506.95</v>
      </c>
    </row>
    <row r="294" spans="1:7" ht="15.95" customHeight="1" x14ac:dyDescent="0.2">
      <c r="A294" s="247" t="s">
        <v>422</v>
      </c>
      <c r="B294" s="265" t="s">
        <v>547</v>
      </c>
      <c r="C294" s="249" t="s">
        <v>449</v>
      </c>
      <c r="D294" s="249" t="s">
        <v>267</v>
      </c>
      <c r="E294" s="249" t="s">
        <v>462</v>
      </c>
      <c r="F294" s="249"/>
      <c r="G294" s="282">
        <f>SUM(G298+G295)</f>
        <v>506.95</v>
      </c>
    </row>
    <row r="295" spans="1:7" s="283" customFormat="1" ht="39.75" customHeight="1" x14ac:dyDescent="0.25">
      <c r="A295" s="323" t="s">
        <v>591</v>
      </c>
      <c r="B295" s="265" t="s">
        <v>547</v>
      </c>
      <c r="C295" s="249" t="s">
        <v>449</v>
      </c>
      <c r="D295" s="249" t="s">
        <v>267</v>
      </c>
      <c r="E295" s="249" t="s">
        <v>462</v>
      </c>
      <c r="F295" s="249"/>
      <c r="G295" s="282">
        <f>SUM(G297+G296)</f>
        <v>245.43</v>
      </c>
    </row>
    <row r="296" spans="1:7" s="264" customFormat="1" ht="24.75" customHeight="1" x14ac:dyDescent="0.2">
      <c r="A296" s="242" t="s">
        <v>549</v>
      </c>
      <c r="B296" s="255" t="s">
        <v>547</v>
      </c>
      <c r="C296" s="244" t="s">
        <v>449</v>
      </c>
      <c r="D296" s="244" t="s">
        <v>267</v>
      </c>
      <c r="E296" s="244" t="s">
        <v>462</v>
      </c>
      <c r="F296" s="244" t="s">
        <v>271</v>
      </c>
      <c r="G296" s="285">
        <v>0.43</v>
      </c>
    </row>
    <row r="297" spans="1:7" ht="21" customHeight="1" x14ac:dyDescent="0.2">
      <c r="A297" s="242" t="s">
        <v>422</v>
      </c>
      <c r="B297" s="255" t="s">
        <v>547</v>
      </c>
      <c r="C297" s="244" t="s">
        <v>449</v>
      </c>
      <c r="D297" s="244" t="s">
        <v>267</v>
      </c>
      <c r="E297" s="244" t="s">
        <v>462</v>
      </c>
      <c r="F297" s="244" t="s">
        <v>423</v>
      </c>
      <c r="G297" s="285">
        <v>245</v>
      </c>
    </row>
    <row r="298" spans="1:7" s="283" customFormat="1" ht="39" customHeight="1" x14ac:dyDescent="0.25">
      <c r="A298" s="323" t="s">
        <v>592</v>
      </c>
      <c r="B298" s="255" t="s">
        <v>547</v>
      </c>
      <c r="C298" s="244" t="s">
        <v>449</v>
      </c>
      <c r="D298" s="244" t="s">
        <v>267</v>
      </c>
      <c r="E298" s="244" t="s">
        <v>464</v>
      </c>
      <c r="F298" s="244"/>
      <c r="G298" s="285">
        <f>SUM(G300+G299)</f>
        <v>261.52</v>
      </c>
    </row>
    <row r="299" spans="1:7" s="264" customFormat="1" ht="25.5" customHeight="1" x14ac:dyDescent="0.2">
      <c r="A299" s="247" t="s">
        <v>549</v>
      </c>
      <c r="B299" s="265" t="s">
        <v>547</v>
      </c>
      <c r="C299" s="249" t="s">
        <v>449</v>
      </c>
      <c r="D299" s="249" t="s">
        <v>267</v>
      </c>
      <c r="E299" s="249" t="s">
        <v>464</v>
      </c>
      <c r="F299" s="249" t="s">
        <v>271</v>
      </c>
      <c r="G299" s="282">
        <v>0.52</v>
      </c>
    </row>
    <row r="300" spans="1:7" ht="16.5" customHeight="1" x14ac:dyDescent="0.2">
      <c r="A300" s="247" t="s">
        <v>422</v>
      </c>
      <c r="B300" s="265" t="s">
        <v>547</v>
      </c>
      <c r="C300" s="249" t="s">
        <v>449</v>
      </c>
      <c r="D300" s="249" t="s">
        <v>267</v>
      </c>
      <c r="E300" s="249" t="s">
        <v>464</v>
      </c>
      <c r="F300" s="249" t="s">
        <v>423</v>
      </c>
      <c r="G300" s="282">
        <v>261</v>
      </c>
    </row>
    <row r="301" spans="1:7" s="283" customFormat="1" ht="18.75" customHeight="1" x14ac:dyDescent="0.25">
      <c r="A301" s="237" t="s">
        <v>303</v>
      </c>
      <c r="B301" s="324" t="s">
        <v>547</v>
      </c>
      <c r="C301" s="239" t="s">
        <v>449</v>
      </c>
      <c r="D301" s="239" t="s">
        <v>267</v>
      </c>
      <c r="E301" s="239" t="s">
        <v>593</v>
      </c>
      <c r="F301" s="239"/>
      <c r="G301" s="291">
        <f>SUM(G305+G308+G310+G302)</f>
        <v>4720.5199999999995</v>
      </c>
    </row>
    <row r="302" spans="1:7" ht="39" customHeight="1" x14ac:dyDescent="0.2">
      <c r="A302" s="274" t="s">
        <v>388</v>
      </c>
      <c r="B302" s="249" t="s">
        <v>547</v>
      </c>
      <c r="C302" s="249" t="s">
        <v>449</v>
      </c>
      <c r="D302" s="249" t="s">
        <v>267</v>
      </c>
      <c r="E302" s="265" t="s">
        <v>389</v>
      </c>
      <c r="F302" s="265"/>
      <c r="G302" s="250">
        <f>SUM(G304+G303)</f>
        <v>151.5</v>
      </c>
    </row>
    <row r="303" spans="1:7" ht="25.15" customHeight="1" x14ac:dyDescent="0.2">
      <c r="A303" s="247" t="s">
        <v>549</v>
      </c>
      <c r="B303" s="249" t="s">
        <v>547</v>
      </c>
      <c r="C303" s="249" t="s">
        <v>449</v>
      </c>
      <c r="D303" s="249" t="s">
        <v>267</v>
      </c>
      <c r="E303" s="255" t="s">
        <v>389</v>
      </c>
      <c r="F303" s="265" t="s">
        <v>271</v>
      </c>
      <c r="G303" s="250">
        <v>8</v>
      </c>
    </row>
    <row r="304" spans="1:7" ht="20.25" customHeight="1" x14ac:dyDescent="0.2">
      <c r="A304" s="242" t="s">
        <v>422</v>
      </c>
      <c r="B304" s="244" t="s">
        <v>547</v>
      </c>
      <c r="C304" s="244" t="s">
        <v>449</v>
      </c>
      <c r="D304" s="244" t="s">
        <v>267</v>
      </c>
      <c r="E304" s="255" t="s">
        <v>389</v>
      </c>
      <c r="F304" s="255" t="s">
        <v>423</v>
      </c>
      <c r="G304" s="245">
        <v>143.5</v>
      </c>
    </row>
    <row r="305" spans="1:7" ht="64.5" customHeight="1" x14ac:dyDescent="0.2">
      <c r="A305" s="247" t="s">
        <v>594</v>
      </c>
      <c r="B305" s="248" t="s">
        <v>547</v>
      </c>
      <c r="C305" s="249" t="s">
        <v>449</v>
      </c>
      <c r="D305" s="249" t="s">
        <v>267</v>
      </c>
      <c r="E305" s="249" t="s">
        <v>466</v>
      </c>
      <c r="F305" s="249"/>
      <c r="G305" s="282">
        <f>SUM(G307+G306)</f>
        <v>4032</v>
      </c>
    </row>
    <row r="306" spans="1:7" s="283" customFormat="1" ht="20.25" customHeight="1" x14ac:dyDescent="0.25">
      <c r="A306" s="242" t="s">
        <v>422</v>
      </c>
      <c r="B306" s="255" t="s">
        <v>547</v>
      </c>
      <c r="C306" s="244" t="s">
        <v>449</v>
      </c>
      <c r="D306" s="244" t="s">
        <v>267</v>
      </c>
      <c r="E306" s="244" t="s">
        <v>467</v>
      </c>
      <c r="F306" s="244" t="s">
        <v>423</v>
      </c>
      <c r="G306" s="285">
        <v>2748.02</v>
      </c>
    </row>
    <row r="307" spans="1:7" s="283" customFormat="1" ht="20.25" customHeight="1" x14ac:dyDescent="0.25">
      <c r="A307" s="242" t="s">
        <v>422</v>
      </c>
      <c r="B307" s="255" t="s">
        <v>547</v>
      </c>
      <c r="C307" s="244" t="s">
        <v>449</v>
      </c>
      <c r="D307" s="244" t="s">
        <v>267</v>
      </c>
      <c r="E307" s="244" t="s">
        <v>468</v>
      </c>
      <c r="F307" s="244" t="s">
        <v>423</v>
      </c>
      <c r="G307" s="285">
        <v>1283.98</v>
      </c>
    </row>
    <row r="308" spans="1:7" ht="49.9" customHeight="1" x14ac:dyDescent="0.2">
      <c r="A308" s="247" t="s">
        <v>584</v>
      </c>
      <c r="B308" s="248" t="s">
        <v>547</v>
      </c>
      <c r="C308" s="249" t="s">
        <v>449</v>
      </c>
      <c r="D308" s="249" t="s">
        <v>267</v>
      </c>
      <c r="E308" s="249" t="s">
        <v>470</v>
      </c>
      <c r="F308" s="249"/>
      <c r="G308" s="282">
        <f>SUM(G309)</f>
        <v>171.2</v>
      </c>
    </row>
    <row r="309" spans="1:7" ht="25.9" customHeight="1" x14ac:dyDescent="0.2">
      <c r="A309" s="242" t="s">
        <v>549</v>
      </c>
      <c r="B309" s="244" t="s">
        <v>547</v>
      </c>
      <c r="C309" s="244" t="s">
        <v>449</v>
      </c>
      <c r="D309" s="244" t="s">
        <v>267</v>
      </c>
      <c r="E309" s="244" t="s">
        <v>470</v>
      </c>
      <c r="F309" s="244" t="s">
        <v>271</v>
      </c>
      <c r="G309" s="285">
        <v>171.2</v>
      </c>
    </row>
    <row r="310" spans="1:7" s="254" customFormat="1" ht="64.5" customHeight="1" x14ac:dyDescent="0.2">
      <c r="A310" s="274" t="s">
        <v>595</v>
      </c>
      <c r="B310" s="265" t="s">
        <v>547</v>
      </c>
      <c r="C310" s="265" t="s">
        <v>449</v>
      </c>
      <c r="D310" s="265" t="s">
        <v>267</v>
      </c>
      <c r="E310" s="265" t="s">
        <v>473</v>
      </c>
      <c r="F310" s="265"/>
      <c r="G310" s="250">
        <f>SUM(G311)</f>
        <v>365.82</v>
      </c>
    </row>
    <row r="311" spans="1:7" s="246" customFormat="1" ht="24" customHeight="1" x14ac:dyDescent="0.2">
      <c r="A311" s="242" t="s">
        <v>549</v>
      </c>
      <c r="B311" s="255" t="s">
        <v>547</v>
      </c>
      <c r="C311" s="255" t="s">
        <v>449</v>
      </c>
      <c r="D311" s="255" t="s">
        <v>267</v>
      </c>
      <c r="E311" s="255" t="s">
        <v>473</v>
      </c>
      <c r="F311" s="255" t="s">
        <v>271</v>
      </c>
      <c r="G311" s="245">
        <v>365.82</v>
      </c>
    </row>
    <row r="312" spans="1:7" ht="19.5" customHeight="1" x14ac:dyDescent="0.2">
      <c r="A312" s="313" t="s">
        <v>474</v>
      </c>
      <c r="B312" s="234" t="s">
        <v>547</v>
      </c>
      <c r="C312" s="259" t="s">
        <v>449</v>
      </c>
      <c r="D312" s="259" t="s">
        <v>275</v>
      </c>
      <c r="E312" s="259"/>
      <c r="F312" s="259"/>
      <c r="G312" s="314">
        <f>SUM(G313)</f>
        <v>19317.940000000002</v>
      </c>
    </row>
    <row r="313" spans="1:7" ht="26.45" customHeight="1" x14ac:dyDescent="0.2">
      <c r="A313" s="313" t="s">
        <v>475</v>
      </c>
      <c r="B313" s="325">
        <v>510</v>
      </c>
      <c r="C313" s="259" t="s">
        <v>449</v>
      </c>
      <c r="D313" s="259" t="s">
        <v>275</v>
      </c>
      <c r="E313" s="259"/>
      <c r="F313" s="259"/>
      <c r="G313" s="314">
        <f>SUM(G314)</f>
        <v>19317.940000000002</v>
      </c>
    </row>
    <row r="314" spans="1:7" ht="18" customHeight="1" x14ac:dyDescent="0.25">
      <c r="A314" s="321" t="s">
        <v>476</v>
      </c>
      <c r="B314" s="300">
        <v>510</v>
      </c>
      <c r="C314" s="239" t="s">
        <v>449</v>
      </c>
      <c r="D314" s="239" t="s">
        <v>275</v>
      </c>
      <c r="E314" s="239"/>
      <c r="F314" s="239"/>
      <c r="G314" s="291">
        <f>SUM(G315+G317+G319)</f>
        <v>19317.940000000002</v>
      </c>
    </row>
    <row r="315" spans="1:7" x14ac:dyDescent="0.2">
      <c r="A315" s="304" t="s">
        <v>477</v>
      </c>
      <c r="B315" s="305">
        <v>510</v>
      </c>
      <c r="C315" s="244" t="s">
        <v>449</v>
      </c>
      <c r="D315" s="244" t="s">
        <v>275</v>
      </c>
      <c r="E315" s="244" t="s">
        <v>478</v>
      </c>
      <c r="F315" s="244"/>
      <c r="G315" s="285">
        <f>SUM(G316)</f>
        <v>4769.0200000000004</v>
      </c>
    </row>
    <row r="316" spans="1:7" x14ac:dyDescent="0.2">
      <c r="A316" s="247" t="s">
        <v>422</v>
      </c>
      <c r="B316" s="315">
        <v>510</v>
      </c>
      <c r="C316" s="249" t="s">
        <v>449</v>
      </c>
      <c r="D316" s="249" t="s">
        <v>275</v>
      </c>
      <c r="E316" s="249" t="s">
        <v>478</v>
      </c>
      <c r="F316" s="249" t="s">
        <v>423</v>
      </c>
      <c r="G316" s="282">
        <v>4769.0200000000004</v>
      </c>
    </row>
    <row r="317" spans="1:7" x14ac:dyDescent="0.2">
      <c r="A317" s="304" t="s">
        <v>479</v>
      </c>
      <c r="B317" s="305">
        <v>510</v>
      </c>
      <c r="C317" s="244" t="s">
        <v>449</v>
      </c>
      <c r="D317" s="244" t="s">
        <v>275</v>
      </c>
      <c r="E317" s="244" t="s">
        <v>480</v>
      </c>
      <c r="F317" s="244"/>
      <c r="G317" s="285">
        <f>SUM(G318)</f>
        <v>4452.59</v>
      </c>
    </row>
    <row r="318" spans="1:7" x14ac:dyDescent="0.2">
      <c r="A318" s="247" t="s">
        <v>422</v>
      </c>
      <c r="B318" s="315">
        <v>510</v>
      </c>
      <c r="C318" s="249" t="s">
        <v>449</v>
      </c>
      <c r="D318" s="249" t="s">
        <v>275</v>
      </c>
      <c r="E318" s="249" t="s">
        <v>480</v>
      </c>
      <c r="F318" s="249" t="s">
        <v>423</v>
      </c>
      <c r="G318" s="282">
        <v>4452.59</v>
      </c>
    </row>
    <row r="319" spans="1:7" x14ac:dyDescent="0.2">
      <c r="A319" s="304" t="s">
        <v>477</v>
      </c>
      <c r="B319" s="305">
        <v>510</v>
      </c>
      <c r="C319" s="244" t="s">
        <v>449</v>
      </c>
      <c r="D319" s="244" t="s">
        <v>275</v>
      </c>
      <c r="E319" s="244" t="s">
        <v>481</v>
      </c>
      <c r="F319" s="244"/>
      <c r="G319" s="285">
        <f>SUM(G320)</f>
        <v>10096.33</v>
      </c>
    </row>
    <row r="320" spans="1:7" x14ac:dyDescent="0.2">
      <c r="A320" s="247" t="s">
        <v>422</v>
      </c>
      <c r="B320" s="315">
        <v>510</v>
      </c>
      <c r="C320" s="249" t="s">
        <v>449</v>
      </c>
      <c r="D320" s="249" t="s">
        <v>275</v>
      </c>
      <c r="E320" s="249" t="s">
        <v>481</v>
      </c>
      <c r="F320" s="249" t="s">
        <v>423</v>
      </c>
      <c r="G320" s="282">
        <v>10096.33</v>
      </c>
    </row>
    <row r="321" spans="1:7" ht="28.9" customHeight="1" x14ac:dyDescent="0.25">
      <c r="A321" s="280" t="s">
        <v>482</v>
      </c>
      <c r="B321" s="299">
        <v>510</v>
      </c>
      <c r="C321" s="276" t="s">
        <v>449</v>
      </c>
      <c r="D321" s="276" t="s">
        <v>396</v>
      </c>
      <c r="E321" s="276"/>
      <c r="F321" s="276"/>
      <c r="G321" s="277">
        <f>SUM(G322)</f>
        <v>5695.9299999999994</v>
      </c>
    </row>
    <row r="322" spans="1:7" ht="25.5" x14ac:dyDescent="0.2">
      <c r="A322" s="232" t="s">
        <v>289</v>
      </c>
      <c r="B322" s="299">
        <v>510</v>
      </c>
      <c r="C322" s="233" t="s">
        <v>449</v>
      </c>
      <c r="D322" s="233" t="s">
        <v>396</v>
      </c>
      <c r="E322" s="233"/>
      <c r="F322" s="233"/>
      <c r="G322" s="235">
        <f>SUM(G323+G330+G333)</f>
        <v>5695.9299999999994</v>
      </c>
    </row>
    <row r="323" spans="1:7" x14ac:dyDescent="0.2">
      <c r="A323" s="247" t="s">
        <v>269</v>
      </c>
      <c r="B323" s="315">
        <v>510</v>
      </c>
      <c r="C323" s="265" t="s">
        <v>449</v>
      </c>
      <c r="D323" s="265" t="s">
        <v>396</v>
      </c>
      <c r="E323" s="265"/>
      <c r="F323" s="265"/>
      <c r="G323" s="250">
        <f>SUM(G327+G324)</f>
        <v>2784.3999999999996</v>
      </c>
    </row>
    <row r="324" spans="1:7" ht="38.25" x14ac:dyDescent="0.2">
      <c r="A324" s="247" t="s">
        <v>483</v>
      </c>
      <c r="B324" s="306">
        <v>510</v>
      </c>
      <c r="C324" s="265" t="s">
        <v>449</v>
      </c>
      <c r="D324" s="265" t="s">
        <v>396</v>
      </c>
      <c r="E324" s="265" t="s">
        <v>484</v>
      </c>
      <c r="F324" s="265"/>
      <c r="G324" s="250">
        <f>SUM(G325+G326)</f>
        <v>736.18</v>
      </c>
    </row>
    <row r="325" spans="1:7" ht="51.75" customHeight="1" x14ac:dyDescent="0.2">
      <c r="A325" s="242" t="s">
        <v>548</v>
      </c>
      <c r="B325" s="305">
        <v>510</v>
      </c>
      <c r="C325" s="255" t="s">
        <v>449</v>
      </c>
      <c r="D325" s="255" t="s">
        <v>396</v>
      </c>
      <c r="E325" s="255" t="s">
        <v>484</v>
      </c>
      <c r="F325" s="244" t="s">
        <v>265</v>
      </c>
      <c r="G325" s="245">
        <v>621.41999999999996</v>
      </c>
    </row>
    <row r="326" spans="1:7" ht="25.15" customHeight="1" x14ac:dyDescent="0.2">
      <c r="A326" s="242" t="s">
        <v>549</v>
      </c>
      <c r="B326" s="305">
        <v>510</v>
      </c>
      <c r="C326" s="255" t="s">
        <v>449</v>
      </c>
      <c r="D326" s="255" t="s">
        <v>396</v>
      </c>
      <c r="E326" s="255" t="s">
        <v>484</v>
      </c>
      <c r="F326" s="244" t="s">
        <v>271</v>
      </c>
      <c r="G326" s="245">
        <v>114.76</v>
      </c>
    </row>
    <row r="327" spans="1:7" s="254" customFormat="1" ht="38.25" x14ac:dyDescent="0.2">
      <c r="A327" s="326" t="s">
        <v>487</v>
      </c>
      <c r="B327" s="306">
        <v>510</v>
      </c>
      <c r="C327" s="265" t="s">
        <v>449</v>
      </c>
      <c r="D327" s="265" t="s">
        <v>396</v>
      </c>
      <c r="E327" s="265" t="s">
        <v>488</v>
      </c>
      <c r="F327" s="265"/>
      <c r="G327" s="250">
        <f>SUM(G328+G329)</f>
        <v>2048.2199999999998</v>
      </c>
    </row>
    <row r="328" spans="1:7" ht="49.9" customHeight="1" x14ac:dyDescent="0.2">
      <c r="A328" s="242" t="s">
        <v>548</v>
      </c>
      <c r="B328" s="305">
        <v>510</v>
      </c>
      <c r="C328" s="255" t="s">
        <v>449</v>
      </c>
      <c r="D328" s="255" t="s">
        <v>396</v>
      </c>
      <c r="E328" s="255" t="s">
        <v>488</v>
      </c>
      <c r="F328" s="244" t="s">
        <v>265</v>
      </c>
      <c r="G328" s="245">
        <v>2045.52</v>
      </c>
    </row>
    <row r="329" spans="1:7" ht="25.5" customHeight="1" x14ac:dyDescent="0.2">
      <c r="A329" s="242" t="s">
        <v>549</v>
      </c>
      <c r="B329" s="305">
        <v>510</v>
      </c>
      <c r="C329" s="255" t="s">
        <v>449</v>
      </c>
      <c r="D329" s="255" t="s">
        <v>396</v>
      </c>
      <c r="E329" s="255" t="s">
        <v>488</v>
      </c>
      <c r="F329" s="244" t="s">
        <v>271</v>
      </c>
      <c r="G329" s="245">
        <v>2.7</v>
      </c>
    </row>
    <row r="330" spans="1:7" s="254" customFormat="1" ht="25.5" customHeight="1" x14ac:dyDescent="0.2">
      <c r="A330" s="247" t="s">
        <v>489</v>
      </c>
      <c r="B330" s="306">
        <v>510</v>
      </c>
      <c r="C330" s="265" t="s">
        <v>449</v>
      </c>
      <c r="D330" s="265" t="s">
        <v>396</v>
      </c>
      <c r="E330" s="265" t="s">
        <v>490</v>
      </c>
      <c r="F330" s="265"/>
      <c r="G330" s="250">
        <f>SUM(G331+G332)</f>
        <v>1082.73</v>
      </c>
    </row>
    <row r="331" spans="1:7" ht="54" customHeight="1" x14ac:dyDescent="0.2">
      <c r="A331" s="242" t="s">
        <v>548</v>
      </c>
      <c r="B331" s="315">
        <v>510</v>
      </c>
      <c r="C331" s="265" t="s">
        <v>449</v>
      </c>
      <c r="D331" s="265" t="s">
        <v>396</v>
      </c>
      <c r="E331" s="255" t="s">
        <v>490</v>
      </c>
      <c r="F331" s="249" t="s">
        <v>265</v>
      </c>
      <c r="G331" s="250">
        <v>779.67</v>
      </c>
    </row>
    <row r="332" spans="1:7" ht="26.25" customHeight="1" x14ac:dyDescent="0.2">
      <c r="A332" s="242" t="s">
        <v>549</v>
      </c>
      <c r="B332" s="315">
        <v>510</v>
      </c>
      <c r="C332" s="265" t="s">
        <v>449</v>
      </c>
      <c r="D332" s="265" t="s">
        <v>396</v>
      </c>
      <c r="E332" s="255" t="s">
        <v>490</v>
      </c>
      <c r="F332" s="249" t="s">
        <v>271</v>
      </c>
      <c r="G332" s="250">
        <v>303.06</v>
      </c>
    </row>
    <row r="333" spans="1:7" ht="25.9" customHeight="1" x14ac:dyDescent="0.25">
      <c r="A333" s="237" t="s">
        <v>261</v>
      </c>
      <c r="B333" s="268" t="s">
        <v>547</v>
      </c>
      <c r="C333" s="239" t="s">
        <v>449</v>
      </c>
      <c r="D333" s="239" t="s">
        <v>396</v>
      </c>
      <c r="E333" s="239" t="s">
        <v>486</v>
      </c>
      <c r="F333" s="239"/>
      <c r="G333" s="240">
        <f>SUM(G334)</f>
        <v>1828.8</v>
      </c>
    </row>
    <row r="334" spans="1:7" s="246" customFormat="1" ht="39.75" customHeight="1" x14ac:dyDescent="0.2">
      <c r="A334" s="270" t="s">
        <v>485</v>
      </c>
      <c r="B334" s="244" t="s">
        <v>547</v>
      </c>
      <c r="C334" s="255" t="s">
        <v>449</v>
      </c>
      <c r="D334" s="255" t="s">
        <v>396</v>
      </c>
      <c r="E334" s="255" t="s">
        <v>486</v>
      </c>
      <c r="F334" s="255"/>
      <c r="G334" s="245">
        <f>SUM(G335)</f>
        <v>1828.8</v>
      </c>
    </row>
    <row r="335" spans="1:7" ht="51.75" customHeight="1" x14ac:dyDescent="0.2">
      <c r="A335" s="242" t="s">
        <v>548</v>
      </c>
      <c r="B335" s="244" t="s">
        <v>547</v>
      </c>
      <c r="C335" s="244" t="s">
        <v>449</v>
      </c>
      <c r="D335" s="244" t="s">
        <v>396</v>
      </c>
      <c r="E335" s="255" t="s">
        <v>486</v>
      </c>
      <c r="F335" s="244" t="s">
        <v>265</v>
      </c>
      <c r="G335" s="245">
        <v>1828.8</v>
      </c>
    </row>
    <row r="336" spans="1:7" s="271" customFormat="1" ht="55.5" customHeight="1" x14ac:dyDescent="0.2">
      <c r="A336" s="327" t="s">
        <v>596</v>
      </c>
      <c r="B336" s="328">
        <v>510</v>
      </c>
      <c r="C336" s="329"/>
      <c r="D336" s="329"/>
      <c r="E336" s="329"/>
      <c r="F336" s="259"/>
      <c r="G336" s="231">
        <f>SUM(G337)</f>
        <v>9127.42</v>
      </c>
    </row>
    <row r="337" spans="1:7" ht="25.5" x14ac:dyDescent="0.2">
      <c r="A337" s="330" t="s">
        <v>301</v>
      </c>
      <c r="B337" s="331">
        <v>510</v>
      </c>
      <c r="C337" s="332" t="s">
        <v>258</v>
      </c>
      <c r="D337" s="255" t="s">
        <v>285</v>
      </c>
      <c r="E337" s="255" t="s">
        <v>302</v>
      </c>
      <c r="F337" s="333"/>
      <c r="G337" s="245">
        <f>SUM(G338+G339+G340)</f>
        <v>9127.42</v>
      </c>
    </row>
    <row r="338" spans="1:7" ht="63.75" x14ac:dyDescent="0.2">
      <c r="A338" s="247" t="s">
        <v>548</v>
      </c>
      <c r="B338" s="334">
        <v>510</v>
      </c>
      <c r="C338" s="265" t="s">
        <v>258</v>
      </c>
      <c r="D338" s="265" t="s">
        <v>285</v>
      </c>
      <c r="E338" s="335" t="s">
        <v>302</v>
      </c>
      <c r="F338" s="249" t="s">
        <v>265</v>
      </c>
      <c r="G338" s="336">
        <v>7513.16</v>
      </c>
    </row>
    <row r="339" spans="1:7" s="254" customFormat="1" ht="25.5" x14ac:dyDescent="0.2">
      <c r="A339" s="337" t="s">
        <v>549</v>
      </c>
      <c r="B339" s="338">
        <v>510</v>
      </c>
      <c r="C339" s="265" t="s">
        <v>258</v>
      </c>
      <c r="D339" s="339" t="s">
        <v>285</v>
      </c>
      <c r="E339" s="340" t="s">
        <v>302</v>
      </c>
      <c r="F339" s="341" t="s">
        <v>271</v>
      </c>
      <c r="G339" s="250">
        <v>1605.76</v>
      </c>
    </row>
    <row r="340" spans="1:7" s="254" customFormat="1" x14ac:dyDescent="0.2">
      <c r="A340" s="247" t="s">
        <v>272</v>
      </c>
      <c r="B340" s="342">
        <v>510</v>
      </c>
      <c r="C340" s="343" t="s">
        <v>258</v>
      </c>
      <c r="D340" s="339" t="s">
        <v>285</v>
      </c>
      <c r="E340" s="344" t="s">
        <v>302</v>
      </c>
      <c r="F340" s="345" t="s">
        <v>273</v>
      </c>
      <c r="G340" s="346">
        <v>8.5</v>
      </c>
    </row>
    <row r="341" spans="1:7" ht="14.25" x14ac:dyDescent="0.2">
      <c r="A341" s="364" t="s">
        <v>511</v>
      </c>
      <c r="B341" s="365"/>
      <c r="C341" s="365"/>
      <c r="D341" s="365"/>
      <c r="E341" s="365"/>
      <c r="F341" s="366"/>
      <c r="G341" s="347">
        <f>SUM(G10+G22+G276+G336+G68)</f>
        <v>1136770.6600000004</v>
      </c>
    </row>
    <row r="345" spans="1:7" x14ac:dyDescent="0.2">
      <c r="G345" s="350"/>
    </row>
  </sheetData>
  <mergeCells count="9">
    <mergeCell ref="A341:F341"/>
    <mergeCell ref="A1:G1"/>
    <mergeCell ref="A2:G2"/>
    <mergeCell ref="A3:G3"/>
    <mergeCell ref="A4:G4"/>
    <mergeCell ref="A5:G5"/>
    <mergeCell ref="A7:A8"/>
    <mergeCell ref="B7:F7"/>
    <mergeCell ref="G7:G8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3" sqref="B3:C3"/>
    </sheetView>
  </sheetViews>
  <sheetFormatPr defaultColWidth="9.140625" defaultRowHeight="12.75" x14ac:dyDescent="0.2"/>
  <cols>
    <col min="1" max="1" width="24.140625" style="192" customWidth="1"/>
    <col min="2" max="2" width="43.140625" style="192" customWidth="1"/>
    <col min="3" max="3" width="13.140625" style="192" customWidth="1"/>
    <col min="4" max="4" width="12.42578125" style="192" hidden="1" customWidth="1"/>
    <col min="5" max="256" width="9.140625" style="192"/>
    <col min="257" max="257" width="24.140625" style="192" customWidth="1"/>
    <col min="258" max="258" width="43.140625" style="192" customWidth="1"/>
    <col min="259" max="259" width="13.140625" style="192" customWidth="1"/>
    <col min="260" max="260" width="0" style="192" hidden="1" customWidth="1"/>
    <col min="261" max="512" width="9.140625" style="192"/>
    <col min="513" max="513" width="24.140625" style="192" customWidth="1"/>
    <col min="514" max="514" width="43.140625" style="192" customWidth="1"/>
    <col min="515" max="515" width="13.140625" style="192" customWidth="1"/>
    <col min="516" max="516" width="0" style="192" hidden="1" customWidth="1"/>
    <col min="517" max="768" width="9.140625" style="192"/>
    <col min="769" max="769" width="24.140625" style="192" customWidth="1"/>
    <col min="770" max="770" width="43.140625" style="192" customWidth="1"/>
    <col min="771" max="771" width="13.140625" style="192" customWidth="1"/>
    <col min="772" max="772" width="0" style="192" hidden="1" customWidth="1"/>
    <col min="773" max="1024" width="9.140625" style="192"/>
    <col min="1025" max="1025" width="24.140625" style="192" customWidth="1"/>
    <col min="1026" max="1026" width="43.140625" style="192" customWidth="1"/>
    <col min="1027" max="1027" width="13.140625" style="192" customWidth="1"/>
    <col min="1028" max="1028" width="0" style="192" hidden="1" customWidth="1"/>
    <col min="1029" max="1280" width="9.140625" style="192"/>
    <col min="1281" max="1281" width="24.140625" style="192" customWidth="1"/>
    <col min="1282" max="1282" width="43.140625" style="192" customWidth="1"/>
    <col min="1283" max="1283" width="13.140625" style="192" customWidth="1"/>
    <col min="1284" max="1284" width="0" style="192" hidden="1" customWidth="1"/>
    <col min="1285" max="1536" width="9.140625" style="192"/>
    <col min="1537" max="1537" width="24.140625" style="192" customWidth="1"/>
    <col min="1538" max="1538" width="43.140625" style="192" customWidth="1"/>
    <col min="1539" max="1539" width="13.140625" style="192" customWidth="1"/>
    <col min="1540" max="1540" width="0" style="192" hidden="1" customWidth="1"/>
    <col min="1541" max="1792" width="9.140625" style="192"/>
    <col min="1793" max="1793" width="24.140625" style="192" customWidth="1"/>
    <col min="1794" max="1794" width="43.140625" style="192" customWidth="1"/>
    <col min="1795" max="1795" width="13.140625" style="192" customWidth="1"/>
    <col min="1796" max="1796" width="0" style="192" hidden="1" customWidth="1"/>
    <col min="1797" max="2048" width="9.140625" style="192"/>
    <col min="2049" max="2049" width="24.140625" style="192" customWidth="1"/>
    <col min="2050" max="2050" width="43.140625" style="192" customWidth="1"/>
    <col min="2051" max="2051" width="13.140625" style="192" customWidth="1"/>
    <col min="2052" max="2052" width="0" style="192" hidden="1" customWidth="1"/>
    <col min="2053" max="2304" width="9.140625" style="192"/>
    <col min="2305" max="2305" width="24.140625" style="192" customWidth="1"/>
    <col min="2306" max="2306" width="43.140625" style="192" customWidth="1"/>
    <col min="2307" max="2307" width="13.140625" style="192" customWidth="1"/>
    <col min="2308" max="2308" width="0" style="192" hidden="1" customWidth="1"/>
    <col min="2309" max="2560" width="9.140625" style="192"/>
    <col min="2561" max="2561" width="24.140625" style="192" customWidth="1"/>
    <col min="2562" max="2562" width="43.140625" style="192" customWidth="1"/>
    <col min="2563" max="2563" width="13.140625" style="192" customWidth="1"/>
    <col min="2564" max="2564" width="0" style="192" hidden="1" customWidth="1"/>
    <col min="2565" max="2816" width="9.140625" style="192"/>
    <col min="2817" max="2817" width="24.140625" style="192" customWidth="1"/>
    <col min="2818" max="2818" width="43.140625" style="192" customWidth="1"/>
    <col min="2819" max="2819" width="13.140625" style="192" customWidth="1"/>
    <col min="2820" max="2820" width="0" style="192" hidden="1" customWidth="1"/>
    <col min="2821" max="3072" width="9.140625" style="192"/>
    <col min="3073" max="3073" width="24.140625" style="192" customWidth="1"/>
    <col min="3074" max="3074" width="43.140625" style="192" customWidth="1"/>
    <col min="3075" max="3075" width="13.140625" style="192" customWidth="1"/>
    <col min="3076" max="3076" width="0" style="192" hidden="1" customWidth="1"/>
    <col min="3077" max="3328" width="9.140625" style="192"/>
    <col min="3329" max="3329" width="24.140625" style="192" customWidth="1"/>
    <col min="3330" max="3330" width="43.140625" style="192" customWidth="1"/>
    <col min="3331" max="3331" width="13.140625" style="192" customWidth="1"/>
    <col min="3332" max="3332" width="0" style="192" hidden="1" customWidth="1"/>
    <col min="3333" max="3584" width="9.140625" style="192"/>
    <col min="3585" max="3585" width="24.140625" style="192" customWidth="1"/>
    <col min="3586" max="3586" width="43.140625" style="192" customWidth="1"/>
    <col min="3587" max="3587" width="13.140625" style="192" customWidth="1"/>
    <col min="3588" max="3588" width="0" style="192" hidden="1" customWidth="1"/>
    <col min="3589" max="3840" width="9.140625" style="192"/>
    <col min="3841" max="3841" width="24.140625" style="192" customWidth="1"/>
    <col min="3842" max="3842" width="43.140625" style="192" customWidth="1"/>
    <col min="3843" max="3843" width="13.140625" style="192" customWidth="1"/>
    <col min="3844" max="3844" width="0" style="192" hidden="1" customWidth="1"/>
    <col min="3845" max="4096" width="9.140625" style="192"/>
    <col min="4097" max="4097" width="24.140625" style="192" customWidth="1"/>
    <col min="4098" max="4098" width="43.140625" style="192" customWidth="1"/>
    <col min="4099" max="4099" width="13.140625" style="192" customWidth="1"/>
    <col min="4100" max="4100" width="0" style="192" hidden="1" customWidth="1"/>
    <col min="4101" max="4352" width="9.140625" style="192"/>
    <col min="4353" max="4353" width="24.140625" style="192" customWidth="1"/>
    <col min="4354" max="4354" width="43.140625" style="192" customWidth="1"/>
    <col min="4355" max="4355" width="13.140625" style="192" customWidth="1"/>
    <col min="4356" max="4356" width="0" style="192" hidden="1" customWidth="1"/>
    <col min="4357" max="4608" width="9.140625" style="192"/>
    <col min="4609" max="4609" width="24.140625" style="192" customWidth="1"/>
    <col min="4610" max="4610" width="43.140625" style="192" customWidth="1"/>
    <col min="4611" max="4611" width="13.140625" style="192" customWidth="1"/>
    <col min="4612" max="4612" width="0" style="192" hidden="1" customWidth="1"/>
    <col min="4613" max="4864" width="9.140625" style="192"/>
    <col min="4865" max="4865" width="24.140625" style="192" customWidth="1"/>
    <col min="4866" max="4866" width="43.140625" style="192" customWidth="1"/>
    <col min="4867" max="4867" width="13.140625" style="192" customWidth="1"/>
    <col min="4868" max="4868" width="0" style="192" hidden="1" customWidth="1"/>
    <col min="4869" max="5120" width="9.140625" style="192"/>
    <col min="5121" max="5121" width="24.140625" style="192" customWidth="1"/>
    <col min="5122" max="5122" width="43.140625" style="192" customWidth="1"/>
    <col min="5123" max="5123" width="13.140625" style="192" customWidth="1"/>
    <col min="5124" max="5124" width="0" style="192" hidden="1" customWidth="1"/>
    <col min="5125" max="5376" width="9.140625" style="192"/>
    <col min="5377" max="5377" width="24.140625" style="192" customWidth="1"/>
    <col min="5378" max="5378" width="43.140625" style="192" customWidth="1"/>
    <col min="5379" max="5379" width="13.140625" style="192" customWidth="1"/>
    <col min="5380" max="5380" width="0" style="192" hidden="1" customWidth="1"/>
    <col min="5381" max="5632" width="9.140625" style="192"/>
    <col min="5633" max="5633" width="24.140625" style="192" customWidth="1"/>
    <col min="5634" max="5634" width="43.140625" style="192" customWidth="1"/>
    <col min="5635" max="5635" width="13.140625" style="192" customWidth="1"/>
    <col min="5636" max="5636" width="0" style="192" hidden="1" customWidth="1"/>
    <col min="5637" max="5888" width="9.140625" style="192"/>
    <col min="5889" max="5889" width="24.140625" style="192" customWidth="1"/>
    <col min="5890" max="5890" width="43.140625" style="192" customWidth="1"/>
    <col min="5891" max="5891" width="13.140625" style="192" customWidth="1"/>
    <col min="5892" max="5892" width="0" style="192" hidden="1" customWidth="1"/>
    <col min="5893" max="6144" width="9.140625" style="192"/>
    <col min="6145" max="6145" width="24.140625" style="192" customWidth="1"/>
    <col min="6146" max="6146" width="43.140625" style="192" customWidth="1"/>
    <col min="6147" max="6147" width="13.140625" style="192" customWidth="1"/>
    <col min="6148" max="6148" width="0" style="192" hidden="1" customWidth="1"/>
    <col min="6149" max="6400" width="9.140625" style="192"/>
    <col min="6401" max="6401" width="24.140625" style="192" customWidth="1"/>
    <col min="6402" max="6402" width="43.140625" style="192" customWidth="1"/>
    <col min="6403" max="6403" width="13.140625" style="192" customWidth="1"/>
    <col min="6404" max="6404" width="0" style="192" hidden="1" customWidth="1"/>
    <col min="6405" max="6656" width="9.140625" style="192"/>
    <col min="6657" max="6657" width="24.140625" style="192" customWidth="1"/>
    <col min="6658" max="6658" width="43.140625" style="192" customWidth="1"/>
    <col min="6659" max="6659" width="13.140625" style="192" customWidth="1"/>
    <col min="6660" max="6660" width="0" style="192" hidden="1" customWidth="1"/>
    <col min="6661" max="6912" width="9.140625" style="192"/>
    <col min="6913" max="6913" width="24.140625" style="192" customWidth="1"/>
    <col min="6914" max="6914" width="43.140625" style="192" customWidth="1"/>
    <col min="6915" max="6915" width="13.140625" style="192" customWidth="1"/>
    <col min="6916" max="6916" width="0" style="192" hidden="1" customWidth="1"/>
    <col min="6917" max="7168" width="9.140625" style="192"/>
    <col min="7169" max="7169" width="24.140625" style="192" customWidth="1"/>
    <col min="7170" max="7170" width="43.140625" style="192" customWidth="1"/>
    <col min="7171" max="7171" width="13.140625" style="192" customWidth="1"/>
    <col min="7172" max="7172" width="0" style="192" hidden="1" customWidth="1"/>
    <col min="7173" max="7424" width="9.140625" style="192"/>
    <col min="7425" max="7425" width="24.140625" style="192" customWidth="1"/>
    <col min="7426" max="7426" width="43.140625" style="192" customWidth="1"/>
    <col min="7427" max="7427" width="13.140625" style="192" customWidth="1"/>
    <col min="7428" max="7428" width="0" style="192" hidden="1" customWidth="1"/>
    <col min="7429" max="7680" width="9.140625" style="192"/>
    <col min="7681" max="7681" width="24.140625" style="192" customWidth="1"/>
    <col min="7682" max="7682" width="43.140625" style="192" customWidth="1"/>
    <col min="7683" max="7683" width="13.140625" style="192" customWidth="1"/>
    <col min="7684" max="7684" width="0" style="192" hidden="1" customWidth="1"/>
    <col min="7685" max="7936" width="9.140625" style="192"/>
    <col min="7937" max="7937" width="24.140625" style="192" customWidth="1"/>
    <col min="7938" max="7938" width="43.140625" style="192" customWidth="1"/>
    <col min="7939" max="7939" width="13.140625" style="192" customWidth="1"/>
    <col min="7940" max="7940" width="0" style="192" hidden="1" customWidth="1"/>
    <col min="7941" max="8192" width="9.140625" style="192"/>
    <col min="8193" max="8193" width="24.140625" style="192" customWidth="1"/>
    <col min="8194" max="8194" width="43.140625" style="192" customWidth="1"/>
    <col min="8195" max="8195" width="13.140625" style="192" customWidth="1"/>
    <col min="8196" max="8196" width="0" style="192" hidden="1" customWidth="1"/>
    <col min="8197" max="8448" width="9.140625" style="192"/>
    <col min="8449" max="8449" width="24.140625" style="192" customWidth="1"/>
    <col min="8450" max="8450" width="43.140625" style="192" customWidth="1"/>
    <col min="8451" max="8451" width="13.140625" style="192" customWidth="1"/>
    <col min="8452" max="8452" width="0" style="192" hidden="1" customWidth="1"/>
    <col min="8453" max="8704" width="9.140625" style="192"/>
    <col min="8705" max="8705" width="24.140625" style="192" customWidth="1"/>
    <col min="8706" max="8706" width="43.140625" style="192" customWidth="1"/>
    <col min="8707" max="8707" width="13.140625" style="192" customWidth="1"/>
    <col min="8708" max="8708" width="0" style="192" hidden="1" customWidth="1"/>
    <col min="8709" max="8960" width="9.140625" style="192"/>
    <col min="8961" max="8961" width="24.140625" style="192" customWidth="1"/>
    <col min="8962" max="8962" width="43.140625" style="192" customWidth="1"/>
    <col min="8963" max="8963" width="13.140625" style="192" customWidth="1"/>
    <col min="8964" max="8964" width="0" style="192" hidden="1" customWidth="1"/>
    <col min="8965" max="9216" width="9.140625" style="192"/>
    <col min="9217" max="9217" width="24.140625" style="192" customWidth="1"/>
    <col min="9218" max="9218" width="43.140625" style="192" customWidth="1"/>
    <col min="9219" max="9219" width="13.140625" style="192" customWidth="1"/>
    <col min="9220" max="9220" width="0" style="192" hidden="1" customWidth="1"/>
    <col min="9221" max="9472" width="9.140625" style="192"/>
    <col min="9473" max="9473" width="24.140625" style="192" customWidth="1"/>
    <col min="9474" max="9474" width="43.140625" style="192" customWidth="1"/>
    <col min="9475" max="9475" width="13.140625" style="192" customWidth="1"/>
    <col min="9476" max="9476" width="0" style="192" hidden="1" customWidth="1"/>
    <col min="9477" max="9728" width="9.140625" style="192"/>
    <col min="9729" max="9729" width="24.140625" style="192" customWidth="1"/>
    <col min="9730" max="9730" width="43.140625" style="192" customWidth="1"/>
    <col min="9731" max="9731" width="13.140625" style="192" customWidth="1"/>
    <col min="9732" max="9732" width="0" style="192" hidden="1" customWidth="1"/>
    <col min="9733" max="9984" width="9.140625" style="192"/>
    <col min="9985" max="9985" width="24.140625" style="192" customWidth="1"/>
    <col min="9986" max="9986" width="43.140625" style="192" customWidth="1"/>
    <col min="9987" max="9987" width="13.140625" style="192" customWidth="1"/>
    <col min="9988" max="9988" width="0" style="192" hidden="1" customWidth="1"/>
    <col min="9989" max="10240" width="9.140625" style="192"/>
    <col min="10241" max="10241" width="24.140625" style="192" customWidth="1"/>
    <col min="10242" max="10242" width="43.140625" style="192" customWidth="1"/>
    <col min="10243" max="10243" width="13.140625" style="192" customWidth="1"/>
    <col min="10244" max="10244" width="0" style="192" hidden="1" customWidth="1"/>
    <col min="10245" max="10496" width="9.140625" style="192"/>
    <col min="10497" max="10497" width="24.140625" style="192" customWidth="1"/>
    <col min="10498" max="10498" width="43.140625" style="192" customWidth="1"/>
    <col min="10499" max="10499" width="13.140625" style="192" customWidth="1"/>
    <col min="10500" max="10500" width="0" style="192" hidden="1" customWidth="1"/>
    <col min="10501" max="10752" width="9.140625" style="192"/>
    <col min="10753" max="10753" width="24.140625" style="192" customWidth="1"/>
    <col min="10754" max="10754" width="43.140625" style="192" customWidth="1"/>
    <col min="10755" max="10755" width="13.140625" style="192" customWidth="1"/>
    <col min="10756" max="10756" width="0" style="192" hidden="1" customWidth="1"/>
    <col min="10757" max="11008" width="9.140625" style="192"/>
    <col min="11009" max="11009" width="24.140625" style="192" customWidth="1"/>
    <col min="11010" max="11010" width="43.140625" style="192" customWidth="1"/>
    <col min="11011" max="11011" width="13.140625" style="192" customWidth="1"/>
    <col min="11012" max="11012" width="0" style="192" hidden="1" customWidth="1"/>
    <col min="11013" max="11264" width="9.140625" style="192"/>
    <col min="11265" max="11265" width="24.140625" style="192" customWidth="1"/>
    <col min="11266" max="11266" width="43.140625" style="192" customWidth="1"/>
    <col min="11267" max="11267" width="13.140625" style="192" customWidth="1"/>
    <col min="11268" max="11268" width="0" style="192" hidden="1" customWidth="1"/>
    <col min="11269" max="11520" width="9.140625" style="192"/>
    <col min="11521" max="11521" width="24.140625" style="192" customWidth="1"/>
    <col min="11522" max="11522" width="43.140625" style="192" customWidth="1"/>
    <col min="11523" max="11523" width="13.140625" style="192" customWidth="1"/>
    <col min="11524" max="11524" width="0" style="192" hidden="1" customWidth="1"/>
    <col min="11525" max="11776" width="9.140625" style="192"/>
    <col min="11777" max="11777" width="24.140625" style="192" customWidth="1"/>
    <col min="11778" max="11778" width="43.140625" style="192" customWidth="1"/>
    <col min="11779" max="11779" width="13.140625" style="192" customWidth="1"/>
    <col min="11780" max="11780" width="0" style="192" hidden="1" customWidth="1"/>
    <col min="11781" max="12032" width="9.140625" style="192"/>
    <col min="12033" max="12033" width="24.140625" style="192" customWidth="1"/>
    <col min="12034" max="12034" width="43.140625" style="192" customWidth="1"/>
    <col min="12035" max="12035" width="13.140625" style="192" customWidth="1"/>
    <col min="12036" max="12036" width="0" style="192" hidden="1" customWidth="1"/>
    <col min="12037" max="12288" width="9.140625" style="192"/>
    <col min="12289" max="12289" width="24.140625" style="192" customWidth="1"/>
    <col min="12290" max="12290" width="43.140625" style="192" customWidth="1"/>
    <col min="12291" max="12291" width="13.140625" style="192" customWidth="1"/>
    <col min="12292" max="12292" width="0" style="192" hidden="1" customWidth="1"/>
    <col min="12293" max="12544" width="9.140625" style="192"/>
    <col min="12545" max="12545" width="24.140625" style="192" customWidth="1"/>
    <col min="12546" max="12546" width="43.140625" style="192" customWidth="1"/>
    <col min="12547" max="12547" width="13.140625" style="192" customWidth="1"/>
    <col min="12548" max="12548" width="0" style="192" hidden="1" customWidth="1"/>
    <col min="12549" max="12800" width="9.140625" style="192"/>
    <col min="12801" max="12801" width="24.140625" style="192" customWidth="1"/>
    <col min="12802" max="12802" width="43.140625" style="192" customWidth="1"/>
    <col min="12803" max="12803" width="13.140625" style="192" customWidth="1"/>
    <col min="12804" max="12804" width="0" style="192" hidden="1" customWidth="1"/>
    <col min="12805" max="13056" width="9.140625" style="192"/>
    <col min="13057" max="13057" width="24.140625" style="192" customWidth="1"/>
    <col min="13058" max="13058" width="43.140625" style="192" customWidth="1"/>
    <col min="13059" max="13059" width="13.140625" style="192" customWidth="1"/>
    <col min="13060" max="13060" width="0" style="192" hidden="1" customWidth="1"/>
    <col min="13061" max="13312" width="9.140625" style="192"/>
    <col min="13313" max="13313" width="24.140625" style="192" customWidth="1"/>
    <col min="13314" max="13314" width="43.140625" style="192" customWidth="1"/>
    <col min="13315" max="13315" width="13.140625" style="192" customWidth="1"/>
    <col min="13316" max="13316" width="0" style="192" hidden="1" customWidth="1"/>
    <col min="13317" max="13568" width="9.140625" style="192"/>
    <col min="13569" max="13569" width="24.140625" style="192" customWidth="1"/>
    <col min="13570" max="13570" width="43.140625" style="192" customWidth="1"/>
    <col min="13571" max="13571" width="13.140625" style="192" customWidth="1"/>
    <col min="13572" max="13572" width="0" style="192" hidden="1" customWidth="1"/>
    <col min="13573" max="13824" width="9.140625" style="192"/>
    <col min="13825" max="13825" width="24.140625" style="192" customWidth="1"/>
    <col min="13826" max="13826" width="43.140625" style="192" customWidth="1"/>
    <col min="13827" max="13827" width="13.140625" style="192" customWidth="1"/>
    <col min="13828" max="13828" width="0" style="192" hidden="1" customWidth="1"/>
    <col min="13829" max="14080" width="9.140625" style="192"/>
    <col min="14081" max="14081" width="24.140625" style="192" customWidth="1"/>
    <col min="14082" max="14082" width="43.140625" style="192" customWidth="1"/>
    <col min="14083" max="14083" width="13.140625" style="192" customWidth="1"/>
    <col min="14084" max="14084" width="0" style="192" hidden="1" customWidth="1"/>
    <col min="14085" max="14336" width="9.140625" style="192"/>
    <col min="14337" max="14337" width="24.140625" style="192" customWidth="1"/>
    <col min="14338" max="14338" width="43.140625" style="192" customWidth="1"/>
    <col min="14339" max="14339" width="13.140625" style="192" customWidth="1"/>
    <col min="14340" max="14340" width="0" style="192" hidden="1" customWidth="1"/>
    <col min="14341" max="14592" width="9.140625" style="192"/>
    <col min="14593" max="14593" width="24.140625" style="192" customWidth="1"/>
    <col min="14594" max="14594" width="43.140625" style="192" customWidth="1"/>
    <col min="14595" max="14595" width="13.140625" style="192" customWidth="1"/>
    <col min="14596" max="14596" width="0" style="192" hidden="1" customWidth="1"/>
    <col min="14597" max="14848" width="9.140625" style="192"/>
    <col min="14849" max="14849" width="24.140625" style="192" customWidth="1"/>
    <col min="14850" max="14850" width="43.140625" style="192" customWidth="1"/>
    <col min="14851" max="14851" width="13.140625" style="192" customWidth="1"/>
    <col min="14852" max="14852" width="0" style="192" hidden="1" customWidth="1"/>
    <col min="14853" max="15104" width="9.140625" style="192"/>
    <col min="15105" max="15105" width="24.140625" style="192" customWidth="1"/>
    <col min="15106" max="15106" width="43.140625" style="192" customWidth="1"/>
    <col min="15107" max="15107" width="13.140625" style="192" customWidth="1"/>
    <col min="15108" max="15108" width="0" style="192" hidden="1" customWidth="1"/>
    <col min="15109" max="15360" width="9.140625" style="192"/>
    <col min="15361" max="15361" width="24.140625" style="192" customWidth="1"/>
    <col min="15362" max="15362" width="43.140625" style="192" customWidth="1"/>
    <col min="15363" max="15363" width="13.140625" style="192" customWidth="1"/>
    <col min="15364" max="15364" width="0" style="192" hidden="1" customWidth="1"/>
    <col min="15365" max="15616" width="9.140625" style="192"/>
    <col min="15617" max="15617" width="24.140625" style="192" customWidth="1"/>
    <col min="15618" max="15618" width="43.140625" style="192" customWidth="1"/>
    <col min="15619" max="15619" width="13.140625" style="192" customWidth="1"/>
    <col min="15620" max="15620" width="0" style="192" hidden="1" customWidth="1"/>
    <col min="15621" max="15872" width="9.140625" style="192"/>
    <col min="15873" max="15873" width="24.140625" style="192" customWidth="1"/>
    <col min="15874" max="15874" width="43.140625" style="192" customWidth="1"/>
    <col min="15875" max="15875" width="13.140625" style="192" customWidth="1"/>
    <col min="15876" max="15876" width="0" style="192" hidden="1" customWidth="1"/>
    <col min="15877" max="16128" width="9.140625" style="192"/>
    <col min="16129" max="16129" width="24.140625" style="192" customWidth="1"/>
    <col min="16130" max="16130" width="43.140625" style="192" customWidth="1"/>
    <col min="16131" max="16131" width="13.140625" style="192" customWidth="1"/>
    <col min="16132" max="16132" width="0" style="192" hidden="1" customWidth="1"/>
    <col min="16133" max="16384" width="9.140625" style="192"/>
  </cols>
  <sheetData>
    <row r="1" spans="1:7" s="2" customFormat="1" x14ac:dyDescent="0.2">
      <c r="A1" s="352" t="s">
        <v>597</v>
      </c>
      <c r="B1" s="352"/>
      <c r="C1" s="352"/>
      <c r="D1" s="1"/>
      <c r="G1" s="3"/>
    </row>
    <row r="2" spans="1:7" s="2" customFormat="1" x14ac:dyDescent="0.2">
      <c r="A2" s="352" t="s">
        <v>1</v>
      </c>
      <c r="B2" s="352"/>
      <c r="C2" s="352"/>
      <c r="D2" s="1"/>
      <c r="G2" s="3"/>
    </row>
    <row r="3" spans="1:7" s="2" customFormat="1" x14ac:dyDescent="0.2">
      <c r="A3" s="191"/>
      <c r="B3" s="353" t="s">
        <v>621</v>
      </c>
      <c r="C3" s="353"/>
      <c r="D3" s="1"/>
      <c r="G3" s="3"/>
    </row>
    <row r="4" spans="1:7" x14ac:dyDescent="0.2">
      <c r="B4" s="379"/>
      <c r="C4" s="379"/>
      <c r="D4" s="193"/>
    </row>
    <row r="5" spans="1:7" s="194" customFormat="1" ht="30" customHeight="1" x14ac:dyDescent="0.2">
      <c r="A5" s="377" t="s">
        <v>513</v>
      </c>
      <c r="B5" s="378"/>
      <c r="C5" s="378"/>
    </row>
    <row r="6" spans="1:7" s="194" customFormat="1" ht="13.9" customHeight="1" x14ac:dyDescent="0.2">
      <c r="A6" s="377" t="s">
        <v>514</v>
      </c>
      <c r="B6" s="378"/>
      <c r="C6" s="378"/>
    </row>
    <row r="7" spans="1:7" s="194" customFormat="1" x14ac:dyDescent="0.2">
      <c r="A7" s="383" t="s">
        <v>515</v>
      </c>
      <c r="B7" s="384"/>
      <c r="C7" s="384"/>
    </row>
    <row r="8" spans="1:7" ht="11.45" customHeight="1" x14ac:dyDescent="0.2">
      <c r="B8" s="385"/>
      <c r="C8" s="385"/>
      <c r="D8" s="193"/>
    </row>
    <row r="9" spans="1:7" ht="31.15" customHeight="1" x14ac:dyDescent="0.2">
      <c r="A9" s="195" t="s">
        <v>516</v>
      </c>
      <c r="B9" s="195" t="s">
        <v>517</v>
      </c>
      <c r="C9" s="196" t="s">
        <v>518</v>
      </c>
      <c r="D9" s="197"/>
    </row>
    <row r="10" spans="1:7" x14ac:dyDescent="0.2">
      <c r="A10" s="380" t="s">
        <v>519</v>
      </c>
      <c r="B10" s="381"/>
      <c r="C10" s="198">
        <f>C11+C12</f>
        <v>-36675</v>
      </c>
      <c r="D10" s="199"/>
    </row>
    <row r="11" spans="1:7" ht="25.15" customHeight="1" x14ac:dyDescent="0.2">
      <c r="A11" s="200" t="s">
        <v>520</v>
      </c>
      <c r="B11" s="201" t="s">
        <v>521</v>
      </c>
      <c r="C11" s="202">
        <v>11000</v>
      </c>
      <c r="D11" s="203"/>
    </row>
    <row r="12" spans="1:7" ht="38.25" x14ac:dyDescent="0.2">
      <c r="A12" s="200" t="s">
        <v>522</v>
      </c>
      <c r="B12" s="201" t="s">
        <v>523</v>
      </c>
      <c r="C12" s="202">
        <f>-47675</f>
        <v>-47675</v>
      </c>
      <c r="D12" s="203"/>
    </row>
    <row r="13" spans="1:7" ht="31.5" customHeight="1" x14ac:dyDescent="0.2">
      <c r="A13" s="386" t="s">
        <v>524</v>
      </c>
      <c r="B13" s="387"/>
      <c r="C13" s="198">
        <f>C14+C15</f>
        <v>3000</v>
      </c>
      <c r="D13" s="199"/>
    </row>
    <row r="14" spans="1:7" ht="30" customHeight="1" x14ac:dyDescent="0.2">
      <c r="A14" s="200" t="s">
        <v>525</v>
      </c>
      <c r="B14" s="201" t="s">
        <v>526</v>
      </c>
      <c r="C14" s="202">
        <v>40000</v>
      </c>
      <c r="D14" s="203">
        <v>-8358.75</v>
      </c>
    </row>
    <row r="15" spans="1:7" ht="29.25" customHeight="1" x14ac:dyDescent="0.2">
      <c r="A15" s="200" t="s">
        <v>527</v>
      </c>
      <c r="B15" s="201" t="s">
        <v>528</v>
      </c>
      <c r="C15" s="202">
        <f>-37000</f>
        <v>-37000</v>
      </c>
      <c r="D15" s="203">
        <v>5000</v>
      </c>
    </row>
    <row r="16" spans="1:7" ht="25.15" customHeight="1" x14ac:dyDescent="0.2">
      <c r="A16" s="380" t="s">
        <v>529</v>
      </c>
      <c r="B16" s="381"/>
      <c r="C16" s="204">
        <v>0</v>
      </c>
      <c r="D16" s="205"/>
    </row>
    <row r="17" spans="1:4" ht="58.5" customHeight="1" x14ac:dyDescent="0.2">
      <c r="A17" s="200" t="s">
        <v>530</v>
      </c>
      <c r="B17" s="206" t="s">
        <v>531</v>
      </c>
      <c r="C17" s="202">
        <v>0</v>
      </c>
      <c r="D17" s="203"/>
    </row>
    <row r="18" spans="1:4" ht="52.9" customHeight="1" x14ac:dyDescent="0.2">
      <c r="A18" s="386" t="s">
        <v>532</v>
      </c>
      <c r="B18" s="387"/>
      <c r="C18" s="204">
        <v>0</v>
      </c>
      <c r="D18" s="205"/>
    </row>
    <row r="19" spans="1:4" ht="46.5" customHeight="1" x14ac:dyDescent="0.2">
      <c r="A19" s="200" t="s">
        <v>533</v>
      </c>
      <c r="B19" s="206" t="s">
        <v>534</v>
      </c>
      <c r="C19" s="207">
        <v>0</v>
      </c>
      <c r="D19" s="208"/>
    </row>
    <row r="20" spans="1:4" ht="27.75" customHeight="1" x14ac:dyDescent="0.2">
      <c r="A20" s="200" t="s">
        <v>535</v>
      </c>
      <c r="B20" s="209" t="s">
        <v>536</v>
      </c>
      <c r="C20" s="210">
        <v>-14.13</v>
      </c>
      <c r="D20" s="203">
        <f>C20</f>
        <v>-14.13</v>
      </c>
    </row>
    <row r="21" spans="1:4" ht="32.25" customHeight="1" x14ac:dyDescent="0.2">
      <c r="A21" s="380" t="s">
        <v>537</v>
      </c>
      <c r="B21" s="381"/>
      <c r="C21" s="204">
        <f>C10+C13+C16+C18+C20</f>
        <v>-33689.129999999997</v>
      </c>
      <c r="D21" s="203">
        <f>SUM(D14:D20)</f>
        <v>-3372.88</v>
      </c>
    </row>
    <row r="22" spans="1:4" x14ac:dyDescent="0.2">
      <c r="A22" s="382"/>
      <c r="B22" s="382"/>
      <c r="C22" s="382"/>
      <c r="D22" s="211"/>
    </row>
    <row r="23" spans="1:4" x14ac:dyDescent="0.2">
      <c r="A23" s="212"/>
      <c r="B23" s="212"/>
      <c r="C23" s="212"/>
      <c r="D23" s="203"/>
    </row>
    <row r="24" spans="1:4" x14ac:dyDescent="0.2">
      <c r="A24" s="212"/>
      <c r="B24" s="212"/>
      <c r="C24" s="203"/>
      <c r="D24" s="212"/>
    </row>
    <row r="25" spans="1:4" x14ac:dyDescent="0.2">
      <c r="A25" s="212"/>
      <c r="B25" s="212"/>
      <c r="C25" s="212"/>
      <c r="D25" s="212"/>
    </row>
    <row r="26" spans="1:4" x14ac:dyDescent="0.2">
      <c r="A26" s="212"/>
      <c r="B26" s="212"/>
      <c r="C26" s="212"/>
      <c r="D26" s="212"/>
    </row>
    <row r="27" spans="1:4" x14ac:dyDescent="0.2">
      <c r="A27" s="212"/>
      <c r="B27" s="212"/>
      <c r="C27" s="212"/>
      <c r="D27" s="212"/>
    </row>
    <row r="28" spans="1:4" x14ac:dyDescent="0.2">
      <c r="A28" s="212"/>
      <c r="B28" s="212"/>
      <c r="C28" s="212"/>
      <c r="D28" s="212"/>
    </row>
    <row r="29" spans="1:4" x14ac:dyDescent="0.2">
      <c r="A29" s="212"/>
      <c r="B29" s="212"/>
      <c r="C29" s="212"/>
      <c r="D29" s="212"/>
    </row>
    <row r="30" spans="1:4" x14ac:dyDescent="0.2">
      <c r="A30" s="212"/>
      <c r="B30" s="212"/>
      <c r="C30" s="212"/>
      <c r="D30" s="212"/>
    </row>
    <row r="31" spans="1:4" x14ac:dyDescent="0.2">
      <c r="A31" s="212"/>
      <c r="B31" s="212"/>
      <c r="C31" s="212"/>
      <c r="D31" s="212"/>
    </row>
    <row r="32" spans="1:4" x14ac:dyDescent="0.2">
      <c r="A32" s="212"/>
      <c r="B32" s="212"/>
      <c r="C32" s="212"/>
      <c r="D32" s="212"/>
    </row>
    <row r="33" spans="1:4" x14ac:dyDescent="0.2">
      <c r="A33" s="212"/>
      <c r="B33" s="212"/>
      <c r="C33" s="212"/>
      <c r="D33" s="212"/>
    </row>
    <row r="34" spans="1:4" x14ac:dyDescent="0.2">
      <c r="A34" s="212"/>
      <c r="B34" s="212"/>
      <c r="C34" s="212"/>
      <c r="D34" s="212"/>
    </row>
    <row r="35" spans="1:4" x14ac:dyDescent="0.2">
      <c r="A35" s="212"/>
      <c r="B35" s="212"/>
      <c r="C35" s="212"/>
      <c r="D35" s="212"/>
    </row>
    <row r="36" spans="1:4" x14ac:dyDescent="0.2">
      <c r="A36" s="212"/>
      <c r="B36" s="212"/>
      <c r="C36" s="212"/>
      <c r="D36" s="212"/>
    </row>
    <row r="37" spans="1:4" x14ac:dyDescent="0.2">
      <c r="A37" s="212"/>
      <c r="B37" s="212"/>
      <c r="C37" s="212"/>
      <c r="D37" s="212"/>
    </row>
    <row r="38" spans="1:4" x14ac:dyDescent="0.2">
      <c r="A38" s="212"/>
      <c r="B38" s="212"/>
      <c r="C38" s="212"/>
      <c r="D38" s="212"/>
    </row>
    <row r="39" spans="1:4" x14ac:dyDescent="0.2">
      <c r="A39" s="212"/>
      <c r="B39" s="212"/>
      <c r="C39" s="212"/>
      <c r="D39" s="212"/>
    </row>
    <row r="40" spans="1:4" x14ac:dyDescent="0.2">
      <c r="A40" s="212"/>
      <c r="B40" s="212"/>
      <c r="C40" s="212"/>
      <c r="D40" s="212"/>
    </row>
    <row r="41" spans="1:4" x14ac:dyDescent="0.2">
      <c r="A41" s="212"/>
      <c r="B41" s="212"/>
      <c r="C41" s="212"/>
      <c r="D41" s="212"/>
    </row>
    <row r="42" spans="1:4" x14ac:dyDescent="0.2">
      <c r="A42" s="212"/>
      <c r="B42" s="212"/>
      <c r="C42" s="212"/>
      <c r="D42" s="212"/>
    </row>
  </sheetData>
  <mergeCells count="14">
    <mergeCell ref="A21:B21"/>
    <mergeCell ref="A22:C22"/>
    <mergeCell ref="A7:C7"/>
    <mergeCell ref="B8:C8"/>
    <mergeCell ref="A10:B10"/>
    <mergeCell ref="A13:B13"/>
    <mergeCell ref="A16:B16"/>
    <mergeCell ref="A18:B18"/>
    <mergeCell ref="A6:C6"/>
    <mergeCell ref="A1:C1"/>
    <mergeCell ref="A2:C2"/>
    <mergeCell ref="B3:C3"/>
    <mergeCell ref="B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прил. 1</vt:lpstr>
      <vt:lpstr>прил. 2</vt:lpstr>
      <vt:lpstr>прил. 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2018-06-28T14:33:23Z</dcterms:modified>
</cp:coreProperties>
</file>