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codeName="ЭтаКнига" defaultThemeVersion="124226"/>
  <xr:revisionPtr revIDLastSave="0" documentId="8_{9E5A33D5-76CD-4C55-9AE5-A712A46E84CC}" xr6:coauthVersionLast="45" xr6:coauthVersionMax="45" xr10:uidLastSave="{00000000-0000-0000-0000-000000000000}"/>
  <bookViews>
    <workbookView xWindow="-60" yWindow="-60" windowWidth="28920" windowHeight="15660" tabRatio="920" xr2:uid="{00000000-000D-0000-FFFF-FFFF00000000}"/>
  </bookViews>
  <sheets>
    <sheet name="01.07.21" sheetId="2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5" l="1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G49" i="25"/>
  <c r="I48" i="25"/>
  <c r="H48" i="25"/>
  <c r="G48" i="25"/>
  <c r="I46" i="25"/>
  <c r="H46" i="25"/>
  <c r="G46" i="25"/>
  <c r="G45" i="25"/>
  <c r="I25" i="25"/>
  <c r="I23" i="25"/>
  <c r="I49" i="25" s="1"/>
  <c r="H23" i="25"/>
  <c r="H49" i="25" s="1"/>
  <c r="J5" i="25"/>
  <c r="J23" i="25" l="1"/>
  <c r="J48" i="25"/>
  <c r="J46" i="25"/>
  <c r="G47" i="25"/>
  <c r="J49" i="25"/>
  <c r="H45" i="25"/>
  <c r="H47" i="25" s="1"/>
  <c r="I45" i="25"/>
  <c r="J45" i="25" s="1"/>
  <c r="I47" i="25" l="1"/>
  <c r="J47" i="25"/>
</calcChain>
</file>

<file path=xl/sharedStrings.xml><?xml version="1.0" encoding="utf-8"?>
<sst xmlns="http://schemas.openxmlformats.org/spreadsheetml/2006/main" count="143" uniqueCount="102">
  <si>
    <t>№ п/п</t>
  </si>
  <si>
    <t>№, дата постановления</t>
  </si>
  <si>
    <t>разд</t>
  </si>
  <si>
    <t>КЦСР</t>
  </si>
  <si>
    <t>источник финансирования</t>
  </si>
  <si>
    <t>МБ</t>
  </si>
  <si>
    <t>ОБ</t>
  </si>
  <si>
    <t>1003</t>
  </si>
  <si>
    <t>0409</t>
  </si>
  <si>
    <t>0503</t>
  </si>
  <si>
    <t>0501</t>
  </si>
  <si>
    <t>0505</t>
  </si>
  <si>
    <t>0412</t>
  </si>
  <si>
    <t>0113</t>
  </si>
  <si>
    <t>0605</t>
  </si>
  <si>
    <t>ВСЕГО:</t>
  </si>
  <si>
    <t xml:space="preserve">Предусмотрено в бюджете                </t>
  </si>
  <si>
    <t>0801            0804</t>
  </si>
  <si>
    <t>0707</t>
  </si>
  <si>
    <t>0701              0702 0703                                0707 0709</t>
  </si>
  <si>
    <t xml:space="preserve">Исполнение </t>
  </si>
  <si>
    <t>% исполнения</t>
  </si>
  <si>
    <t>ФБ</t>
  </si>
  <si>
    <t>грант</t>
  </si>
  <si>
    <t>0113 0204                 0314  0503             0701          0702   0801</t>
  </si>
  <si>
    <t xml:space="preserve">ОБ </t>
  </si>
  <si>
    <t>0502</t>
  </si>
  <si>
    <t xml:space="preserve">ОБ  </t>
  </si>
  <si>
    <t xml:space="preserve">Перечень муниципальных программ, предусмотренных к финансированию из бюджета Советского городского округа на 2021 год                                       </t>
  </si>
  <si>
    <t>Наименование муниципальных программ</t>
  </si>
  <si>
    <t xml:space="preserve">Утверждено                                         по программе </t>
  </si>
  <si>
    <t xml:space="preserve">"Безопасность муниципального образования Советский городской округ" </t>
  </si>
  <si>
    <t xml:space="preserve">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 </t>
  </si>
  <si>
    <t>№ 829                                                           от 02.10.2020г</t>
  </si>
  <si>
    <t>1004</t>
  </si>
  <si>
    <t xml:space="preserve">22106R4970                                                                                           </t>
  </si>
  <si>
    <t xml:space="preserve">"Проведение капитального и (или) текущего ремонта жилищного фонда муниципального образования "Советский городской округ", закрепленного за детьми-сиротами и детьми, оставшимися без попечения родителей, лицами из числа детей-сирот и детей, оставшихся без попечения родителей" </t>
  </si>
  <si>
    <t xml:space="preserve">                                                                                                                                                               "Комплексное развитие транспортной инфраструктуры муниципального образования "Советский городской округ"</t>
  </si>
  <si>
    <t xml:space="preserve">"Комплексное благоустройство территории муниципального образования "Советский городской округ" </t>
  </si>
  <si>
    <t>2217708000        2217708011</t>
  </si>
  <si>
    <t xml:space="preserve">"Газификация муниципального образования "Советский городской округ" </t>
  </si>
  <si>
    <t>"Проведение капитального ремонта общего имущества многоквартирного  жилищного фонда муниципального образования "Советский городской округ"</t>
  </si>
  <si>
    <t>"Энергосбережение и повышение энергетической эффективности муниципального образования "Советский городской округ"</t>
  </si>
  <si>
    <t xml:space="preserve">Программа природоохранных мероприятий на территории муниципального образования "Советский городской округ" </t>
  </si>
  <si>
    <t>"Формирование современной городской среды муниципального образования "Советский городской округ"</t>
  </si>
  <si>
    <t>22117S1070</t>
  </si>
  <si>
    <t xml:space="preserve">2217717011 22117S1070         </t>
  </si>
  <si>
    <t xml:space="preserve">Программа  комплексного развития систем коммунальной инфраструктуры муниципального образования "Советский городской округ" </t>
  </si>
  <si>
    <t>221И794000</t>
  </si>
  <si>
    <t>221И734000</t>
  </si>
  <si>
    <t xml:space="preserve">"Развитие образования в Советском городском округе" </t>
  </si>
  <si>
    <t>0223953030  02239L3040                022Е452080</t>
  </si>
  <si>
    <t>0223870620      0223970620              0233970620    034Р270120         0347070130 0336970160         02239L3040                        0223871130                         0223971130       0223971160                         022Е452080</t>
  </si>
  <si>
    <t xml:space="preserve">"Молодежь" </t>
  </si>
  <si>
    <t xml:space="preserve">"Развитие культуры в муниципальном образовании "Советский городской округ" </t>
  </si>
  <si>
    <t>0439471090            0459771090</t>
  </si>
  <si>
    <t xml:space="preserve">2217729000       2217729011       2217729013 </t>
  </si>
  <si>
    <t>2217729012                 2217729014</t>
  </si>
  <si>
    <t xml:space="preserve">"Развитие физической культуры и массового спорта в муниципальном образовании "Советский городской округ" </t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</si>
  <si>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</si>
  <si>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"Обеспечение эффективного использования муниципального имущества и земельных ресурсов Советского городского округа"</t>
  </si>
  <si>
    <t>22И7794000</t>
  </si>
  <si>
    <t xml:space="preserve">0113 0412           </t>
  </si>
  <si>
    <t>2217711000            2217711011</t>
  </si>
  <si>
    <t xml:space="preserve">                                                                                                                                                               "Профессиональная переподготовка и повышение квалификации муниципальных служащих Советского городского округа"
</t>
  </si>
  <si>
    <t>"Развитие территориального общественного самоуправления в муниципальном образовании "Советский городской округ"</t>
  </si>
  <si>
    <t xml:space="preserve">"Переселение граждан из аварийного жилищного фонда, расположенного на территории муниципального образования "Советский городской округ" </t>
  </si>
  <si>
    <t>221F367483  221F367484</t>
  </si>
  <si>
    <t>221F36748S</t>
  </si>
  <si>
    <t>Программа конкретных дел благоустройства территории муниципального образования «Советский городской округ» на 2021 год</t>
  </si>
  <si>
    <t>22125S1200</t>
  </si>
  <si>
    <t>"Комплексное развитие социальной инфраструктуры муниципального образования "Советский городской округ"</t>
  </si>
  <si>
    <t xml:space="preserve">"Антинаркотическая программа Советского городского округа" </t>
  </si>
  <si>
    <t xml:space="preserve">                                                                                                                                                               Муниципальная программа оптимизации расходов бюджета Советского городского округа 
</t>
  </si>
  <si>
    <t>на 01.07.2021г</t>
  </si>
  <si>
    <t xml:space="preserve">22106L4970 </t>
  </si>
  <si>
    <t xml:space="preserve">122Н979000             </t>
  </si>
  <si>
    <t>1101       1102                 1105</t>
  </si>
  <si>
    <t>0801</t>
  </si>
  <si>
    <t xml:space="preserve">№ 1075                                                           от 15.10.2018г               (изм. № 492 от 18.05.21)  </t>
  </si>
  <si>
    <t xml:space="preserve">№ 919                                                            от 03.09.2018г                   (изм. № 1027 от 01.12.20) </t>
  </si>
  <si>
    <t xml:space="preserve">№ 1327                                                            от 11.11.2016г                    (изм. № 651 от 28.06.21) </t>
  </si>
  <si>
    <t>№ 1216                                                           от 21.10.2016г                     (изм. № 601 от 15.06.21)</t>
  </si>
  <si>
    <t xml:space="preserve">№ 1237                                                            от 25.10.2016г                        (изм. № 110 от 05.02.21) </t>
  </si>
  <si>
    <t>№ 797                                                            от 19.08.2015г                              (изм. № 541 от 03.06.21)</t>
  </si>
  <si>
    <t xml:space="preserve">№ 943                                                             от 30.10.2020г                            (изм. № 396 от 19.04.21) </t>
  </si>
  <si>
    <t>№ 769                                                            от 11.08.2015г                       (изм. № 600 от 15.05.21)</t>
  </si>
  <si>
    <t xml:space="preserve">№ 1023                                                            от 27.09.2017г                               (изм. № 370 от 08.04.21) </t>
  </si>
  <si>
    <t xml:space="preserve">Реш. № 366                                                           от 27.11.2019г                            (изм. № 12 от 30.09.20) </t>
  </si>
  <si>
    <t>№ 1090                                                           от 11.10.2017г                                   (изм. № 655 от 30.06.21)</t>
  </si>
  <si>
    <t xml:space="preserve">№ 1253                                                           от 31.10.2016г                                (изм. № 105 от 04.02.21)  </t>
  </si>
  <si>
    <t xml:space="preserve">№ 1028                                                           от 04.10.2018г                                (изм. № 321 от 25.03.21)  </t>
  </si>
  <si>
    <t xml:space="preserve">№ 1181                                                           от 01.11.2017г                            (изм. № 336 от 01.04.21)  </t>
  </si>
  <si>
    <t xml:space="preserve">№ 1058                                                            от 10.10.2018г                                (изм. № 855 от 06.10.20) </t>
  </si>
  <si>
    <t xml:space="preserve">№ 1088                                                            от 16.10.2018г                                 (изм. № 141 от 10.02.21) </t>
  </si>
  <si>
    <t xml:space="preserve">№ 1205                                                            от 07.11.2019г                                (изм. № 865 от 08.10.20) </t>
  </si>
  <si>
    <t xml:space="preserve">№ 475                                                            от 13.05.2019г                                 (изм. № 272 от 19.03.21)  </t>
  </si>
  <si>
    <t xml:space="preserve">№ 66                                                            от 27.01.2021г                               (изм. № 633 от 25.06.21)  </t>
  </si>
  <si>
    <t xml:space="preserve">№ 09                                                            от 09.01.2017г                             (изм. № 830 от 02.10.20) </t>
  </si>
  <si>
    <t xml:space="preserve">№ 1230                                                            от 13.11.2019г                                     (изм. № 856 от 06.10.20) </t>
  </si>
  <si>
    <t xml:space="preserve">№ 966                                                            от 03.11.2020г                              (изм. № 253 от 15.03.21) </t>
  </si>
  <si>
    <t>№ 364                                                            от 08.04.2019г                   (изм. № 940 от 29.10.20)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</si>
</sst>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i/>
      <sz val="8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color rgb="FF9900CC"/>
      <name val="Times New Roman"/>
      <family val="1"/>
      <charset val="204"/>
    </font>
    <font>
      <b/>
      <sz val="12"/>
      <color rgb="FF9900CC"/>
      <name val="Times New Roman"/>
      <family val="1"/>
      <charset val="204"/>
    </font>
    <font>
      <sz val="8"/>
      <color rgb="FF9900CC"/>
      <name val="Times New Roman"/>
      <family val="1"/>
      <charset val="204"/>
    </font>
    <font>
      <b/>
      <sz val="11"/>
      <color rgb="FF9900CC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color rgb="FF9900CC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8" fillId="0" borderId="0" xfId="1" applyFont="1" applyFill="1"/>
    <xf numFmtId="0" fontId="12" fillId="0" borderId="0" xfId="1" applyFont="1" applyFill="1"/>
    <xf numFmtId="49" fontId="7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0" fontId="17" fillId="0" borderId="0" xfId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9" fontId="26" fillId="2" borderId="1" xfId="1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4" fontId="29" fillId="2" borderId="1" xfId="1" applyNumberFormat="1" applyFont="1" applyFill="1" applyBorder="1" applyAlignment="1">
      <alignment horizontal="center" vertical="center"/>
    </xf>
    <xf numFmtId="4" fontId="24" fillId="0" borderId="1" xfId="1" applyNumberFormat="1" applyFont="1" applyFill="1" applyBorder="1" applyAlignment="1">
      <alignment horizontal="center"/>
    </xf>
    <xf numFmtId="4" fontId="25" fillId="0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/>
    </xf>
    <xf numFmtId="4" fontId="29" fillId="3" borderId="1" xfId="1" applyNumberFormat="1" applyFont="1" applyFill="1" applyBorder="1" applyAlignment="1">
      <alignment horizontal="center" vertical="center"/>
    </xf>
    <xf numFmtId="4" fontId="29" fillId="0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 shrinkToFit="1"/>
    </xf>
    <xf numFmtId="0" fontId="8" fillId="0" borderId="1" xfId="1" applyFont="1" applyFill="1" applyBorder="1" applyAlignment="1">
      <alignment wrapText="1" shrinkToFit="1"/>
    </xf>
    <xf numFmtId="4" fontId="24" fillId="3" borderId="1" xfId="1" applyNumberFormat="1" applyFont="1" applyFill="1" applyBorder="1" applyAlignment="1">
      <alignment horizontal="center"/>
    </xf>
    <xf numFmtId="9" fontId="30" fillId="2" borderId="1" xfId="0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/>
    </xf>
    <xf numFmtId="9" fontId="31" fillId="2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/>
    </xf>
    <xf numFmtId="4" fontId="27" fillId="0" borderId="1" xfId="1" applyNumberFormat="1" applyFont="1" applyFill="1" applyBorder="1" applyAlignment="1">
      <alignment horizontal="center"/>
    </xf>
    <xf numFmtId="9" fontId="29" fillId="2" borderId="1" xfId="0" applyNumberFormat="1" applyFont="1" applyFill="1" applyBorder="1" applyAlignment="1">
      <alignment horizontal="center" vertical="center"/>
    </xf>
    <xf numFmtId="2" fontId="3" fillId="0" borderId="0" xfId="1" applyNumberFormat="1" applyFont="1" applyFill="1"/>
    <xf numFmtId="49" fontId="32" fillId="2" borderId="0" xfId="1" applyNumberFormat="1" applyFont="1" applyFill="1" applyAlignment="1">
      <alignment horizontal="center"/>
    </xf>
    <xf numFmtId="49" fontId="32" fillId="0" borderId="0" xfId="1" applyNumberFormat="1" applyFont="1" applyFill="1" applyAlignment="1">
      <alignment horizont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/>
    <xf numFmtId="4" fontId="33" fillId="0" borderId="0" xfId="1" applyNumberFormat="1" applyFont="1" applyFill="1" applyAlignment="1">
      <alignment horizontal="center"/>
    </xf>
    <xf numFmtId="4" fontId="4" fillId="0" borderId="0" xfId="1" applyNumberFormat="1" applyFont="1" applyFill="1" applyAlignment="1">
      <alignment horizontal="center" vertical="top"/>
    </xf>
    <xf numFmtId="4" fontId="34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" fontId="17" fillId="0" borderId="0" xfId="1" applyNumberFormat="1" applyFont="1" applyFill="1" applyAlignment="1">
      <alignment horizontal="center"/>
    </xf>
    <xf numFmtId="0" fontId="9" fillId="2" borderId="1" xfId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textRotation="90" wrapText="1"/>
    </xf>
    <xf numFmtId="0" fontId="22" fillId="0" borderId="1" xfId="0" applyFont="1" applyBorder="1" applyAlignment="1">
      <alignment horizontal="center" textRotation="90" wrapText="1"/>
    </xf>
    <xf numFmtId="4" fontId="5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9900CC"/>
      <color rgb="FF006600"/>
      <color rgb="FF0000FF"/>
      <color rgb="FF00990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zoomScaleNormal="100" workbookViewId="0">
      <selection activeCell="C5" sqref="C5:C44"/>
    </sheetView>
  </sheetViews>
  <sheetFormatPr defaultColWidth="9.140625" defaultRowHeight="12.75" x14ac:dyDescent="0.2"/>
  <cols>
    <col min="1" max="1" width="3.42578125" style="19" customWidth="1"/>
    <col min="2" max="2" width="82.7109375" style="6" customWidth="1"/>
    <col min="3" max="3" width="13.28515625" style="9" customWidth="1"/>
    <col min="4" max="4" width="4.7109375" style="8" customWidth="1"/>
    <col min="5" max="5" width="8.7109375" style="9" customWidth="1"/>
    <col min="6" max="6" width="4.7109375" style="7" customWidth="1"/>
    <col min="7" max="7" width="12.7109375" style="7" hidden="1" customWidth="1"/>
    <col min="8" max="8" width="12.7109375" style="10" customWidth="1"/>
    <col min="9" max="9" width="12.7109375" style="9" customWidth="1"/>
    <col min="10" max="10" width="8.5703125" style="10" customWidth="1"/>
    <col min="11" max="11" width="8.140625" style="2" customWidth="1"/>
    <col min="12" max="16384" width="9.140625" style="2"/>
  </cols>
  <sheetData>
    <row r="1" spans="1:11" s="1" customFormat="1" ht="46.9" customHeight="1" x14ac:dyDescent="0.2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12.95" customHeight="1" x14ac:dyDescent="0.2">
      <c r="A2" s="111" t="s">
        <v>0</v>
      </c>
      <c r="B2" s="112" t="s">
        <v>29</v>
      </c>
      <c r="C2" s="111" t="s">
        <v>1</v>
      </c>
      <c r="D2" s="111" t="s">
        <v>2</v>
      </c>
      <c r="E2" s="115" t="s">
        <v>3</v>
      </c>
      <c r="F2" s="116" t="s">
        <v>4</v>
      </c>
      <c r="G2" s="118" t="s">
        <v>74</v>
      </c>
      <c r="H2" s="88"/>
      <c r="I2" s="88"/>
      <c r="J2" s="88"/>
    </row>
    <row r="3" spans="1:11" ht="58.15" customHeight="1" x14ac:dyDescent="0.2">
      <c r="A3" s="111"/>
      <c r="B3" s="112"/>
      <c r="C3" s="113"/>
      <c r="D3" s="114"/>
      <c r="E3" s="115"/>
      <c r="F3" s="117"/>
      <c r="G3" s="63" t="s">
        <v>30</v>
      </c>
      <c r="H3" s="20" t="s">
        <v>16</v>
      </c>
      <c r="I3" s="35" t="s">
        <v>20</v>
      </c>
      <c r="J3" s="75" t="s">
        <v>21</v>
      </c>
    </row>
    <row r="4" spans="1:11" s="19" customFormat="1" ht="9.75" customHeight="1" x14ac:dyDescent="0.25">
      <c r="A4" s="36">
        <v>1</v>
      </c>
      <c r="B4" s="13">
        <v>2</v>
      </c>
      <c r="C4" s="36">
        <v>3</v>
      </c>
      <c r="D4" s="13">
        <v>4</v>
      </c>
      <c r="E4" s="13">
        <v>5</v>
      </c>
      <c r="F4" s="13">
        <v>6</v>
      </c>
      <c r="G4" s="37">
        <v>7</v>
      </c>
      <c r="H4" s="13">
        <v>7</v>
      </c>
      <c r="I4" s="36">
        <v>8</v>
      </c>
      <c r="J4" s="13">
        <v>9</v>
      </c>
    </row>
    <row r="5" spans="1:11" s="3" customFormat="1" ht="78" customHeight="1" x14ac:dyDescent="0.25">
      <c r="A5" s="65">
        <v>1</v>
      </c>
      <c r="B5" s="66" t="s">
        <v>31</v>
      </c>
      <c r="C5" s="67" t="s">
        <v>79</v>
      </c>
      <c r="D5" s="67" t="s">
        <v>24</v>
      </c>
      <c r="E5" s="12">
        <v>2217728000</v>
      </c>
      <c r="F5" s="12" t="s">
        <v>5</v>
      </c>
      <c r="G5" s="38">
        <v>6787.72</v>
      </c>
      <c r="H5" s="14">
        <v>6787.72</v>
      </c>
      <c r="I5" s="14">
        <v>3068.71</v>
      </c>
      <c r="J5" s="21">
        <f t="shared" ref="J5:J49" si="0">I5/H5</f>
        <v>0.45209731691937793</v>
      </c>
      <c r="K5" s="76"/>
    </row>
    <row r="6" spans="1:11" s="4" customFormat="1" ht="17.45" hidden="1" customHeight="1" x14ac:dyDescent="0.25">
      <c r="A6" s="97">
        <v>2</v>
      </c>
      <c r="B6" s="106" t="s">
        <v>32</v>
      </c>
      <c r="C6" s="100" t="s">
        <v>33</v>
      </c>
      <c r="D6" s="87" t="s">
        <v>34</v>
      </c>
      <c r="E6" s="67" t="s">
        <v>35</v>
      </c>
      <c r="F6" s="22" t="s">
        <v>22</v>
      </c>
      <c r="G6" s="39"/>
      <c r="H6" s="23"/>
      <c r="I6" s="40"/>
      <c r="J6" s="21" t="e">
        <f t="shared" si="0"/>
        <v>#DIV/0!</v>
      </c>
      <c r="K6" s="76"/>
    </row>
    <row r="7" spans="1:11" s="4" customFormat="1" ht="30.6" customHeight="1" x14ac:dyDescent="0.25">
      <c r="A7" s="97"/>
      <c r="B7" s="106"/>
      <c r="C7" s="100"/>
      <c r="D7" s="87"/>
      <c r="E7" s="100" t="s">
        <v>75</v>
      </c>
      <c r="F7" s="16" t="s">
        <v>25</v>
      </c>
      <c r="G7" s="41">
        <v>5452.51</v>
      </c>
      <c r="H7" s="17">
        <v>357.21</v>
      </c>
      <c r="I7" s="17">
        <v>357.21</v>
      </c>
      <c r="J7" s="21">
        <f t="shared" si="0"/>
        <v>1</v>
      </c>
      <c r="K7" s="76"/>
    </row>
    <row r="8" spans="1:11" s="4" customFormat="1" ht="34.9" customHeight="1" x14ac:dyDescent="0.25">
      <c r="A8" s="89"/>
      <c r="B8" s="107"/>
      <c r="C8" s="103"/>
      <c r="D8" s="88"/>
      <c r="E8" s="88"/>
      <c r="F8" s="12" t="s">
        <v>5</v>
      </c>
      <c r="G8" s="38">
        <v>2500</v>
      </c>
      <c r="H8" s="14">
        <v>2500</v>
      </c>
      <c r="I8" s="14">
        <v>83.79</v>
      </c>
      <c r="J8" s="21">
        <f t="shared" si="0"/>
        <v>3.3516000000000004E-2</v>
      </c>
      <c r="K8" s="76"/>
    </row>
    <row r="9" spans="1:11" s="4" customFormat="1" ht="56.25" customHeight="1" x14ac:dyDescent="0.25">
      <c r="A9" s="65">
        <v>3</v>
      </c>
      <c r="B9" s="74" t="s">
        <v>36</v>
      </c>
      <c r="C9" s="67" t="s">
        <v>80</v>
      </c>
      <c r="D9" s="68" t="s">
        <v>7</v>
      </c>
      <c r="E9" s="67">
        <v>2217726000</v>
      </c>
      <c r="F9" s="12" t="s">
        <v>5</v>
      </c>
      <c r="G9" s="38">
        <v>505</v>
      </c>
      <c r="H9" s="15">
        <v>505</v>
      </c>
      <c r="I9" s="14">
        <v>0</v>
      </c>
      <c r="J9" s="21">
        <f t="shared" si="0"/>
        <v>0</v>
      </c>
      <c r="K9" s="76"/>
    </row>
    <row r="10" spans="1:11" ht="26.45" customHeight="1" x14ac:dyDescent="0.25">
      <c r="A10" s="89">
        <v>4</v>
      </c>
      <c r="B10" s="108" t="s">
        <v>37</v>
      </c>
      <c r="C10" s="100" t="s">
        <v>81</v>
      </c>
      <c r="D10" s="87" t="s">
        <v>8</v>
      </c>
      <c r="E10" s="12" t="s">
        <v>76</v>
      </c>
      <c r="F10" s="16" t="s">
        <v>25</v>
      </c>
      <c r="G10" s="41">
        <v>47980.35</v>
      </c>
      <c r="H10" s="17">
        <v>47980.35</v>
      </c>
      <c r="I10" s="17">
        <v>0</v>
      </c>
      <c r="J10" s="21">
        <f t="shared" si="0"/>
        <v>0</v>
      </c>
      <c r="K10" s="76"/>
    </row>
    <row r="11" spans="1:11" ht="24.6" customHeight="1" x14ac:dyDescent="0.25">
      <c r="A11" s="90"/>
      <c r="B11" s="109"/>
      <c r="C11" s="103"/>
      <c r="D11" s="88"/>
      <c r="E11" s="12">
        <v>2217722000</v>
      </c>
      <c r="F11" s="12" t="s">
        <v>5</v>
      </c>
      <c r="G11" s="38">
        <v>7297.6</v>
      </c>
      <c r="H11" s="14">
        <v>7297.6</v>
      </c>
      <c r="I11" s="14">
        <v>3921.78</v>
      </c>
      <c r="J11" s="21">
        <f t="shared" si="0"/>
        <v>0.53740681868011397</v>
      </c>
      <c r="K11" s="76"/>
    </row>
    <row r="12" spans="1:11" ht="34.9" customHeight="1" x14ac:dyDescent="0.25">
      <c r="A12" s="97">
        <v>5</v>
      </c>
      <c r="B12" s="101" t="s">
        <v>38</v>
      </c>
      <c r="C12" s="105" t="s">
        <v>82</v>
      </c>
      <c r="D12" s="87" t="s">
        <v>9</v>
      </c>
      <c r="E12" s="12" t="s">
        <v>39</v>
      </c>
      <c r="F12" s="12" t="s">
        <v>5</v>
      </c>
      <c r="G12" s="38">
        <v>64909.19</v>
      </c>
      <c r="H12" s="14">
        <v>64909.19</v>
      </c>
      <c r="I12" s="14">
        <v>44321.05</v>
      </c>
      <c r="J12" s="21">
        <f t="shared" si="0"/>
        <v>0.68281625452420525</v>
      </c>
      <c r="K12" s="76"/>
    </row>
    <row r="13" spans="1:11" ht="34.9" customHeight="1" x14ac:dyDescent="0.25">
      <c r="A13" s="89"/>
      <c r="B13" s="102"/>
      <c r="C13" s="88"/>
      <c r="D13" s="88"/>
      <c r="E13" s="12">
        <v>2217708012</v>
      </c>
      <c r="F13" s="31" t="s">
        <v>23</v>
      </c>
      <c r="G13" s="42">
        <v>73449.34</v>
      </c>
      <c r="H13" s="43">
        <v>73449.34</v>
      </c>
      <c r="I13" s="43">
        <v>19140.77</v>
      </c>
      <c r="J13" s="21">
        <f t="shared" si="0"/>
        <v>0.26059825724778468</v>
      </c>
      <c r="K13" s="76"/>
    </row>
    <row r="14" spans="1:11" ht="52.9" customHeight="1" x14ac:dyDescent="0.25">
      <c r="A14" s="65">
        <v>6</v>
      </c>
      <c r="B14" s="73" t="s">
        <v>40</v>
      </c>
      <c r="C14" s="67" t="s">
        <v>84</v>
      </c>
      <c r="D14" s="64" t="s">
        <v>26</v>
      </c>
      <c r="E14" s="12">
        <v>2211712000</v>
      </c>
      <c r="F14" s="12" t="s">
        <v>5</v>
      </c>
      <c r="G14" s="38">
        <v>4000</v>
      </c>
      <c r="H14" s="14">
        <v>4000</v>
      </c>
      <c r="I14" s="14">
        <v>2696.57</v>
      </c>
      <c r="J14" s="21">
        <f t="shared" si="0"/>
        <v>0.67414250000000009</v>
      </c>
      <c r="K14" s="76"/>
    </row>
    <row r="15" spans="1:11" ht="52.15" customHeight="1" x14ac:dyDescent="0.25">
      <c r="A15" s="65">
        <v>7</v>
      </c>
      <c r="B15" s="66" t="s">
        <v>41</v>
      </c>
      <c r="C15" s="67" t="s">
        <v>83</v>
      </c>
      <c r="D15" s="5" t="s">
        <v>10</v>
      </c>
      <c r="E15" s="12">
        <v>2217714000</v>
      </c>
      <c r="F15" s="12" t="s">
        <v>5</v>
      </c>
      <c r="G15" s="44">
        <v>13000</v>
      </c>
      <c r="H15" s="29">
        <v>13000</v>
      </c>
      <c r="I15" s="29">
        <v>6051.48</v>
      </c>
      <c r="J15" s="21">
        <f t="shared" si="0"/>
        <v>0.46549846153846153</v>
      </c>
      <c r="K15" s="76"/>
    </row>
    <row r="16" spans="1:11" s="4" customFormat="1" ht="54" customHeight="1" x14ac:dyDescent="0.25">
      <c r="A16" s="65">
        <v>8</v>
      </c>
      <c r="B16" s="66" t="s">
        <v>42</v>
      </c>
      <c r="C16" s="67" t="s">
        <v>85</v>
      </c>
      <c r="D16" s="68" t="s">
        <v>11</v>
      </c>
      <c r="E16" s="12">
        <v>2217720000</v>
      </c>
      <c r="F16" s="12" t="s">
        <v>5</v>
      </c>
      <c r="G16" s="38">
        <v>500</v>
      </c>
      <c r="H16" s="15">
        <v>500</v>
      </c>
      <c r="I16" s="14">
        <v>308.19</v>
      </c>
      <c r="J16" s="21">
        <f t="shared" si="0"/>
        <v>0.61638000000000004</v>
      </c>
      <c r="K16" s="76"/>
    </row>
    <row r="17" spans="1:21" s="11" customFormat="1" ht="53.45" customHeight="1" x14ac:dyDescent="0.35">
      <c r="A17" s="65">
        <v>9</v>
      </c>
      <c r="B17" s="73" t="s">
        <v>43</v>
      </c>
      <c r="C17" s="67" t="s">
        <v>86</v>
      </c>
      <c r="D17" s="68" t="s">
        <v>14</v>
      </c>
      <c r="E17" s="12">
        <v>2217709000</v>
      </c>
      <c r="F17" s="12" t="s">
        <v>5</v>
      </c>
      <c r="G17" s="38">
        <v>200</v>
      </c>
      <c r="H17" s="14">
        <v>200</v>
      </c>
      <c r="I17" s="14">
        <v>100</v>
      </c>
      <c r="J17" s="21">
        <f t="shared" si="0"/>
        <v>0.5</v>
      </c>
      <c r="K17" s="76"/>
    </row>
    <row r="18" spans="1:21" s="11" customFormat="1" ht="32.450000000000003" customHeight="1" x14ac:dyDescent="0.35">
      <c r="A18" s="97">
        <v>10</v>
      </c>
      <c r="B18" s="101" t="s">
        <v>44</v>
      </c>
      <c r="C18" s="100" t="s">
        <v>87</v>
      </c>
      <c r="D18" s="87" t="s">
        <v>9</v>
      </c>
      <c r="E18" s="12" t="s">
        <v>45</v>
      </c>
      <c r="F18" s="16" t="s">
        <v>6</v>
      </c>
      <c r="G18" s="41">
        <v>2300</v>
      </c>
      <c r="H18" s="17">
        <v>2300</v>
      </c>
      <c r="I18" s="17">
        <v>2300</v>
      </c>
      <c r="J18" s="21">
        <f t="shared" si="0"/>
        <v>1</v>
      </c>
      <c r="K18" s="76"/>
    </row>
    <row r="19" spans="1:21" ht="34.15" customHeight="1" x14ac:dyDescent="0.35">
      <c r="A19" s="89"/>
      <c r="B19" s="102"/>
      <c r="C19" s="103"/>
      <c r="D19" s="88"/>
      <c r="E19" s="12" t="s">
        <v>46</v>
      </c>
      <c r="F19" s="12" t="s">
        <v>5</v>
      </c>
      <c r="G19" s="38">
        <v>3200</v>
      </c>
      <c r="H19" s="14">
        <v>3200</v>
      </c>
      <c r="I19" s="14">
        <v>1573.95</v>
      </c>
      <c r="J19" s="21">
        <f t="shared" si="0"/>
        <v>0.49185937499999999</v>
      </c>
      <c r="K19" s="76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6.45" customHeight="1" x14ac:dyDescent="0.25">
      <c r="A20" s="89"/>
      <c r="B20" s="102"/>
      <c r="C20" s="103"/>
      <c r="D20" s="88"/>
      <c r="E20" s="12">
        <v>2217717012</v>
      </c>
      <c r="F20" s="31" t="s">
        <v>23</v>
      </c>
      <c r="G20" s="42">
        <v>6831.12</v>
      </c>
      <c r="H20" s="32">
        <v>6831.12</v>
      </c>
      <c r="I20" s="43">
        <v>2690.73</v>
      </c>
      <c r="J20" s="21">
        <f t="shared" si="0"/>
        <v>0.39389294874047009</v>
      </c>
      <c r="K20" s="76"/>
    </row>
    <row r="21" spans="1:21" s="11" customFormat="1" ht="32.450000000000003" customHeight="1" x14ac:dyDescent="0.35">
      <c r="A21" s="97">
        <v>11</v>
      </c>
      <c r="B21" s="101" t="s">
        <v>47</v>
      </c>
      <c r="C21" s="100" t="s">
        <v>88</v>
      </c>
      <c r="D21" s="87" t="s">
        <v>26</v>
      </c>
      <c r="E21" s="12" t="s">
        <v>48</v>
      </c>
      <c r="F21" s="16" t="s">
        <v>6</v>
      </c>
      <c r="G21" s="41">
        <v>33892.300000000003</v>
      </c>
      <c r="H21" s="17">
        <v>33892.300000000003</v>
      </c>
      <c r="I21" s="17">
        <v>0</v>
      </c>
      <c r="J21" s="21">
        <f t="shared" si="0"/>
        <v>0</v>
      </c>
      <c r="K21" s="76"/>
    </row>
    <row r="22" spans="1:21" ht="34.15" customHeight="1" x14ac:dyDescent="0.35">
      <c r="A22" s="89"/>
      <c r="B22" s="102"/>
      <c r="C22" s="103"/>
      <c r="D22" s="88"/>
      <c r="E22" s="12" t="s">
        <v>49</v>
      </c>
      <c r="F22" s="12" t="s">
        <v>5</v>
      </c>
      <c r="G22" s="38">
        <v>1783.81</v>
      </c>
      <c r="H22" s="14">
        <v>1783.81</v>
      </c>
      <c r="I22" s="14">
        <v>0</v>
      </c>
      <c r="J22" s="21">
        <f t="shared" si="0"/>
        <v>0</v>
      </c>
      <c r="K22" s="76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34.9" customHeight="1" x14ac:dyDescent="0.25">
      <c r="A23" s="97">
        <v>12</v>
      </c>
      <c r="B23" s="101" t="s">
        <v>50</v>
      </c>
      <c r="C23" s="100" t="s">
        <v>89</v>
      </c>
      <c r="D23" s="87" t="s">
        <v>19</v>
      </c>
      <c r="E23" s="12" t="s">
        <v>51</v>
      </c>
      <c r="F23" s="22" t="s">
        <v>22</v>
      </c>
      <c r="G23" s="39">
        <v>33728.879999999997</v>
      </c>
      <c r="H23" s="40">
        <f>12733.56+12778.58+8216.74</f>
        <v>33728.879999999997</v>
      </c>
      <c r="I23" s="40">
        <f>7652.21+5574.27+0</f>
        <v>13226.48</v>
      </c>
      <c r="J23" s="21">
        <f t="shared" si="0"/>
        <v>0.39214109688788956</v>
      </c>
      <c r="K23" s="76"/>
    </row>
    <row r="24" spans="1:21" ht="100.9" customHeight="1" x14ac:dyDescent="0.25">
      <c r="A24" s="97"/>
      <c r="B24" s="101"/>
      <c r="C24" s="100"/>
      <c r="D24" s="87"/>
      <c r="E24" s="12" t="s">
        <v>52</v>
      </c>
      <c r="F24" s="16" t="s">
        <v>27</v>
      </c>
      <c r="G24" s="41">
        <v>344051.13</v>
      </c>
      <c r="H24" s="17">
        <v>344051.13</v>
      </c>
      <c r="I24" s="17">
        <v>155137.5</v>
      </c>
      <c r="J24" s="21">
        <f t="shared" si="0"/>
        <v>0.45091408361309554</v>
      </c>
      <c r="K24" s="76"/>
      <c r="L24" s="77"/>
      <c r="M24" s="77"/>
      <c r="N24" s="78"/>
    </row>
    <row r="25" spans="1:21" ht="24" customHeight="1" x14ac:dyDescent="0.25">
      <c r="A25" s="97"/>
      <c r="B25" s="101"/>
      <c r="C25" s="100"/>
      <c r="D25" s="88"/>
      <c r="E25" s="12">
        <v>2217727000</v>
      </c>
      <c r="F25" s="12" t="s">
        <v>5</v>
      </c>
      <c r="G25" s="38">
        <v>185266.93</v>
      </c>
      <c r="H25" s="14">
        <v>185266.93</v>
      </c>
      <c r="I25" s="14">
        <f>69434.43+7.4</f>
        <v>69441.829999999987</v>
      </c>
      <c r="J25" s="21">
        <f t="shared" si="0"/>
        <v>0.37482042801702381</v>
      </c>
      <c r="K25" s="76"/>
      <c r="L25" s="79"/>
      <c r="M25" s="79"/>
      <c r="N25" s="80"/>
    </row>
    <row r="26" spans="1:21" s="4" customFormat="1" ht="43.9" customHeight="1" x14ac:dyDescent="0.25">
      <c r="A26" s="65">
        <v>13</v>
      </c>
      <c r="B26" s="66" t="s">
        <v>53</v>
      </c>
      <c r="C26" s="67" t="s">
        <v>90</v>
      </c>
      <c r="D26" s="68" t="s">
        <v>18</v>
      </c>
      <c r="E26" s="12">
        <v>2217723000</v>
      </c>
      <c r="F26" s="12" t="s">
        <v>5</v>
      </c>
      <c r="G26" s="38">
        <v>300</v>
      </c>
      <c r="H26" s="14">
        <v>300</v>
      </c>
      <c r="I26" s="14">
        <v>71.819999999999993</v>
      </c>
      <c r="J26" s="21">
        <f t="shared" si="0"/>
        <v>0.23939999999999997</v>
      </c>
      <c r="K26" s="76"/>
      <c r="L26" s="79"/>
      <c r="M26" s="79"/>
      <c r="N26" s="80"/>
    </row>
    <row r="27" spans="1:21" ht="30" customHeight="1" x14ac:dyDescent="0.25">
      <c r="A27" s="97">
        <v>14</v>
      </c>
      <c r="B27" s="101" t="s">
        <v>54</v>
      </c>
      <c r="C27" s="100" t="s">
        <v>91</v>
      </c>
      <c r="D27" s="87" t="s">
        <v>17</v>
      </c>
      <c r="E27" s="68" t="s">
        <v>55</v>
      </c>
      <c r="F27" s="16" t="s">
        <v>6</v>
      </c>
      <c r="G27" s="41">
        <v>685.14</v>
      </c>
      <c r="H27" s="18">
        <v>685.14</v>
      </c>
      <c r="I27" s="17">
        <v>0</v>
      </c>
      <c r="J27" s="21">
        <f t="shared" si="0"/>
        <v>0</v>
      </c>
      <c r="K27" s="76"/>
      <c r="L27" s="79"/>
      <c r="M27" s="79"/>
      <c r="N27" s="80"/>
    </row>
    <row r="28" spans="1:21" ht="37.15" customHeight="1" x14ac:dyDescent="0.25">
      <c r="A28" s="97"/>
      <c r="B28" s="102"/>
      <c r="C28" s="103"/>
      <c r="D28" s="88"/>
      <c r="E28" s="67" t="s">
        <v>56</v>
      </c>
      <c r="F28" s="12" t="s">
        <v>5</v>
      </c>
      <c r="G28" s="81">
        <v>42663.23</v>
      </c>
      <c r="H28" s="29">
        <v>42693.23</v>
      </c>
      <c r="I28" s="29">
        <v>21916.799999999999</v>
      </c>
      <c r="J28" s="21">
        <f t="shared" si="0"/>
        <v>0.51335539616000003</v>
      </c>
      <c r="K28" s="76"/>
      <c r="L28" s="79"/>
      <c r="M28" s="79"/>
      <c r="N28" s="80"/>
    </row>
    <row r="29" spans="1:21" ht="31.15" customHeight="1" x14ac:dyDescent="0.25">
      <c r="A29" s="89"/>
      <c r="B29" s="102"/>
      <c r="C29" s="103"/>
      <c r="D29" s="88"/>
      <c r="E29" s="67" t="s">
        <v>57</v>
      </c>
      <c r="F29" s="31" t="s">
        <v>23</v>
      </c>
      <c r="G29" s="82">
        <v>55882.16</v>
      </c>
      <c r="H29" s="46">
        <v>55852.160000000003</v>
      </c>
      <c r="I29" s="46">
        <v>6419.46</v>
      </c>
      <c r="J29" s="21">
        <f t="shared" si="0"/>
        <v>0.11493664703388373</v>
      </c>
      <c r="K29" s="76"/>
      <c r="L29" s="79"/>
      <c r="M29" s="79"/>
      <c r="N29" s="80"/>
    </row>
    <row r="30" spans="1:21" ht="31.15" customHeight="1" x14ac:dyDescent="0.25">
      <c r="A30" s="97">
        <v>15</v>
      </c>
      <c r="B30" s="101" t="s">
        <v>58</v>
      </c>
      <c r="C30" s="104" t="s">
        <v>92</v>
      </c>
      <c r="D30" s="87" t="s">
        <v>77</v>
      </c>
      <c r="E30" s="67">
        <v>2210371340</v>
      </c>
      <c r="F30" s="16" t="s">
        <v>6</v>
      </c>
      <c r="G30" s="41">
        <v>20251.5</v>
      </c>
      <c r="H30" s="17">
        <v>20251.5</v>
      </c>
      <c r="I30" s="17">
        <v>0</v>
      </c>
      <c r="J30" s="21">
        <f t="shared" si="0"/>
        <v>0</v>
      </c>
      <c r="K30" s="76"/>
      <c r="L30" s="79"/>
      <c r="M30" s="79"/>
      <c r="N30" s="80"/>
    </row>
    <row r="31" spans="1:21" ht="34.9" customHeight="1" x14ac:dyDescent="0.25">
      <c r="A31" s="90"/>
      <c r="B31" s="99"/>
      <c r="C31" s="88"/>
      <c r="D31" s="88"/>
      <c r="E31" s="12">
        <v>2217703000</v>
      </c>
      <c r="F31" s="12" t="s">
        <v>5</v>
      </c>
      <c r="G31" s="38">
        <v>15450</v>
      </c>
      <c r="H31" s="14">
        <v>15450</v>
      </c>
      <c r="I31" s="29">
        <v>2797.23</v>
      </c>
      <c r="J31" s="21">
        <f t="shared" si="0"/>
        <v>0.1810504854368932</v>
      </c>
      <c r="K31" s="76"/>
      <c r="L31" s="79"/>
      <c r="M31" s="79"/>
      <c r="N31" s="83"/>
    </row>
    <row r="32" spans="1:21" ht="46.15" customHeight="1" x14ac:dyDescent="0.25">
      <c r="A32" s="65">
        <v>16</v>
      </c>
      <c r="B32" s="66" t="s">
        <v>59</v>
      </c>
      <c r="C32" s="47" t="s">
        <v>93</v>
      </c>
      <c r="D32" s="68" t="s">
        <v>12</v>
      </c>
      <c r="E32" s="12">
        <v>2217718000</v>
      </c>
      <c r="F32" s="12" t="s">
        <v>5</v>
      </c>
      <c r="G32" s="38">
        <v>50</v>
      </c>
      <c r="H32" s="15">
        <v>50</v>
      </c>
      <c r="I32" s="14">
        <v>0</v>
      </c>
      <c r="J32" s="21">
        <f t="shared" si="0"/>
        <v>0</v>
      </c>
      <c r="K32" s="76"/>
      <c r="L32" s="79"/>
      <c r="M32" s="79"/>
      <c r="N32" s="83"/>
    </row>
    <row r="33" spans="1:14" ht="33" customHeight="1" x14ac:dyDescent="0.25">
      <c r="A33" s="97">
        <v>17</v>
      </c>
      <c r="B33" s="98" t="s">
        <v>60</v>
      </c>
      <c r="C33" s="100" t="s">
        <v>94</v>
      </c>
      <c r="D33" s="68" t="s">
        <v>78</v>
      </c>
      <c r="E33" s="68" t="s">
        <v>61</v>
      </c>
      <c r="F33" s="16" t="s">
        <v>6</v>
      </c>
      <c r="G33" s="41">
        <v>14121.5</v>
      </c>
      <c r="H33" s="18">
        <v>14121.5</v>
      </c>
      <c r="I33" s="17">
        <v>0</v>
      </c>
      <c r="J33" s="21">
        <f t="shared" si="0"/>
        <v>0</v>
      </c>
      <c r="K33" s="76"/>
      <c r="L33" s="79"/>
      <c r="M33" s="79"/>
      <c r="N33" s="83"/>
    </row>
    <row r="34" spans="1:14" s="11" customFormat="1" ht="31.15" customHeight="1" x14ac:dyDescent="0.35">
      <c r="A34" s="90"/>
      <c r="B34" s="99"/>
      <c r="C34" s="88"/>
      <c r="D34" s="68" t="s">
        <v>62</v>
      </c>
      <c r="E34" s="12" t="s">
        <v>63</v>
      </c>
      <c r="F34" s="12" t="s">
        <v>5</v>
      </c>
      <c r="G34" s="38">
        <v>16927.310000000001</v>
      </c>
      <c r="H34" s="14">
        <v>16927.310000000001</v>
      </c>
      <c r="I34" s="14">
        <v>7769.76</v>
      </c>
      <c r="J34" s="21">
        <f t="shared" si="0"/>
        <v>0.45900736738442194</v>
      </c>
      <c r="K34" s="76"/>
      <c r="L34" s="79"/>
      <c r="M34" s="79"/>
      <c r="N34" s="80"/>
    </row>
    <row r="35" spans="1:14" s="11" customFormat="1" ht="31.15" customHeight="1" x14ac:dyDescent="0.35">
      <c r="A35" s="90"/>
      <c r="B35" s="99"/>
      <c r="C35" s="88"/>
      <c r="D35" s="68" t="s">
        <v>13</v>
      </c>
      <c r="E35" s="12">
        <v>2217711012</v>
      </c>
      <c r="F35" s="31" t="s">
        <v>23</v>
      </c>
      <c r="G35" s="45">
        <v>8354.8700000000008</v>
      </c>
      <c r="H35" s="46">
        <v>8354.8700000000008</v>
      </c>
      <c r="I35" s="46">
        <v>7164.35</v>
      </c>
      <c r="J35" s="21">
        <f t="shared" si="0"/>
        <v>0.85750586185063316</v>
      </c>
      <c r="K35" s="76"/>
    </row>
    <row r="36" spans="1:14" s="11" customFormat="1" ht="50.45" customHeight="1" x14ac:dyDescent="0.35">
      <c r="A36" s="65">
        <v>18</v>
      </c>
      <c r="B36" s="66" t="s">
        <v>64</v>
      </c>
      <c r="C36" s="67" t="s">
        <v>95</v>
      </c>
      <c r="D36" s="68" t="s">
        <v>13</v>
      </c>
      <c r="E36" s="12">
        <v>2217724000</v>
      </c>
      <c r="F36" s="12" t="s">
        <v>5</v>
      </c>
      <c r="G36" s="38">
        <v>110</v>
      </c>
      <c r="H36" s="15">
        <v>110</v>
      </c>
      <c r="I36" s="14">
        <v>38.18</v>
      </c>
      <c r="J36" s="21">
        <f t="shared" si="0"/>
        <v>0.34709090909090906</v>
      </c>
      <c r="K36" s="76"/>
    </row>
    <row r="37" spans="1:14" s="11" customFormat="1" ht="48.6" customHeight="1" x14ac:dyDescent="0.35">
      <c r="A37" s="65">
        <v>19</v>
      </c>
      <c r="B37" s="48" t="s">
        <v>65</v>
      </c>
      <c r="C37" s="67" t="s">
        <v>101</v>
      </c>
      <c r="D37" s="68" t="s">
        <v>10</v>
      </c>
      <c r="E37" s="67">
        <v>2217733000</v>
      </c>
      <c r="F37" s="12" t="s">
        <v>5</v>
      </c>
      <c r="G37" s="38">
        <v>50</v>
      </c>
      <c r="H37" s="15">
        <v>50</v>
      </c>
      <c r="I37" s="14">
        <v>0</v>
      </c>
      <c r="J37" s="21">
        <f t="shared" si="0"/>
        <v>0</v>
      </c>
      <c r="K37" s="76"/>
    </row>
    <row r="38" spans="1:14" s="11" customFormat="1" ht="27" customHeight="1" x14ac:dyDescent="0.35">
      <c r="A38" s="97">
        <v>20</v>
      </c>
      <c r="B38" s="101" t="s">
        <v>66</v>
      </c>
      <c r="C38" s="100" t="s">
        <v>96</v>
      </c>
      <c r="D38" s="87" t="s">
        <v>10</v>
      </c>
      <c r="E38" s="12" t="s">
        <v>67</v>
      </c>
      <c r="F38" s="16" t="s">
        <v>6</v>
      </c>
      <c r="G38" s="41">
        <v>46295.18</v>
      </c>
      <c r="H38" s="18">
        <v>46295.18</v>
      </c>
      <c r="I38" s="17">
        <v>37103.54</v>
      </c>
      <c r="J38" s="21">
        <f t="shared" si="0"/>
        <v>0.8014557887019772</v>
      </c>
      <c r="K38" s="76"/>
    </row>
    <row r="39" spans="1:14" s="11" customFormat="1" ht="24.6" customHeight="1" x14ac:dyDescent="0.35">
      <c r="A39" s="89"/>
      <c r="B39" s="102"/>
      <c r="C39" s="103"/>
      <c r="D39" s="88"/>
      <c r="E39" s="12" t="s">
        <v>68</v>
      </c>
      <c r="F39" s="12" t="s">
        <v>5</v>
      </c>
      <c r="G39" s="38">
        <v>1500</v>
      </c>
      <c r="H39" s="14">
        <v>1500</v>
      </c>
      <c r="I39" s="14">
        <v>1305.1300000000001</v>
      </c>
      <c r="J39" s="21">
        <f t="shared" si="0"/>
        <v>0.87008666666666679</v>
      </c>
      <c r="K39" s="76"/>
    </row>
    <row r="40" spans="1:14" s="11" customFormat="1" ht="24.6" customHeight="1" x14ac:dyDescent="0.35">
      <c r="A40" s="89">
        <v>21</v>
      </c>
      <c r="B40" s="91" t="s">
        <v>69</v>
      </c>
      <c r="C40" s="93" t="s">
        <v>97</v>
      </c>
      <c r="D40" s="87" t="s">
        <v>11</v>
      </c>
      <c r="E40" s="12" t="s">
        <v>70</v>
      </c>
      <c r="F40" s="16" t="s">
        <v>6</v>
      </c>
      <c r="G40" s="41">
        <v>12207.76</v>
      </c>
      <c r="H40" s="18">
        <v>12207.76</v>
      </c>
      <c r="I40" s="17">
        <v>0</v>
      </c>
      <c r="J40" s="21">
        <f t="shared" si="0"/>
        <v>0</v>
      </c>
      <c r="K40" s="76"/>
    </row>
    <row r="41" spans="1:14" s="11" customFormat="1" ht="24.6" customHeight="1" x14ac:dyDescent="0.35">
      <c r="A41" s="90"/>
      <c r="B41" s="92"/>
      <c r="C41" s="94"/>
      <c r="D41" s="88"/>
      <c r="E41" s="12">
        <v>2217725000</v>
      </c>
      <c r="F41" s="12" t="s">
        <v>5</v>
      </c>
      <c r="G41" s="38">
        <v>3692.24</v>
      </c>
      <c r="H41" s="15">
        <v>3692.24</v>
      </c>
      <c r="I41" s="14">
        <v>0</v>
      </c>
      <c r="J41" s="21">
        <f t="shared" si="0"/>
        <v>0</v>
      </c>
      <c r="K41" s="76"/>
    </row>
    <row r="42" spans="1:14" s="11" customFormat="1" ht="44.45" customHeight="1" x14ac:dyDescent="0.35">
      <c r="A42" s="70">
        <v>22</v>
      </c>
      <c r="B42" s="71" t="s">
        <v>71</v>
      </c>
      <c r="C42" s="72" t="s">
        <v>98</v>
      </c>
      <c r="D42" s="69"/>
      <c r="E42" s="12"/>
      <c r="F42" s="12"/>
      <c r="G42" s="38">
        <v>0</v>
      </c>
      <c r="H42" s="15">
        <v>0</v>
      </c>
      <c r="I42" s="14"/>
      <c r="J42" s="21">
        <v>0</v>
      </c>
      <c r="K42" s="76"/>
    </row>
    <row r="43" spans="1:14" s="11" customFormat="1" ht="42" customHeight="1" x14ac:dyDescent="0.35">
      <c r="A43" s="65">
        <v>23</v>
      </c>
      <c r="B43" s="73" t="s">
        <v>72</v>
      </c>
      <c r="C43" s="67" t="s">
        <v>100</v>
      </c>
      <c r="D43" s="68"/>
      <c r="E43" s="12"/>
      <c r="F43" s="12"/>
      <c r="G43" s="38">
        <v>0</v>
      </c>
      <c r="H43" s="15">
        <v>0</v>
      </c>
      <c r="I43" s="14"/>
      <c r="J43" s="21">
        <v>0</v>
      </c>
      <c r="K43" s="76"/>
    </row>
    <row r="44" spans="1:14" s="11" customFormat="1" ht="44.45" customHeight="1" x14ac:dyDescent="0.35">
      <c r="A44" s="65">
        <v>24</v>
      </c>
      <c r="B44" s="49" t="s">
        <v>73</v>
      </c>
      <c r="C44" s="67" t="s">
        <v>99</v>
      </c>
      <c r="D44" s="68"/>
      <c r="E44" s="12"/>
      <c r="F44" s="12"/>
      <c r="G44" s="38">
        <v>0</v>
      </c>
      <c r="H44" s="15">
        <v>0</v>
      </c>
      <c r="I44" s="14"/>
      <c r="J44" s="21">
        <v>0</v>
      </c>
      <c r="K44" s="76"/>
    </row>
    <row r="45" spans="1:14" s="11" customFormat="1" ht="20.45" customHeight="1" x14ac:dyDescent="0.35">
      <c r="A45" s="95"/>
      <c r="B45" s="95"/>
      <c r="C45" s="95"/>
      <c r="D45" s="95"/>
      <c r="E45" s="95"/>
      <c r="F45" s="24" t="s">
        <v>22</v>
      </c>
      <c r="G45" s="50">
        <f>G23</f>
        <v>33728.879999999997</v>
      </c>
      <c r="H45" s="33">
        <f t="shared" ref="H45:I45" si="1">H23</f>
        <v>33728.879999999997</v>
      </c>
      <c r="I45" s="33">
        <f t="shared" si="1"/>
        <v>13226.48</v>
      </c>
      <c r="J45" s="51">
        <f t="shared" si="0"/>
        <v>0.39214109688788956</v>
      </c>
      <c r="K45" s="76"/>
    </row>
    <row r="46" spans="1:14" s="11" customFormat="1" ht="21" customHeight="1" x14ac:dyDescent="0.35">
      <c r="A46" s="95"/>
      <c r="B46" s="95"/>
      <c r="C46" s="95"/>
      <c r="D46" s="95"/>
      <c r="E46" s="95"/>
      <c r="F46" s="25" t="s">
        <v>6</v>
      </c>
      <c r="G46" s="52">
        <f>G7+G10+G18+G21+G24+G27+G30+G33+G38+G40</f>
        <v>527237.37</v>
      </c>
      <c r="H46" s="34">
        <f>H7+H10+H18+H21+H24+H27+H30+H33+H38+H40</f>
        <v>522142.07</v>
      </c>
      <c r="I46" s="34">
        <f>I7+I10+I18+I21+I24+I27+I30+I33+I38+I40</f>
        <v>194898.25</v>
      </c>
      <c r="J46" s="53">
        <f t="shared" si="0"/>
        <v>0.37326670497935549</v>
      </c>
      <c r="K46" s="84"/>
    </row>
    <row r="47" spans="1:14" s="11" customFormat="1" ht="20.45" customHeight="1" x14ac:dyDescent="0.35">
      <c r="A47" s="96"/>
      <c r="B47" s="96"/>
      <c r="C47" s="96"/>
      <c r="D47" s="96"/>
      <c r="E47" s="96"/>
      <c r="F47" s="26" t="s">
        <v>5</v>
      </c>
      <c r="G47" s="54">
        <f t="shared" ref="G47:I47" si="2">G49-G45-G46-G48</f>
        <v>370693.03</v>
      </c>
      <c r="H47" s="55">
        <f t="shared" si="2"/>
        <v>370723.0300000002</v>
      </c>
      <c r="I47" s="55">
        <f t="shared" si="2"/>
        <v>165466.26999999996</v>
      </c>
      <c r="J47" s="56">
        <f t="shared" si="0"/>
        <v>0.44633393830429113</v>
      </c>
    </row>
    <row r="48" spans="1:14" s="11" customFormat="1" ht="21" customHeight="1" x14ac:dyDescent="0.35">
      <c r="A48" s="96"/>
      <c r="B48" s="96"/>
      <c r="C48" s="96"/>
      <c r="D48" s="96"/>
      <c r="E48" s="96"/>
      <c r="F48" s="30" t="s">
        <v>23</v>
      </c>
      <c r="G48" s="57">
        <f>G13+G20+G29+G35</f>
        <v>144517.49</v>
      </c>
      <c r="H48" s="58">
        <f t="shared" ref="H48:I48" si="3">H13+H20+H29+H35</f>
        <v>144487.49</v>
      </c>
      <c r="I48" s="58">
        <f t="shared" si="3"/>
        <v>35415.31</v>
      </c>
      <c r="J48" s="59">
        <f t="shared" si="0"/>
        <v>0.24510987075766905</v>
      </c>
    </row>
    <row r="49" spans="1:10" s="11" customFormat="1" ht="21.6" customHeight="1" x14ac:dyDescent="0.35">
      <c r="A49" s="85" t="s">
        <v>15</v>
      </c>
      <c r="B49" s="86"/>
      <c r="C49" s="86"/>
      <c r="D49" s="86"/>
      <c r="E49" s="86"/>
      <c r="F49" s="28"/>
      <c r="G49" s="54">
        <f>SUM(G5:G44)</f>
        <v>1076176.77</v>
      </c>
      <c r="H49" s="27">
        <f>SUM(H5:H44)</f>
        <v>1071081.4700000002</v>
      </c>
      <c r="I49" s="55">
        <f>SUM(I5:I44)</f>
        <v>409006.30999999994</v>
      </c>
      <c r="J49" s="56">
        <f t="shared" si="0"/>
        <v>0.38186293149110295</v>
      </c>
    </row>
    <row r="51" spans="1:10" x14ac:dyDescent="0.2">
      <c r="H51" s="60"/>
      <c r="J51" s="60"/>
    </row>
    <row r="56" spans="1:10" x14ac:dyDescent="0.2">
      <c r="G56" s="61"/>
      <c r="I56" s="62"/>
    </row>
  </sheetData>
  <mergeCells count="54">
    <mergeCell ref="A10:A11"/>
    <mergeCell ref="B10:B11"/>
    <mergeCell ref="C10:C11"/>
    <mergeCell ref="D10:D11"/>
    <mergeCell ref="A1:J1"/>
    <mergeCell ref="A2:A3"/>
    <mergeCell ref="B2:B3"/>
    <mergeCell ref="C2:C3"/>
    <mergeCell ref="D2:D3"/>
    <mergeCell ref="E2:E3"/>
    <mergeCell ref="F2:F3"/>
    <mergeCell ref="G2:J2"/>
    <mergeCell ref="A6:A8"/>
    <mergeCell ref="B6:B8"/>
    <mergeCell ref="C6:C8"/>
    <mergeCell ref="D6:D8"/>
    <mergeCell ref="E7:E8"/>
    <mergeCell ref="A12:A13"/>
    <mergeCell ref="B12:B13"/>
    <mergeCell ref="C12:C13"/>
    <mergeCell ref="D12:D13"/>
    <mergeCell ref="A18:A20"/>
    <mergeCell ref="B18:B20"/>
    <mergeCell ref="C18:C20"/>
    <mergeCell ref="D18:D20"/>
    <mergeCell ref="A21:A22"/>
    <mergeCell ref="B21:B22"/>
    <mergeCell ref="C21:C22"/>
    <mergeCell ref="D21:D22"/>
    <mergeCell ref="A23:A25"/>
    <mergeCell ref="B23:B25"/>
    <mergeCell ref="C23:C25"/>
    <mergeCell ref="D23:D25"/>
    <mergeCell ref="A27:A29"/>
    <mergeCell ref="B27:B29"/>
    <mergeCell ref="C27:C29"/>
    <mergeCell ref="D27:D29"/>
    <mergeCell ref="A30:A31"/>
    <mergeCell ref="B30:B31"/>
    <mergeCell ref="C30:C31"/>
    <mergeCell ref="D30:D31"/>
    <mergeCell ref="A33:A35"/>
    <mergeCell ref="B33:B35"/>
    <mergeCell ref="C33:C35"/>
    <mergeCell ref="A38:A39"/>
    <mergeCell ref="B38:B39"/>
    <mergeCell ref="C38:C39"/>
    <mergeCell ref="A49:E49"/>
    <mergeCell ref="D38:D39"/>
    <mergeCell ref="A40:A41"/>
    <mergeCell ref="B40:B41"/>
    <mergeCell ref="C40:C41"/>
    <mergeCell ref="D40:D41"/>
    <mergeCell ref="A45:E48"/>
  </mergeCells>
  <pageMargins left="0" right="0" top="0.70866141732283472" bottom="0.39370078740157483" header="0.31496062992125984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2021-08-02T12:23:28Z</dcterms:modified>
</cp:coreProperties>
</file>